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<sst xmlns="http://schemas.openxmlformats.org/spreadsheetml/2006/main" count="11996" uniqueCount="8372">
  <si>
    <t>May 17, 2015 at 12:44AM</t>
  </si>
  <si>
    <t>Devam13</t>
  </si>
  <si>
    <t>Bitcoiners in India, where do you sell your coins?</t>
  </si>
  <si>
    <t>I am looking for a nice trusted place to sell my bitcoins in a good price. So where do you sell them?Help will be appreciated.</t>
  </si>
  <si>
    <t>/r/Bitcoin</t>
  </si>
  <si>
    <t>http://www.reddit.com/r/Bitcoin/comments/366mll/bitcoiners_in_india_where_do_you_sell_your_coins/</t>
  </si>
  <si>
    <t>May 17, 2015 at 12:27AM</t>
  </si>
  <si>
    <t>KillerHurdz</t>
  </si>
  <si>
    <t>The Blockchain Merchant app is too unreliable / Unpolished. What is the most straight forward / easiest merchant app to use for a brick-and-mortar business?</t>
  </si>
  <si>
    <t>My dad has been accepting bitcoin at his retail shoe store for almost a year now using Blockchain's (Android) Merchant app.Unfortunately, the app will often fail to generate the appropriate QR code for payment (as outlined here on github).As it is clear that Blockchain does not care enough to support their own software (last commit was over a year ago), what is the best alternative for brick-and-mortar businesses to accept bitcoin?We'd be looking for the following requirements:Android OS supportDead simple interfaceNo option to withdraw funds from app (in case of hardware theft)Support for Canadian dollars (for computing costs only, not as a payment processor)Thanks!</t>
  </si>
  <si>
    <t>http://www.reddit.com/r/Bitcoin/comments/366kpz/the_blockchain_merchant_app_is_too_unreliable/</t>
  </si>
  <si>
    <t>May 17, 2015 at 01:20AM</t>
  </si>
  <si>
    <t>GrounBEEFtaxi</t>
  </si>
  <si>
    <t>At this point, being amazed at bitcoin's currency usage is akin to being amazed at emailing people every time nowadays. It will be an afterthought. Time to start noticing what's being built on top of it.</t>
  </si>
  <si>
    <t>No text found</t>
  </si>
  <si>
    <t>http://www.reddit.com/r/Bitcoin/comments/366qq7/at_this_point_being_amazed_at_bitcoins_currency/</t>
  </si>
  <si>
    <t>May 17, 2015 at 01:10AM</t>
  </si>
  <si>
    <t>Netizen_Cookie</t>
  </si>
  <si>
    <t>I've used five different VPNs over the last two years -- paid with Bitcoin each time. Mullvad has been the easiest and most reliable, and somehow, also the most cheap at $5 per month.</t>
  </si>
  <si>
    <t>It's normal to post a complaint when you have a bad experience with a business. I figured it should be just as normal to post about your good experiences.Market regulation FTW.</t>
  </si>
  <si>
    <t>http://www.reddit.com/r/Bitcoin/comments/366pme/ive_used_five_different_vpns_over_the_last_two/</t>
  </si>
  <si>
    <t>May 17, 2015 at 01:01AM</t>
  </si>
  <si>
    <t>internetnickname</t>
  </si>
  <si>
    <t>Best place to bet on Preakness?</t>
  </si>
  <si>
    <t>Anyone know? Looking for a sportsbook where you can bet on win place and show.</t>
  </si>
  <si>
    <t>http://www.reddit.com/r/Bitcoin/comments/366ogk/best_place_to_bet_on_preakness/</t>
  </si>
  <si>
    <t>May 17, 2015 at 01:35AM</t>
  </si>
  <si>
    <t>Louie2001912</t>
  </si>
  <si>
    <t>If Coinbase allowed lending, I would put my whole balance I currently have there in a heartbeat.</t>
  </si>
  <si>
    <t>Nuff said. Get it on it Coinbase. please</t>
  </si>
  <si>
    <t>http://www.reddit.com/r/Bitcoin/comments/366sbo/if_coinbase_allowed_lending_i_would_put_my_whole/</t>
  </si>
  <si>
    <t>May 17, 2015 at 01:27AM</t>
  </si>
  <si>
    <t>aakilfernandes</t>
  </si>
  <si>
    <t>Anonymart: Sell Anything, Securely and Anonymously</t>
  </si>
  <si>
    <t>http://anonymart.github.io/</t>
  </si>
  <si>
    <t>http://www.reddit.com/r/Bitcoin/comments/366rf6/anonymart_sell_anything_securely_and_anonymously/</t>
  </si>
  <si>
    <t>May 17, 2015 at 02:13AM</t>
  </si>
  <si>
    <t>Sherlockcoin</t>
  </si>
  <si>
    <t>Abby Scralet is London's first Bitcoin-only photographer: living for six months only on Crypto. Let's encourage her!</t>
  </si>
  <si>
    <t>https://www.youtube.com/watch?v=tRf9qeclm10</t>
  </si>
  <si>
    <t>http://www.reddit.com/r/Bitcoin/comments/366wif/abby_scralet_is_londons_first_bitcoinonly/</t>
  </si>
  <si>
    <t>May 17, 2015 at 03:27AM</t>
  </si>
  <si>
    <t>xbtle</t>
  </si>
  <si>
    <t>CSI Cyber’s Season Finale ‘Bit by Bit’ Goes Full Bitcoin (Op-Ed)</t>
  </si>
  <si>
    <t>http://cointelegraph.com/news/114268/csi-cybers-season-finale-bit-by-bit-goes-full-bitcoin</t>
  </si>
  <si>
    <t>http://www.reddit.com/r/Bitcoin/comments/3674m5/csi_cybers_season_finale_bit_by_bit_goes_full/</t>
  </si>
  <si>
    <t>May 17, 2015 at 03:43AM</t>
  </si>
  <si>
    <t>tothemoonsands</t>
  </si>
  <si>
    <t>Just walked through one of the largest street fairs in Seattle...</t>
  </si>
  <si>
    <t>No "Bitcoin Accepted Here" signs to be found. Only Visa/Mastercard and Square. Seattleites, please tell me I am missing something, there has to be at least one vendor that accepts Bitcoin!Today is scouting day. Tomorrow I am willing to distribute flyers to the vendors if the community is willing to support me with the designs and some of the printing costs! There are hundreds of vendors here that I am sure would be interested in shaving off 3-5% from transaction costs!</t>
  </si>
  <si>
    <t>http://www.reddit.com/r/Bitcoin/comments/3676am/just_walked_through_one_of_the_largest_street/</t>
  </si>
  <si>
    <t>May 17, 2015 at 03:37AM</t>
  </si>
  <si>
    <t>RHavar</t>
  </si>
  <si>
    <t>Run a Bitcoin Dice Casino on GitHub Pages</t>
  </si>
  <si>
    <t>https://github.com/untitled-dice/untitled-dice.github.io</t>
  </si>
  <si>
    <t>http://www.reddit.com/r/Bitcoin/comments/3675pl/run_a_bitcoin_dice_casino_on_github_pages/</t>
  </si>
  <si>
    <t>May 17, 2015 at 03:36AM</t>
  </si>
  <si>
    <t>I refuse to say World Wide Ledger. I'm going with Value Transfer Protocol. It sounds cooler.</t>
  </si>
  <si>
    <t>http://www.reddit.com/r/Bitcoin/comments/3675l0/i_refuse_to_say_world_wide_ledger_im_going_with/</t>
  </si>
  <si>
    <t>May 17, 2015 at 03:51AM</t>
  </si>
  <si>
    <t>Spilop</t>
  </si>
  <si>
    <t>Croatian police withholds 12 people (including the President of Liberland) trying to cross Danube from Serbia to Liberland, the land which Croatian authorities claim belongs to Serbia, and that Serbia on the other hand rejects any ownership of - donate to the cause</t>
  </si>
  <si>
    <t>I am a part of the Liberland Settlement Association (LSA) which is an idealistically founded association, dedicated to the practical work of establishing a free and sovereign Liberland free state and establishing a permanent settlement within it.You can get an overview of the goal of the association and get information if you are interested in becoming a volunteer yourself - it can be found here.The Croatian authorities have no legal or moral right to arrest people on land that they don't want anything to do with.We have hired lawyers to peacefully fight the cause and get our volunteers out - and we would appreciate any help in that matter.BTC donation address (you can double-check with the address in the document and on the FB-group mentioned in the document): 14Jn7GDf4YsN4SENoX4AakpBb6fmom8WEK</t>
  </si>
  <si>
    <t>http://www.reddit.com/r/Bitcoin/comments/36776i/croatian_police_withholds_12_people_including_the/</t>
  </si>
  <si>
    <t>gonzobon</t>
  </si>
  <si>
    <t>HollyWIRED: Coming to a Screen Near You [Silk Road]</t>
  </si>
  <si>
    <t>http://freeross.org/hollywired-coming-to-a-screen-near-you/</t>
  </si>
  <si>
    <t>http://www.reddit.com/r/Bitcoin/comments/367767/hollywired_coming_to_a_screen_near_you_silk_road/</t>
  </si>
  <si>
    <t>No "Bitcoin Accepted Here" signs to be found. Only Visa/Mastercard and Square. Seattleites, please tell me I am missing something, there has to be at least one vendor that accepts Bitcoin!Today is scouting day. Tomorrow I am willing to distribute flyers to the vendors if the community is willing to support me with the designs and some of the printing costs! There are hundreds of vendors here that I am sure would be interested in shaving off 3-5% from transaction costs!Edit: Here is the link to the street fair: http://udistrictstreetfair.org/ Apparently it is the longest running street fair in the country and also one of the biggest. There is a giant BCMU ATM that is the size of two cars put together, if only something better existed...</t>
  </si>
  <si>
    <t>May 17, 2015 at 04:00AM</t>
  </si>
  <si>
    <t>rdyoung</t>
  </si>
  <si>
    <t>Introducing Coloredcoin.io THE colored coin market place</t>
  </si>
  <si>
    <t>https://coloredcoin.io</t>
  </si>
  <si>
    <t>http://www.reddit.com/r/Bitcoin/comments/36787l/introducing_coloredcoinio_the_colored_coin_market/</t>
  </si>
  <si>
    <t>May 17, 2015 at 04:22AM</t>
  </si>
  <si>
    <t>alphamystic007</t>
  </si>
  <si>
    <t>How can i issue start up equity on a blockchain?</t>
  </si>
  <si>
    <t>I want to issues shares in my company to our employees, can it be done on the blockchain in a way that wont negatively affect future funding rounds?</t>
  </si>
  <si>
    <t>http://www.reddit.com/r/Bitcoin/comments/367apk/how_can_i_issue_start_up_equity_on_a_blockchain/</t>
  </si>
  <si>
    <t>May 17, 2015 at 05:18AM</t>
  </si>
  <si>
    <t>AndreKoster</t>
  </si>
  <si>
    <t>[Dutch, scientias.nl] Wanneer gaat de bitcoin onze harde euro's vervangen?</t>
  </si>
  <si>
    <t>http://www.scientias.nl/wanneer-gaat-de-bitcoin-onze-harde-euros-vervangen/</t>
  </si>
  <si>
    <t>http://www.reddit.com/r/Bitcoin/comments/367goj/dutch_scientiasnl_wanneer_gaat_de_bitcoin_onze/</t>
  </si>
  <si>
    <t>May 17, 2015 at 05:16AM</t>
  </si>
  <si>
    <t>theinfiniteidea</t>
  </si>
  <si>
    <t>Bitcoin mentioned on page 24 (pg 30) in The Group of Thirty's latest paper, “The Digital Revolution in Banking”, which reviews the developing relationship between financial services and technology... If you're not aware of The Group of Thirty, I would highly recommend googling them.</t>
  </si>
  <si>
    <t>http://www.group30.org/images/PDF/OP89.pdf</t>
  </si>
  <si>
    <t>http://www.reddit.com/r/Bitcoin/comments/367gjb/bitcoin_mentioned_on_page_24_pg_30_in_the_group/</t>
  </si>
  <si>
    <t>May 17, 2015 at 05:12AM</t>
  </si>
  <si>
    <t>aminok</t>
  </si>
  <si>
    <t>The lack of resolution over the 1 MB block size limit is a major source of uncertainty that hangs over the Bitcoin ecosystem, and needs to be dealt with, one way or another</t>
  </si>
  <si>
    <t>Service providers, companies, investors, all of them can't effectively plan a business or venture around Bitcoin if they don't have a clear idea of how it will scale.This is the biggest roadblock to Bitcoin's mass adoption in my opinion. Even if the final decision is to keep the block size limited to 1 MB forever (very unlikely and I think harmful to Bitcoin), it's better if that decision is arrived at sooner, so that the market can start planning around alternate scaling solutions.</t>
  </si>
  <si>
    <t>http://www.reddit.com/r/Bitcoin/comments/367g1d/the_lack_of_resolution_over_the_1_mb_block_size/</t>
  </si>
  <si>
    <t>May 17, 2015 at 05:23AM</t>
  </si>
  <si>
    <t>"There's a sidechain for that"</t>
  </si>
  <si>
    <t>If it is easy to set up secure sidechains, they will proliferate, and we might be see sidechains for practically every function. A Counterparty sidechain for asset tokens. An Ethereum-like Turing complete sidechain for smart contracts. A zerocash sidechain for anonymous txs. A Truthcoin/Augur-like prediction market sidechain for oracle services. Sidechains for specific companies. Sidechains for particular regions. Etc.But how easy will it be?What steps will a Sidechain creator have to go through to get theirs set up. Do they need to talk to major pools and convince them to merge-mine the Sidechain?</t>
  </si>
  <si>
    <t>http://www.reddit.com/r/Bitcoin/comments/367h7d/theres_a_sidechain_for_that/</t>
  </si>
  <si>
    <t>May 17, 2015 at 05:50AM</t>
  </si>
  <si>
    <t>Raystonn</t>
  </si>
  <si>
    <t>Why the moniker "World Wide Ledger" will help us move forward</t>
  </si>
  <si>
    <t>"World Wide" is an important piece of information to entrench into society's minds. With that, we can force everyone who is trying for alternate blockchains to defend their positions. "Why would you want to create your own world wide ledger just for your own product or company? Are you going to create your own world wide web just for your company too? Lol." We can make them sound ridiculous for entertaining the notion, and help the move toward consolidation to the one true Blockchain.</t>
  </si>
  <si>
    <t>http://www.reddit.com/r/Bitcoin/comments/367k45/why_the_moniker_world_wide_ledger_will_help_us/</t>
  </si>
  <si>
    <t>May 17, 2015 at 05:47AM</t>
  </si>
  <si>
    <t>thederpill</t>
  </si>
  <si>
    <t>Direct charity with Bitcoin</t>
  </si>
  <si>
    <t>I remember watching the gap minder documentary about inequality in the world.. the "don't panic" bbc video is great, see snippet here:https://m.youtube.com/watch?v=QpdyCJi3Ib4Anyway after watching that, you realise how much of a difference a few dollars makes to the poorest people in the world, if they actually get it.What if there was a way to give 5 dollars or 10 dollars to someone, who would get this money via Bitcoin, get all of it, and you could see that some middle man hadn't taken a cut. Maybe even see what they bought with the money on a Facebook update or some such.In the full version of the video he explains how getting a bike is one of the biggest steps for those in the bottom billion of the world on under 1$ a day. This means they can go further to get water and to sell their goods, farm produce etc.Having each bitcoiner give 5 dollars could kickstart Bitcoin use in Africa/ the third world and end up paying for itself as Bitcoin becomes more stable and grows. So we're not even taking pure altruism here.Does anyone know of any such efforts ongoing or any reasons why not?</t>
  </si>
  <si>
    <t>http://www.reddit.com/r/Bitcoin/comments/367jul/direct_charity_with_bitcoin/</t>
  </si>
  <si>
    <t>May 17, 2015 at 05:45AM</t>
  </si>
  <si>
    <t>FMTY</t>
  </si>
  <si>
    <t>FLASHBACK: I was wrong about Bitcoin</t>
  </si>
  <si>
    <t>https://www.youtube.com/watch?v=_G-K7-QOaA4</t>
  </si>
  <si>
    <t>http://www.reddit.com/r/Bitcoin/comments/367jja/flashback_i_was_wrong_about_bitcoin/</t>
  </si>
  <si>
    <t>May 17, 2015 at 05:38AM</t>
  </si>
  <si>
    <t>vevue</t>
  </si>
  <si>
    <t>Swedish ETN "Bitcoin tracker one" starts trading Monday 9:00am (CET)</t>
  </si>
  <si>
    <t>http://xbtprovider.com/lang_en</t>
  </si>
  <si>
    <t>http://www.reddit.com/r/Bitcoin/comments/367iv2/swedish_etn_bitcoin_tracker_one_starts_trading/</t>
  </si>
  <si>
    <t>May 17, 2015 at 06:00AM</t>
  </si>
  <si>
    <t>btcmerchant</t>
  </si>
  <si>
    <t>Review of www.MiningSweden.se Bitcoin Cloud Mining</t>
  </si>
  <si>
    <t>https://bitcoinnewsmagazine.com/review-of-www-miningsweden-se-bitcoin-cloud-mining/</t>
  </si>
  <si>
    <t>http://www.reddit.com/r/Bitcoin/comments/367l60/review_of_wwwminingswedense_bitcoin_cloud_mining/</t>
  </si>
  <si>
    <t>May 17, 2015 at 05:58AM</t>
  </si>
  <si>
    <t>kor17</t>
  </si>
  <si>
    <t>Buying bullion with bitcoin.</t>
  </si>
  <si>
    <t>I'm doing a little research around the bitcoin community to see how many people would be interested in trading their bitcoin for silver bullion (bars, rounds, eagles) with bitcoin, and trading their bullion for bitcoin?</t>
  </si>
  <si>
    <t>http://www.reddit.com/r/Bitcoin/comments/367l1d/buying_bullion_with_bitcoin/</t>
  </si>
  <si>
    <t>May 17, 2015 at 06:24AM</t>
  </si>
  <si>
    <t>bravenewcoin</t>
  </si>
  <si>
    <t>Singapore Successfully Holds First Blockchain Hackathon</t>
  </si>
  <si>
    <t>http://bravenewcoin.com/news/singapore-successfully-holds-first-blockchain-hackathon/</t>
  </si>
  <si>
    <t>http://www.reddit.com/r/Bitcoin/comments/367nqu/singapore_successfully_holds_first_blockchain/</t>
  </si>
  <si>
    <t>May 17, 2015 at 06:15AM</t>
  </si>
  <si>
    <t>Doomnificent</t>
  </si>
  <si>
    <t>When you think of life, you think of animals and trees; but the microscopic life is far more abundant and more necessary for a working ecosystem. Bitcoin2.0 is like life you see when you see around and Bitcoin1.0 is like the life that was there first and makes it all possible. One day.</t>
  </si>
  <si>
    <t>Maybe</t>
  </si>
  <si>
    <t>http://www.reddit.com/r/Bitcoin/comments/367mqw/when_you_think_of_life_you_think_of_animals_and/</t>
  </si>
  <si>
    <t>May 17, 2015 at 06:13AM</t>
  </si>
  <si>
    <t>mitunakaptor</t>
  </si>
  <si>
    <t>Some clever bastard put a bitcoin donation link on top of the New York Stock Exchange</t>
  </si>
  <si>
    <t>http://imgur.com/a/KYwK8</t>
  </si>
  <si>
    <t>http://www.reddit.com/r/Bitcoin/comments/367mjn/some_clever_bastard_put_a_bitcoin_donation_link/</t>
  </si>
  <si>
    <t>May 17, 2015 at 06:42AM</t>
  </si>
  <si>
    <t>BitcoinTR</t>
  </si>
  <si>
    <t>New way to promote Bitcoin:) Agar.io , Dogecoin ate me, I need help.</t>
  </si>
  <si>
    <t>Hi /r/bitcoinI've just discovered new way to promote bitcoin with Agar.io. It is so popular game now. Dogecoin ate me after I took screenshot. I think, I need help :)http://imgur.com/R6C6HC8</t>
  </si>
  <si>
    <t>http://www.reddit.com/r/Bitcoin/comments/367php/new_way_to_promote_bitcoin_agario_dogecoin_ate_me/</t>
  </si>
  <si>
    <t>May 17, 2015 at 07:12AM</t>
  </si>
  <si>
    <t>solex proposed compromise on 1 MB hard limit change</t>
  </si>
  <si>
    <t>https://bitcointalk.org/index.php?topic=68655.msg11389606#msg11389606</t>
  </si>
  <si>
    <t>http://www.reddit.com/r/Bitcoin/comments/367skk/solex_proposed_compromise_on_1_mb_hard_limit/</t>
  </si>
  <si>
    <t>Jasun721</t>
  </si>
  <si>
    <t>I can't believe I am still hearing these 2012ish fears of bitcoin by smart people</t>
  </si>
  <si>
    <t>https://www.youtube.com/watch?v=rv7_mtvjS3o</t>
  </si>
  <si>
    <t>http://www.reddit.com/r/Bitcoin/comments/367skg/i_cant_believe_i_am_still_hearing_these_2012ish/</t>
  </si>
  <si>
    <t>May 17, 2015 at 07:41AM</t>
  </si>
  <si>
    <t>Bidofthis</t>
  </si>
  <si>
    <t>CBS: CSI: Cyber - Digital Dust (Bitcoin) [YouTube]</t>
  </si>
  <si>
    <t>https://www.youtube.com/watch?v=fwuR3MvZ6xM</t>
  </si>
  <si>
    <t>http://www.reddit.com/r/Bitcoin/comments/367ve7/cbs_csi_cyber_digital_dust_bitcoin_youtube/</t>
  </si>
  <si>
    <t>May 17, 2015 at 07:35AM</t>
  </si>
  <si>
    <t>OutCast3k</t>
  </si>
  <si>
    <t>Coinb.in adds HD (bip32) Support</t>
  </si>
  <si>
    <t>Hey Bitcoiners,I've added HD address support to coinb.in here; https://coinb.in/#newHDaddressOnce you've generated a key pair, you can paste your xprv or xpub addresses into the verify page and then derive keys and addresses.Hope you find it useful. Feedback and suggestions welcome!</t>
  </si>
  <si>
    <t>http://www.reddit.com/r/Bitcoin/comments/367uuk/coinbin_adds_hd_bip32_support/</t>
  </si>
  <si>
    <t>May 17, 2015 at 07:31AM</t>
  </si>
  <si>
    <t>jrm2007</t>
  </si>
  <si>
    <t>What is the source of the Bitcoins being traded?</t>
  </si>
  <si>
    <t>Between Bitstamp and BTC-E about 20k coins are traded per day. At the end of a year, that is 6 million coins, a significant portion of the 14 million available BTC. And these are not the only exchanges.It seems like a lot of the buyers would buy to hold.Therefore it seems possible even likely that the supply of coins available to these exchanges should start to dry up.Does that make sense?</t>
  </si>
  <si>
    <t>http://www.reddit.com/r/Bitcoin/comments/367uhd/what_is_the_source_of_the_bitcoins_being_traded/</t>
  </si>
  <si>
    <t>May 17, 2015 at 07:46AM</t>
  </si>
  <si>
    <t>foxesXXL</t>
  </si>
  <si>
    <t>Feel Good</t>
  </si>
  <si>
    <t>https://www.youtube.com/watch?v=wzdAVOzAKAg&amp;feature=em-upload_owner</t>
  </si>
  <si>
    <t>http://www.reddit.com/r/Bitcoin/comments/367vtm/feel_good/</t>
  </si>
  <si>
    <t>May 17, 2015 at 08:11AM</t>
  </si>
  <si>
    <t>newbir12</t>
  </si>
  <si>
    <t>google play store start accepting bitcoin game from publisher.</t>
  </si>
  <si>
    <t>https://play.google.com/store/apps/details?id=com.arabiaplay.calimeroadventures&amp;hl=fr</t>
  </si>
  <si>
    <t>http://www.reddit.com/r/Bitcoin/comments/367y8w/google_play_store_start_accepting_bitcoin_game/</t>
  </si>
  <si>
    <t>May 17, 2015 at 08:25AM</t>
  </si>
  <si>
    <t>Coinosphere</t>
  </si>
  <si>
    <t>Dark Wallet is being Stalked by a Samourai - BraveNewCoin</t>
  </si>
  <si>
    <t>http://bravenewcoin.com/news/bitcoins-dark-wallet-has-a-new-challenger-samourai/</t>
  </si>
  <si>
    <t>http://www.reddit.com/r/Bitcoin/comments/367zk9/dark_wallet_is_being_stalked_by_a_samourai/</t>
  </si>
  <si>
    <t>May 17, 2015 at 08:13AM</t>
  </si>
  <si>
    <t>1994 Silk Road Announcement: Flea-market where cash and anonymity prevail [FTP]</t>
  </si>
  <si>
    <t>ftp://ftp.cis.upenn.edu/pub/KeyKOS/public_html/agorics/KeyKos/SilkRoad/SilkRoad.html</t>
  </si>
  <si>
    <t>http://www.reddit.com/r/Bitcoin/comments/367ygg/1994_silk_road_announcement_fleamarket_where_cash/</t>
  </si>
  <si>
    <t>May 17, 2015 at 08:43AM</t>
  </si>
  <si>
    <t>bittsx</t>
  </si>
  <si>
    <t>YOU CAN'T IGNORE GAINS OF 91.06% TO 513.33%</t>
  </si>
  <si>
    <t>http://www.sourcingstocks.com/bitcoins/you-cant-ignore-gains-of-91-06-to-513-33/</t>
  </si>
  <si>
    <t>http://www.reddit.com/r/Bitcoin/comments/3681a4/you_cant_ignore_gains_of_9106_to_51333/</t>
  </si>
  <si>
    <t>d3rox</t>
  </si>
  <si>
    <t>CloudMining.Center - Bitcoin cloud mining domain for sale!</t>
  </si>
  <si>
    <t>https://flippa.com/4463811-no-title</t>
  </si>
  <si>
    <t>http://www.reddit.com/r/Bitcoin/comments/36819m/cloudminingcenter_bitcoin_cloud_mining_domain_for/</t>
  </si>
  <si>
    <t>May 17, 2015 at 09:18AM</t>
  </si>
  <si>
    <t>duduqa</t>
  </si>
  <si>
    <t>Brazilian bitcoiner praises local exchange singing "carioca funk"</t>
  </si>
  <si>
    <t>https://youtu.be/lTn5w5ICHc0</t>
  </si>
  <si>
    <t>http://www.reddit.com/r/Bitcoin/comments/3684fd/brazilian_bitcoiner_praises_local_exchange/</t>
  </si>
  <si>
    <t>May 17, 2015 at 09:33AM</t>
  </si>
  <si>
    <t>revolution67</t>
  </si>
  <si>
    <t>Blockchain Meme</t>
  </si>
  <si>
    <t>http://s17.postimg.org/e893l7qyl/Bitcoin_Blockchain.jpg</t>
  </si>
  <si>
    <t>http://www.reddit.com/r/Bitcoin/comments/3685tm/blockchain_meme/</t>
  </si>
  <si>
    <t>May 17, 2015 at 09:25AM</t>
  </si>
  <si>
    <t>gr8n8au</t>
  </si>
  <si>
    <t>Internet Bucks - BITCOIN</t>
  </si>
  <si>
    <t>https://www.youtube.com/watch?v=C8os8W3htpE</t>
  </si>
  <si>
    <t>http://www.reddit.com/r/Bitcoin/comments/36850w/internet_bucks_bitcoin/</t>
  </si>
  <si>
    <t>May 17, 2015 at 09:49AM</t>
  </si>
  <si>
    <t>viola02</t>
  </si>
  <si>
    <t>DEA Takes $16,000 From Train Passenger Because It Can (no evidence of wrongdoing): Bitcoiners NOT Affected.</t>
  </si>
  <si>
    <t>https://www.techdirt.com/articles/20150511/09225630958/dea-takes-16000-train-passenger-because-it-can.shtml</t>
  </si>
  <si>
    <t>http://www.reddit.com/r/Bitcoin/comments/3687bs/dea_takes_16000_from_train_passenger_because_it/</t>
  </si>
  <si>
    <t>May 17, 2015 at 09:47AM</t>
  </si>
  <si>
    <t>luluzed</t>
  </si>
  <si>
    <t>Use your Bitcoin to get food delivery and takeout from 18,000+ restaurants</t>
  </si>
  <si>
    <t>https://www.foodler.com/bitcoin</t>
  </si>
  <si>
    <t>http://www.reddit.com/r/Bitcoin/comments/368737/use_your_bitcoin_to_get_food_delivery_and_takeout/</t>
  </si>
  <si>
    <t>May 17, 2015 at 09:39AM</t>
  </si>
  <si>
    <t>PhiMinD</t>
  </si>
  <si>
    <t>"Ripple is finally being recognized as a fully fledged member of the Bankster class" Andreas on LTB! 213</t>
  </si>
  <si>
    <t>https://letstalkbitcoin.com/blog/post/lets-talk-bitcoin-213-undertow</t>
  </si>
  <si>
    <t>http://www.reddit.com/r/Bitcoin/comments/3686d0/ripple_is_finally_being_recognized_as_a_fully/</t>
  </si>
  <si>
    <t>May 17, 2015 at 10:04AM</t>
  </si>
  <si>
    <t>DjRickStoner</t>
  </si>
  <si>
    <t>AfterDark with dogecoindark radio</t>
  </si>
  <si>
    <t>http://dogecoindark.net/radio</t>
  </si>
  <si>
    <t>http://www.reddit.com/r/Bitcoin/comments/3688nd/afterdark_with_dogecoindark_radio/</t>
  </si>
  <si>
    <t>May 17, 2015 at 09:51AM</t>
  </si>
  <si>
    <t>bitcoin_cartoon</t>
  </si>
  <si>
    <t>Almost zero volume and stagnant price</t>
  </si>
  <si>
    <t>What if the "big money" decided not to push up the price for the next 10 years????</t>
  </si>
  <si>
    <t>http://www.reddit.com/r/Bitcoin/comments/3687j3/almost_zero_volume_and_stagnant_price/</t>
  </si>
  <si>
    <t>May 17, 2015 at 10:22AM</t>
  </si>
  <si>
    <t>kharv172</t>
  </si>
  <si>
    <t>Blockchain Tech Could Improve Banking, Says EBA</t>
  </si>
  <si>
    <t>http://www.coindesk.com/blockchain-tech-can-improve-banking-says-eba-report/</t>
  </si>
  <si>
    <t>http://www.reddit.com/r/Bitcoin/comments/368aba/blockchain_tech_could_improve_banking_says_eba/</t>
  </si>
  <si>
    <t>May 17, 2015 at 10:47AM</t>
  </si>
  <si>
    <t>PASSO3058</t>
  </si>
  <si>
    <t>After watching CSI... Wonder if anyone was thinking of Mark Karpeles when the swat team was moving in on the "bitcoin thief."</t>
  </si>
  <si>
    <t>Just sayin... Would have been funny if the guy looked like him.</t>
  </si>
  <si>
    <t>http://www.reddit.com/r/Bitcoin/comments/368chq/after_watching_csi_wonder_if_anyone_was_thinking/</t>
  </si>
  <si>
    <t>May 17, 2015 at 11:50AM</t>
  </si>
  <si>
    <t>phanpp</t>
  </si>
  <si>
    <t>Why bitcoin price and adoption is suppressed</t>
  </si>
  <si>
    <t>1) Efforts by banks and credit card companies are effective but they are just delaying the inevitable.I was talking with someone who worked in fraud analytics for credit card companies and he does not like bitcoin. Thinks that it will not succeed as banks will close the accounts of any customer that deals in bitcoin. He also commented that many fradulent credit cards are used to purchase bitcoins and they do not like this.When fradulent cards are used to purchase products and services these can be reversed and the retailer/seller will bear the loss. However if it was used to purchase bitcoins the credit card company will have to take the loss when the transaction is reversed.Bitcoin is a threat to banks monopoly on money and they will delay the inevitable for as long as they can and with all the tools that they have. Hoping that they can buy time until they figure out how to profit from this new technology.2) Bad press and FUD have worked and it will take sometime for the truth to come out.These factors are so effective that even all the good news about major companies accepting bitcoin and tech savy pioneers singing praises and daily news about new bitcoin 2.0 development hardly have any impact on bitcoin prices.However I do believe that everyday that bitcoin survives the day of mass adoption gets closer.</t>
  </si>
  <si>
    <t>http://www.reddit.com/r/Bitcoin/comments/368hsp/why_bitcoin_price_and_adoption_is_suppressed/</t>
  </si>
  <si>
    <t>May 17, 2015 at 12:16PM</t>
  </si>
  <si>
    <t>TheMatrixShibe</t>
  </si>
  <si>
    <t>Oooh, the savings! (99.1%!)</t>
  </si>
  <si>
    <t>http://imgur.com/aLggpK6</t>
  </si>
  <si>
    <t>http://www.reddit.com/r/Bitcoin/comments/368juz/oooh_the_savings_991/</t>
  </si>
  <si>
    <t>May 17, 2015 at 12:31PM</t>
  </si>
  <si>
    <t>CrowdvestClub</t>
  </si>
  <si>
    <t>Playcoin has been selected to exhibit &amp;amp; pitch CrowdVest.club at MONEYCONF</t>
  </si>
  <si>
    <t>We are excited to announce that Playcoin has been selected to exhibit &amp; pitch CrowdVest.club at MONEYCONF • BELFAST • JUNE 15-16 #blockchain #bitcoin #crowdfund</t>
  </si>
  <si>
    <t>http://www.reddit.com/r/Bitcoin/comments/368l3l/playcoin_has_been_selected_to_exhibit_pitch/</t>
  </si>
  <si>
    <t>May 17, 2015 at 12:20PM</t>
  </si>
  <si>
    <t>ProInvestCK</t>
  </si>
  <si>
    <t>How to prepare for possible future bitcoin career opportunities?</t>
  </si>
  <si>
    <t>With the ever increasing investment and growth of Bitcoin related development, I feel the career opportunities are going to be increasingly growing in this sector.For those that might be interested in Bitcoin related careers, what skills do you feel would most benefit working in this industry? If coding/programming, what languages? What type of education or certification (ex: CFA)? What type of knowledge of Bitcoin or cryptocurrencies in general would be expected?</t>
  </si>
  <si>
    <t>http://www.reddit.com/r/Bitcoin/comments/368k9d/how_to_prepare_for_possible_future_bitcoin_career/</t>
  </si>
  <si>
    <t>May 17, 2015 at 12:47PM</t>
  </si>
  <si>
    <t>voteno289</t>
  </si>
  <si>
    <t>North Carolina Bitcoin Legislation Receives Opposition</t>
  </si>
  <si>
    <t>http://btc.com/north-carolina-bitcoin-legislation-receives-opposition/</t>
  </si>
  <si>
    <t>http://www.reddit.com/r/Bitcoin/comments/368m6y/north_carolina_bitcoin_legislation_receives/</t>
  </si>
  <si>
    <t>May 17, 2015 at 02:13PM</t>
  </si>
  <si>
    <t>Dmayyy</t>
  </si>
  <si>
    <t>Anyone want to go on a tipping spree?</t>
  </si>
  <si>
    <t>I want to go on a tipping spree on sound cloud because I've found a ton of music on there but how should I go about it? I was thinking $1 would get people really interested but if I do like $.05 I could reach more people. Also if I tip a popular artist or poster i think it's a bit of a waste because money and posts are less valuable to them and they may not ever see it. My ultimate goal is to open up the eyes of everyday people. i.e. I think $1 is a pretty solid amount to be tipped to a unknown artist but .03 is kind of a slap in the face and not worth exploring. If you're going to tip make it worthy... .05 on r/bitcoin is fine but $1 should be a min on sound cloud, no?</t>
  </si>
  <si>
    <t>http://www.reddit.com/r/Bitcoin/comments/368rs4/anyone_want_to_go_on_a_tipping_spree/</t>
  </si>
  <si>
    <t>May 17, 2015 at 02:48PM</t>
  </si>
  <si>
    <t>dmz241</t>
  </si>
  <si>
    <t>1 Year ago I had an aim:"Own 1 bitcoin"</t>
  </si>
  <si>
    <t>I was so intrigued by bitcoin and how it could change the face of the earth. With policies that were against Pakistan by Paypal we lagged a proper payment gateway. I believed that if everyone in Pakistan started accepting bitcoin it would remove alot of hurdles. Today I am the co-founder of https://www.urdubit.com, Pakistan's first bitcoin trading platform. I am proud to announce the next platform for the world. http://www.paybill.io, a platform for all your bill payments. We have launched with Pakistan and Malaysia as our test bed before we start expanding to other countries.The Idea came to me realizing that all currencies were formed and their acceptance came before the currency was made. Bitcoin on the other hand came first and acceptance is only starting out. With this platform people will finally not have to convert btc to fiat and just pay their bills directly. The best part is that paybill.io doesnt require you dont even need to register and can pay your bills without providing any personal details.We invite others interested in our concept to reach us at support@paybill.io if they want to work with us.</t>
  </si>
  <si>
    <t>http://www.reddit.com/r/Bitcoin/comments/368tr5/1_year_ago_i_had_an_aimown_1_bitcoin/</t>
  </si>
  <si>
    <t>May 17, 2015 at 03:21PM</t>
  </si>
  <si>
    <t>throwawaydispensary</t>
  </si>
  <si>
    <t>Bitcoin a good option for medical dispensary?</t>
  </si>
  <si>
    <t>I am the director of a medical cannabis dispensary in Canada.I would like a transaction method for some of our patients who live in remote parts of Canada.Would bitcoin be my best option? Ideally I'd like to be very straight forward for our patients to use their CC or Paypal to buy bitcoin and then use it for their transaction.These people will most likely be complete novices.Can this be done with bitcoin?</t>
  </si>
  <si>
    <t>http://www.reddit.com/r/Bitcoin/comments/368vi0/bitcoin_a_good_option_for_medical_dispensary/</t>
  </si>
  <si>
    <t>May 17, 2015 at 03:12PM</t>
  </si>
  <si>
    <t>FinCentrixCircles</t>
  </si>
  <si>
    <t>AmericanPegasus, say it ain't so....</t>
  </si>
  <si>
    <t>https://www.np.reddit.com/r/Monero/comments/3659j5/i_am_pretty_confident_we_are_the_new_wealthy/</t>
  </si>
  <si>
    <t>http://www.reddit.com/r/Bitcoin/comments/368v1p/americanpegasus_say_it_aint_so/</t>
  </si>
  <si>
    <t>May 17, 2015 at 03:43PM</t>
  </si>
  <si>
    <t>Otto3777</t>
  </si>
  <si>
    <t>CryptoThrift - Earn Five Times More for Referrals!</t>
  </si>
  <si>
    <t>https://cryptothrift.com/earn-five-times-more-for-referrals-124885/</t>
  </si>
  <si>
    <t>http://www.reddit.com/r/Bitcoin/comments/368wlk/cryptothrift_earn_five_times_more_for_referrals/</t>
  </si>
  <si>
    <t>May 17, 2015 at 04:28PM</t>
  </si>
  <si>
    <t>hawooni</t>
  </si>
  <si>
    <t>Bitcoin Balance Checker</t>
  </si>
  <si>
    <t>Check out my last project. You can check your Bitcoin and Altcoin balance using multiple exchange price.https://www.cryptosight.com</t>
  </si>
  <si>
    <t>http://www.reddit.com/r/Bitcoin/comments/368yws/bitcoin_balance_checker/</t>
  </si>
  <si>
    <t>May 17, 2015 at 04:16PM</t>
  </si>
  <si>
    <t>asellers07</t>
  </si>
  <si>
    <t>Best, most secure Bitcoin wallet for mobile</t>
  </si>
  <si>
    <t>I'm gonna start actually spending Bitcoin in the real world. What wallets do you guys use on your phones? Which mobile wallets are the safest? Right now I'm just using the blockchain wallet and Bitcoin Wallet on my Android</t>
  </si>
  <si>
    <t>http://www.reddit.com/r/Bitcoin/comments/368y9e/best_most_secure_bitcoin_wallet_for_mobile/</t>
  </si>
  <si>
    <t>May 17, 2015 at 04:14PM</t>
  </si>
  <si>
    <t>odhevra</t>
  </si>
  <si>
    <t>Catch 22 for Cryptocurrency</t>
  </si>
  <si>
    <t>http://forklog.net/catch-22-for-cryptocurrency/</t>
  </si>
  <si>
    <t>http://www.reddit.com/r/Bitcoin/comments/368y69/catch_22_for_cryptocurrency/</t>
  </si>
  <si>
    <t>May 17, 2015 at 04:13PM</t>
  </si>
  <si>
    <t>Bitcoin Raffle Anyone?</t>
  </si>
  <si>
    <t>https://www.cointoast.com/raffle/16</t>
  </si>
  <si>
    <t>http://www.reddit.com/r/Bitcoin/comments/368y4c/bitcoin_raffle_anyone/</t>
  </si>
  <si>
    <t>May 17, 2015 at 04:08PM</t>
  </si>
  <si>
    <t>bitcoinriddles</t>
  </si>
  <si>
    <t>Riddles with bitcoin rewards (free for anyone)</t>
  </si>
  <si>
    <t>https://www.bitcoinriddles.com/</t>
  </si>
  <si>
    <t>http://www.reddit.com/r/Bitcoin/comments/368xw9/riddles_with_bitcoin_rewards_free_for_anyone/</t>
  </si>
  <si>
    <t>May 17, 2015 at 04:07PM</t>
  </si>
  <si>
    <t>flybird365</t>
  </si>
  <si>
    <t>free bitcoin offered for product feedback</t>
  </si>
  <si>
    <t>I just released my bitcoin wallet iphone app and would love to hear your feedback. It's a decentralized wallet. It's a HD wallet and supports multiSig. The unique feature is that you can choose send/request coins being anonymous or real. Users can send/receive coins through address or email.Please go to apple store and search YardWallet. After installed, post here your registration email, I will send you free bitcoins. Thanks. http://www.yardwallet.com/</t>
  </si>
  <si>
    <t>http://www.reddit.com/r/Bitcoin/comments/368xul/free_bitcoin_offered_for_product_feedback/</t>
  </si>
  <si>
    <t>May 17, 2015 at 04:45PM</t>
  </si>
  <si>
    <t>hodlgentlemen</t>
  </si>
  <si>
    <t>Idea: Changetip Keyboard - sending a one-time tip link through any mobile app by switching keyboards (like Sunrise Meet does for setting up appointments)</t>
  </si>
  <si>
    <t>https://www.reddit.com/r/changetip/comments/368zng/idea_changetip_keyboard_sending_a_onetime_tip/</t>
  </si>
  <si>
    <t>http://www.reddit.com/r/Bitcoin/comments/368zrv/idea_changetip_keyboard_sending_a_onetime_tip/</t>
  </si>
  <si>
    <t>May 17, 2015 at 04:39PM</t>
  </si>
  <si>
    <t>NegativeInterger</t>
  </si>
  <si>
    <t>AmericanPegasus, WTF?</t>
  </si>
  <si>
    <t>https://bitcointalk.org/index.php?topic=1062247.0</t>
  </si>
  <si>
    <t>http://www.reddit.com/r/Bitcoin/comments/368zf9/americanpegasus_wtf/</t>
  </si>
  <si>
    <t>May 17, 2015 at 05:30PM</t>
  </si>
  <si>
    <t>yeh-nah-yeh</t>
  </si>
  <si>
    <t>The litecoin reward halfs in 100 days. Opportunity to see what happens in preparation for our 2016 halving</t>
  </si>
  <si>
    <t>http://www.litecoinblockhalf.com/</t>
  </si>
  <si>
    <t>http://www.reddit.com/r/Bitcoin/comments/36923n/the_litecoin_reward_halfs_in_100_days_opportunity/</t>
  </si>
  <si>
    <t>May 17, 2015 at 05:27PM</t>
  </si>
  <si>
    <t>Bitcoin gets integrated in Russia in a perverted way</t>
  </si>
  <si>
    <t>http://forklog.net/bitcoin-gets-integrated-in-russia-in-a-perverted-way/</t>
  </si>
  <si>
    <t>http://www.reddit.com/r/Bitcoin/comments/3691zl/bitcoin_gets_integrated_in_russia_in_a_perverted/</t>
  </si>
  <si>
    <t>May 17, 2015 at 05:42PM</t>
  </si>
  <si>
    <t>zveda</t>
  </si>
  <si>
    <t>On why the world needs a unit of value defined by an independent concept not controlled by anyone. Also, why it is so hard to come to a global consensus about such a unit (or anything else really).</t>
  </si>
  <si>
    <t>https://youtu.be/ZMByI4s-D-Y?t=4m15s</t>
  </si>
  <si>
    <t>http://www.reddit.com/r/Bitcoin/comments/3692tj/on_why_the_world_needs_a_unit_of_value_defined_by/</t>
  </si>
  <si>
    <t>May 17, 2015 at 06:19PM</t>
  </si>
  <si>
    <t>jesuscrypto</t>
  </si>
  <si>
    <t>Hackers defraud Irish Central Bank</t>
  </si>
  <si>
    <t>http://www.independent.ie/business/irish/garda-probe-as-hackers-defraud-the-central-bank-31228552.html</t>
  </si>
  <si>
    <t>http://www.reddit.com/r/Bitcoin/comments/3694xy/hackers_defraud_irish_central_bank/</t>
  </si>
  <si>
    <t>May 17, 2015 at 06:38PM</t>
  </si>
  <si>
    <t>efxco</t>
  </si>
  <si>
    <t>Is there any non deterministic wallets for iPhone?</t>
  </si>
  <si>
    <t>When you explain Bitcoin to new users. you should have choice between enabling high privacy but complicated system. or having simple but secure 1 private key wallet.Come on, deterministic wallets are too complicated. I love seeing history of payments in the early ages developmen it's especially important to have simplicity and transparency.History of payments of your friends aren't going to reveal any significant information. I know the rule - don't trust anybody. what do you want to leave in the world where you can't even trust your friends? And ability to watch your own wallets and keep track where your funds go and where your funds coming from brings new level of ability to track your own connections on a cross platform basis ( for example you can watch your own transactions on your phone and on your PC without installing your seed, without the necessity to install wallet to analyse the history of your 54 private keys to find that small cup of Coca-Cola transaction).You make all these narrow another application for simple one address wallets, it is introducing the way for a small business to have a coupon system. I can explain why a coupon system would require one private key, it's because when you have 1000 employees like in my own company, I don't have any problems with installing Android application wallets to my employees smartphones, and I don't have any problems with filling private keys as a coupons to my customers. but when my employees start to scan QR codes which customers bring, it gets ridiculously difficult to import QR codes with private keysIt is all because my employees I have to download those mobile wallet with no choice to one private key wallets. They have to download nondeterministic wallet which very often doesn't even support Direct private key importing.Also the point with coupon system private keys are the ability to control the wallets of employees who are receiving those private keys by importing them using QR code scanning. but how I can control the wallet of my employee all mobile wallet awailable for the Android and iPhone are f****** nondeterministic?!?I dont give a fuck about privacy. Give business a transparency and simplicity.Otherwise Bitcoin are just bunch of not flexible nerds who dont care to give any freedom of choice.Specific request:I am looking for:iPhone walletNon-deterministicAbility to charge funds directly from private keys to that 1 address on the phone.Russian language support (optional)Blockchain.info web wallet can do all of this but mobile seems to be left off.</t>
  </si>
  <si>
    <t>http://www.reddit.com/r/Bitcoin/comments/369634/is_there_any_non_deterministic_wallets_for_iphone/</t>
  </si>
  <si>
    <t>May 17, 2015 at 06:24PM</t>
  </si>
  <si>
    <t>solomania9</t>
  </si>
  <si>
    <t>Anyone know what this means?</t>
  </si>
  <si>
    <t>http://bitcoinmegaphone.com/1Cnuzr4QJu1DKWrVyTDxndNSfXswxbKiEM/</t>
  </si>
  <si>
    <t>http://www.reddit.com/r/Bitcoin/comments/36958m/anyone_know_what_this_means/</t>
  </si>
  <si>
    <t>May 17, 2015 at 06:47PM</t>
  </si>
  <si>
    <t>egyproductions</t>
  </si>
  <si>
    <t>Bitcoin smart phones</t>
  </si>
  <si>
    <t>https://bitcointalk.org/index.php?board=1.0</t>
  </si>
  <si>
    <t>http://www.reddit.com/r/Bitcoin/comments/3696kh/bitcoin_smart_phones/</t>
  </si>
  <si>
    <t>May 17, 2015 at 07:25PM</t>
  </si>
  <si>
    <t>vlarocca</t>
  </si>
  <si>
    <t>Chip Chap Lets You Buy Bitcoin From 5,000 Major Retailers - Bitcoinist.net</t>
  </si>
  <si>
    <t>http://bitcoinist.net/chip-chap-lets-buy-bitcoin-5000-major-retailers/</t>
  </si>
  <si>
    <t>http://www.reddit.com/r/Bitcoin/comments/369916/chip_chap_lets_you_buy_bitcoin_from_5000_major/</t>
  </si>
  <si>
    <t>May 17, 2015 at 07:23PM</t>
  </si>
  <si>
    <t>nono242</t>
  </si>
  <si>
    <t>EBTM has moved its Bitcoin ATM. The BTM is now at the "Next Level", taking the sunshine in good company! Look at the picture: Terrace, on second floor. Enjoy our New Location DEAL! From Monday 18th May to Saturday 23rd, sell Bitcoins for cash at an exceptionally low 2% commission rate!</t>
  </si>
  <si>
    <t>http://i.imgur.com/4e76cQI.jpg</t>
  </si>
  <si>
    <t>http://www.reddit.com/r/Bitcoin/comments/3698uq/ebtm_has_moved_its_bitcoin_atm_the_btm_is_now_at/</t>
  </si>
  <si>
    <t>May 17, 2015 at 07:20PM</t>
  </si>
  <si>
    <t>Russian Court Overturns Ban on Access to Bitcoin Websites</t>
  </si>
  <si>
    <t>https://bitcoinmagazine.com/20440/russian-court-overturns-ban-access-bitcoin-websites/</t>
  </si>
  <si>
    <t>http://www.reddit.com/r/Bitcoin/comments/3698n0/russian_court_overturns_ban_on_access_to_bitcoin/</t>
  </si>
  <si>
    <t>May 17, 2015 at 07:18PM</t>
  </si>
  <si>
    <t>A Sharia Compliant Bitcoin Platform Blossoms in Indonesia</t>
  </si>
  <si>
    <t>http://www.newsbtc.com/2015/05/16/a-sharia-compliant-bitcoin-platform-blossoms-in-indonesia/</t>
  </si>
  <si>
    <t>http://www.reddit.com/r/Bitcoin/comments/3698jf/a_sharia_compliant_bitcoin_platform_blossoms_in/</t>
  </si>
  <si>
    <t>May 17, 2015 at 07:17PM</t>
  </si>
  <si>
    <t>Futurists' Views On the Next Decade, Bitcoin Could Play a Major Role</t>
  </si>
  <si>
    <t>https://www.cryptocoinsnews.com/futurists-views-next-decade-bitcoin-play-major-role/</t>
  </si>
  <si>
    <t>http://www.reddit.com/r/Bitcoin/comments/3698g0/futurists_views_on_the_next_decade_bitcoin_could/</t>
  </si>
  <si>
    <t>May 17, 2015 at 07:11PM</t>
  </si>
  <si>
    <t>Another one scam wants to steal your bitcoins expensive than the market price</t>
  </si>
  <si>
    <t>http://www.military-technologies.net/2015/05/17/btc-flap-inc-announces-an-attractive-offer-for-bitcoin-sellers-2/</t>
  </si>
  <si>
    <t>http://www.reddit.com/r/Bitcoin/comments/369826/another_one_scam_wants_to_steal_your_bitcoins/</t>
  </si>
  <si>
    <t>May 17, 2015 at 08:09PM</t>
  </si>
  <si>
    <t>forgethebull</t>
  </si>
  <si>
    <t>can i buy pizza bit my bitcoin ( UK )</t>
  </si>
  <si>
    <t>simmple question .. can i buy pizza bit my bitcoin ( UK )</t>
  </si>
  <si>
    <t>http://www.reddit.com/r/Bitcoin/comments/369c9y/can_i_buy_pizza_bit_my_bitcoin_uk/</t>
  </si>
  <si>
    <t>May 17, 2015 at 08:02PM</t>
  </si>
  <si>
    <t>gubatron</t>
  </si>
  <si>
    <t>MPAA Complained So We Seized Your Funds, PayPal Says</t>
  </si>
  <si>
    <t>http://torrentfreak.com/mpaa-complained-so-we-seized-your-funds-paypal-says-150517/</t>
  </si>
  <si>
    <t>http://www.reddit.com/r/Bitcoin/comments/369br2/mpaa_complained_so_we_seized_your_funds_paypal/</t>
  </si>
  <si>
    <t>May 17, 2015 at 07:27PM</t>
  </si>
  <si>
    <t>File Hosting Service Ziddu Integrates Bitcoin Wallet Into its Platform - Bitcoinist.net</t>
  </si>
  <si>
    <t>http://bitcoinist.net/file-hosting-service-ziddu-integrates-bitcoin-wallet-platform/</t>
  </si>
  <si>
    <t>http://www.reddit.com/r/Bitcoin/comments/36995i/file_hosting_service_ziddu_integrates_bitcoin/</t>
  </si>
  <si>
    <t>May 17, 2015 at 07:26PM</t>
  </si>
  <si>
    <t>Traditional Finance Suffers Brain Drain to Bitcoin Industry</t>
  </si>
  <si>
    <t>http://www.newsbtc.com/2015/05/16/traditional-finance-suffers-brain-drain-to-bitcoin-industry/</t>
  </si>
  <si>
    <t>http://www.reddit.com/r/Bitcoin/comments/36994a/traditional_finance_suffers_brain_drain_to/</t>
  </si>
  <si>
    <t>relevanceandrestrict</t>
  </si>
  <si>
    <t>Bitcoin.com, managed by OKcoin.com is offline.</t>
  </si>
  <si>
    <t>http://www.bitcoin.com</t>
  </si>
  <si>
    <t>http://www.reddit.com/r/Bitcoin/comments/36993c/bitcoincom_managed_by_okcoincom_is_offline/</t>
  </si>
  <si>
    <t>May 17, 2015 at 08:28PM</t>
  </si>
  <si>
    <t>moroders_miracle</t>
  </si>
  <si>
    <t>(Financial Times) Digital currencies: A gold standard for bitcoin</t>
  </si>
  <si>
    <t>http://www.ft.com/intl/cms/s/0/38d02382-f809-11e4-962b-00144feab7de.html</t>
  </si>
  <si>
    <t>http://www.reddit.com/r/Bitcoin/comments/369drm/financial_times_digital_currencies_a_gold/</t>
  </si>
  <si>
    <t>May 17, 2015 at 08:25PM</t>
  </si>
  <si>
    <t>jaydoors</t>
  </si>
  <si>
    <t>Blockchain ticketing?</t>
  </si>
  <si>
    <t>Can't believe I'm the first person this has occurred to, but quick search here found nothing obvious.When you buy eg a travel ticket or pass, the issuer registers your entitlement on the blockchain. Your private keys are your ticket. Rather than check / scan a ticket or card when you are at the barrier or whatever your phone (or qr etc) is interrogated.Obviously this can be done without bitcoin but presumably if you are setting a system up, with all the security etc, it has to be much more efficient to use the blockchain than build everything yourself.Anyone know if this is happening?</t>
  </si>
  <si>
    <t>http://www.reddit.com/r/Bitcoin/comments/369dh8/blockchain_ticketing/</t>
  </si>
  <si>
    <t>May 17, 2015 at 08:24PM</t>
  </si>
  <si>
    <t>Bitcoin needs rebranding? or Catch 22 for Cryptocurrency</t>
  </si>
  <si>
    <t>"Digital currency is not a currency in a classic sense but a way to perform payments. Fundamentally it is hardly different from payments via bank cards. Anyway, its naming builds a solid wall of misunderstanding between a potential user and development of the relevant market. The very word ‘cryptocurrency’ includes the infelicific root ‘crypto’ whose associative fields in popular consciousness never intersect with anything related to coding, nay, they intersect with sanguinary Rosicrucian conspiracies, ominous freemason lodges and hermetic order of the Golden Dawn. When a person unaware of Bitcoin mechanisms hears of ‘cryptocurrency’ first of all they will think of a baleful fruit of a secret world government’s conspiracy to facilitate establishment of blood-and-guts dictatorship under ratpigs from planet Schizomorgue-969".full story: http://forklog.net/catch-22-for-cryptocurrency/</t>
  </si>
  <si>
    <t>http://www.reddit.com/r/Bitcoin/comments/369ddf/bitcoin_needs_rebranding_or_catch_22_for/</t>
  </si>
  <si>
    <t>May 17, 2015 at 08:23PM</t>
  </si>
  <si>
    <t>AliBongo88</t>
  </si>
  <si>
    <t>https://youtu.be/C8os8W3htpE</t>
  </si>
  <si>
    <t>http://www.reddit.com/r/Bitcoin/comments/369d9p/internet_bucks_bitcoin/</t>
  </si>
  <si>
    <t>May 17, 2015 at 08:46PM</t>
  </si>
  <si>
    <t>blackmarble</t>
  </si>
  <si>
    <t>On Bitcoin and brain-drain in the finance sector</t>
  </si>
  <si>
    <t>For decades the finance industry has taken too high a percentage of our bright minds. This is because there is so much more money to be made in finance by creating some new derivative than there is in engineering creating something that actually provides value to society.The financial sector has been a parasite on our economy, growing larger as percentage of the whole while adding nothing but new fees and overhead. They make enormous derivative bets where the downside is insured by the government because they are "too big to fail". In reality they are an industry of middlemen.As more of these bright minds see the potential of bitcoin, they will build new financial paradigms that completely disrupt the bloated remnants of last century's outmoded financial systems. Bankers and lawyers will be replaced by the same type of automation that factory workers were in the '80s and '90s. Competition of automated services will bring prices of financial services rapidy down to levels we haven't seen since the '60s.This collapese of the finance industry will realign the incentives of bright minds to engineering paths where they can actually contribute to society. With so much additional brain power we will see a Rennaisnce over the next few decades, all thanks to Bitcoin.</t>
  </si>
  <si>
    <t>http://www.reddit.com/r/Bitcoin/comments/369f9q/on_bitcoin_and_braindrain_in_the_finance_sector/</t>
  </si>
  <si>
    <t>May 17, 2015 at 08:38PM</t>
  </si>
  <si>
    <t>bobbyong</t>
  </si>
  <si>
    <t>8 Cryptocurrency Myths You are Sick of Hearing</t>
  </si>
  <si>
    <t>https://www.coingecko.com/buzz/8-cryptocurrencies-myths-you-are-sick-of-hearing?locale=en</t>
  </si>
  <si>
    <t>http://www.reddit.com/r/Bitcoin/comments/369eke/8_cryptocurrency_myths_you_are_sick_of_hearing/</t>
  </si>
  <si>
    <t>May 17, 2015 at 08:31PM</t>
  </si>
  <si>
    <t>adamavfc</t>
  </si>
  <si>
    <t>Crowd Factor - The Pilot with Max Keiser &amp;amp; Simon Dixon</t>
  </si>
  <si>
    <t>https://www.youtube.com/watch?v=iPAuExEtnYk</t>
  </si>
  <si>
    <t>http://www.reddit.com/r/Bitcoin/comments/369e0s/crowd_factor_the_pilot_with_max_keiser_simon_dixon/</t>
  </si>
  <si>
    <t>May 17, 2015 at 08:56PM</t>
  </si>
  <si>
    <t>bitRescue</t>
  </si>
  <si>
    <t>Why don't stores display prices on items directly in BTC?</t>
  </si>
  <si>
    <t>Does someone know why stores that claim to take bitcoin as payment, almost never have an option to display all their prices directly in BTC? It just seems like such a logic thing to do, yet so few places does that.</t>
  </si>
  <si>
    <t>http://www.reddit.com/r/Bitcoin/comments/369g47/why_dont_stores_display_prices_on_items_directly/</t>
  </si>
  <si>
    <t>May 17, 2015 at 09:35PM</t>
  </si>
  <si>
    <t>Bokkoel</t>
  </si>
  <si>
    <t>The Hackaday.com store now accepts Bitcoin.</t>
  </si>
  <si>
    <t>http://hackaday.com/2015/05/16/hackaday-wants-all-your-bitcoin/</t>
  </si>
  <si>
    <t>http://www.reddit.com/r/Bitcoin/comments/369jpz/the_hackadaycom_store_now_accepts_bitcoin/</t>
  </si>
  <si>
    <t>May 17, 2015 at 09:29PM</t>
  </si>
  <si>
    <t>futilerebel</t>
  </si>
  <si>
    <t>When cash is King, mobile money means economic freedom</t>
  </si>
  <si>
    <t>http://www.theregister.co.uk/2015/03/26/when_cash_is_king_mobile_money_brings_economic_freedom/</t>
  </si>
  <si>
    <t>http://www.reddit.com/r/Bitcoin/comments/369j8k/when_cash_is_king_mobile_money_means_economic/</t>
  </si>
  <si>
    <t>May 17, 2015 at 09:28PM</t>
  </si>
  <si>
    <t>BitcoinNL</t>
  </si>
  <si>
    <t>The Winklevoss Twins Eat, Sleep, and Breathe Bitcoin</t>
  </si>
  <si>
    <t>https://www.youtube.com/watch?v=u3c2n7Fd4Bw</t>
  </si>
  <si>
    <t>http://www.reddit.com/r/Bitcoin/comments/369j5c/the_winklevoss_twins_eat_sleep_and_breathe_bitcoin/</t>
  </si>
  <si>
    <t>May 17, 2015 at 09:19PM</t>
  </si>
  <si>
    <t>itisike</t>
  </si>
  <si>
    <t>https://torrentfreak.com/mpaa-complained-so-we-seized-your-funds-paypal-says-150517/</t>
  </si>
  <si>
    <t>http://www.reddit.com/r/Bitcoin/comments/369i8w/mpaa_complained_so_we_seized_your_funds_paypal/</t>
  </si>
  <si>
    <t>May 17, 2015 at 10:02PM</t>
  </si>
  <si>
    <t>Ant-n</t>
  </si>
  <si>
    <t>Community vote for/against the blockchain size change.</t>
  </si>
  <si>
    <t>Hi,It seems that there is no consensus about the change to make about block size.And as Peter Todd said in the next video the change is mainly political not technical.. https://www.youtube.com/watch?v=lNL1a7aKThsIf it is a Political choice about the future of bitcoin, why don't we let the community vote?Certainly we all agree that the bitcoin developper team are not here to take political choice, and bitcoin is own by everyone...It should not be too difficult to find a way to make the bitcoin community vote,I am think let's set two bitcoin address: -one for block size increase. -one for 1Mb block.And after let say three weeks the one with the most money will be the community decision,And all the money can be donated to bitcoin developer.It's not perfect but it could be easy to set up. (and would be a demonstration again that Bitcoin is so much much more democratic that the current financial system!)What do you guys think? I would like to have a say on that matter...And I know that the ultimate vote is when the fork will occur but I would prefer a lot more that the decision/vote is made before the fork.</t>
  </si>
  <si>
    <t>http://www.reddit.com/r/Bitcoin/comments/369mab/community_vote_foragainst_the_blockchain_size/</t>
  </si>
  <si>
    <t>May 17, 2015 at 09:58PM</t>
  </si>
  <si>
    <t>almutasim</t>
  </si>
  <si>
    <t>Calvin and Hobbes on the Bitcoin Block Size Issue</t>
  </si>
  <si>
    <t>http://www.gocomics.com/calvinandhobbes/1989/01/05</t>
  </si>
  <si>
    <t>http://www.reddit.com/r/Bitcoin/comments/369lxe/calvin_and_hobbes_on_the_bitcoin_block_size_issue/</t>
  </si>
  <si>
    <t>May 17, 2015 at 09:50PM</t>
  </si>
  <si>
    <t>HostFat</t>
  </si>
  <si>
    <t>Bitsquare v0.2.1 - Support for trade in both directions</t>
  </si>
  <si>
    <t>https://github.com/bitsquare/bitsquare/releases/tag/v0.2.1</t>
  </si>
  <si>
    <t>http://www.reddit.com/r/Bitcoin/comments/369l6x/bitsquare_v021_support_for_trade_in_both/</t>
  </si>
  <si>
    <t>May 17, 2015 at 10:13PM</t>
  </si>
  <si>
    <t>techiemaus</t>
  </si>
  <si>
    <t>Worried about your privacy ?</t>
  </si>
  <si>
    <t>How sick is that, we worry about trackable transactions and carry around a trackable phone all day !!!</t>
  </si>
  <si>
    <t>http://www.reddit.com/r/Bitcoin/comments/369ne2/worried_about_your_privacy/</t>
  </si>
  <si>
    <t>May 17, 2015 at 10:11PM</t>
  </si>
  <si>
    <t>shitco_in</t>
  </si>
  <si>
    <t>Bitcoin: The Future Of Currency? (The Atlantic Council)</t>
  </si>
  <si>
    <t>http://shitco.in/2015/05/17/bitcoin-the-future-of-currency-the-atlantic-council/</t>
  </si>
  <si>
    <t>http://www.reddit.com/r/Bitcoin/comments/369n6j/bitcoin_the_future_of_currency_the_atlantic/</t>
  </si>
  <si>
    <t>May 17, 2015 at 10:09PM</t>
  </si>
  <si>
    <t>fnordfnordfnordfnord</t>
  </si>
  <si>
    <t>Texas Gun Store Owner Mentions Problem He Had With BitPay</t>
  </si>
  <si>
    <t>https://www.youtube.com/watch?feature=player_detailpage&amp;v=oNgUZ_DmB-w#t=145</t>
  </si>
  <si>
    <t>http://www.reddit.com/r/Bitcoin/comments/369mzq/texas_gun_store_owner_mentions_problem_he_had/</t>
  </si>
  <si>
    <t>May 17, 2015 at 10:45PM</t>
  </si>
  <si>
    <t>xentagz</t>
  </si>
  <si>
    <t>The 2nd episode of my Dutch Youtube show: Bitcoin kopen en opslaan</t>
  </si>
  <si>
    <t>https://www.youtube.com/watch?v=kwWdBGMjqok</t>
  </si>
  <si>
    <t>http://www.reddit.com/r/Bitcoin/comments/369qpp/the_2nd_episode_of_my_dutch_youtube_show_bitcoin/</t>
  </si>
  <si>
    <t>May 17, 2015 at 10:44PM</t>
  </si>
  <si>
    <t>Cryptsy freezes withdrawals/trading</t>
  </si>
  <si>
    <t>https://twitter.com/cryptsy/status/599933338309230592</t>
  </si>
  <si>
    <t>http://www.reddit.com/r/Bitcoin/comments/369qiz/cryptsy_freezes_withdrawalstrading/</t>
  </si>
  <si>
    <t>May 17, 2015 at 10:28PM</t>
  </si>
  <si>
    <t>bubbasparse</t>
  </si>
  <si>
    <t>(De)centralized Block Chain Scaling</t>
  </si>
  <si>
    <t>https://medium.com/@lopp/de-centralized-block-chain-scaling-268dc5c3a7d0</t>
  </si>
  <si>
    <t>http://www.reddit.com/r/Bitcoin/comments/369owj/decentralized_block_chain_scaling/</t>
  </si>
  <si>
    <t>May 17, 2015 at 11:37PM</t>
  </si>
  <si>
    <t>yeeha4</t>
  </si>
  <si>
    <t>FT: digital currencies - from the comments - this guy gets it!</t>
  </si>
  <si>
    <t>http://on.ft.com/1db4v6b</t>
  </si>
  <si>
    <t>http://www.reddit.com/r/Bitcoin/comments/369was/ft_digital_currencies_from_the_comments_this_guy/</t>
  </si>
  <si>
    <t>May 17, 2015 at 11:22PM</t>
  </si>
  <si>
    <t>MonkeyCoinKlaw</t>
  </si>
  <si>
    <t>What transaction bundling technologies are being worked on?</t>
  </si>
  <si>
    <t>I understand lightning network can bundle transactions to a single address, but what about multiple addresses from different private keys?</t>
  </si>
  <si>
    <t>http://www.reddit.com/r/Bitcoin/comments/369una/what_transaction_bundling_technologies_are_being/</t>
  </si>
  <si>
    <t>HD support (bip32) has been added to coinb.in - enjoy everyone!</t>
  </si>
  <si>
    <t>https://coinb.in</t>
  </si>
  <si>
    <t>http://www.reddit.com/r/Bitcoin/comments/369umx/hd_support_bip32_has_been_added_to_coinbin_enjoy/</t>
  </si>
  <si>
    <t>May 17, 2015 at 11:47PM</t>
  </si>
  <si>
    <t>BetterBets</t>
  </si>
  <si>
    <t>Hello, BetterBets.io will be launching soon need help with options.</t>
  </si>
  <si>
    <t>Hello Bitcoin Redditors,Our Bitcoin Casino will be launching shortly and we have a section in our "What is Bicoin" FAQ that has links to companies for the purchase of players Bitcoins.I know many companies are unfriendly to Bitcoin Casinos regarding this so if you all could help with more links to credible places we can direct players to it would be greatly appreciated! Here is a link to our twitter showing the companies we have now: https://twitter.com/Betterbets_io/status/599975074154819584Also look for our post in the future as BetterBets will be running a promotion specifically for the r/bitcoin community. Much of our inspiration came from this communities feedback over the years.Appreciate your suggestions in advance, have a great day!-BetterBets.io</t>
  </si>
  <si>
    <t>http://www.reddit.com/r/Bitcoin/comments/369xeg/hello_betterbetsio_will_be_launching_soon_need/</t>
  </si>
  <si>
    <t>May 17, 2015 at 11:44PM</t>
  </si>
  <si>
    <t>bitdicedown</t>
  </si>
  <si>
    <t>Deposited 1 BTC on Bitdice.me then it instantly goes offline. Have I been scammed?</t>
  </si>
  <si>
    <t>Deposited 1 BTC on Bitdice.me then it instantly goes offline. Have I been scammed? The site apparently is over 1 year old and has over 1k btc in cold storage, but literally minutes within I deposited and waited for the confirmation the site went offline. Goodbye all of my money? What should I do now lol.</t>
  </si>
  <si>
    <t>http://www.reddit.com/r/Bitcoin/comments/369x1n/deposited_1_btc_on_bitdiceme_then_it_instantly/</t>
  </si>
  <si>
    <t>May 18, 2015 at 12:09AM</t>
  </si>
  <si>
    <t>shemesh999</t>
  </si>
  <si>
    <t>mtgox claim - I don't remember how many bitcoins/usd I had in my account!</t>
  </si>
  <si>
    <t>Hi,I was a user of mtgox, and had a few bitcoins there when the shit hit the fan. I was glad to get the mail about the possibility of filing a bankruptcy claim. Problem is, the form requires me to specify how much I had - but I don't remember the exact number. Does anybody else have this problem? What did you do? Any help would be appreciated.</t>
  </si>
  <si>
    <t>http://www.reddit.com/r/Bitcoin/comments/369zz7/mtgox_claim_i_dont_remember_how_many_bitcoinsusd/</t>
  </si>
  <si>
    <t>primeicekkkk</t>
  </si>
  <si>
    <t>Primedice | 2015 Best| Easiest | Way to earn | BTC</t>
  </si>
  <si>
    <t>https://primedice.com/?ref=fallen2dc</t>
  </si>
  <si>
    <t>http://www.reddit.com/r/Bitcoin/comments/369zwq/primedice_2015_best_easiest_way_to_earn_btc/</t>
  </si>
  <si>
    <t>May 18, 2015 at 12:06AM</t>
  </si>
  <si>
    <t>Knickerbacher</t>
  </si>
  <si>
    <t>What is the Purpose of Altcoins?</t>
  </si>
  <si>
    <t>http://btc.com/purpose-of-altcoins/</t>
  </si>
  <si>
    <t>http://www.reddit.com/r/Bitcoin/comments/369zms/what_is_the_purpose_of_altcoins/</t>
  </si>
  <si>
    <t>May 18, 2015 at 12:55AM</t>
  </si>
  <si>
    <t>cedivad</t>
  </si>
  <si>
    <t>[bitcoin-development] Long-term mining incentives</t>
  </si>
  <si>
    <t>http://bitcoin-development.narkive.com/80ZxPQWi/long-term-mining-incentives</t>
  </si>
  <si>
    <t>http://www.reddit.com/r/Bitcoin/comments/36a514/bitcoindevelopment_longterm_mining_incentives/</t>
  </si>
  <si>
    <t>May 18, 2015 at 12:51AM</t>
  </si>
  <si>
    <t>Markos05</t>
  </si>
  <si>
    <t>Cost per transaction and true value of Bitcoin</t>
  </si>
  <si>
    <t>I would like to share some interesting observation.Look at this chart, that indicates us cost per transaction and BTC/USD price :http://i58.tinypic.com/2lcpaqf.pngLet's assume that the true value of BTC is closely related to the cost per transaction. Additionally, assume that 1 USD per one transaction is optimal cost. Why? Because daily number of transcation tells us how advanced the development is. In January 2013 probably this relation was the closest to reality. Then the real BTC value is:btcprice/costpertransaction ~ 19,6 USDAdditional chart with these assumptions:http://i57.tinypic.com/10o1k5i.jpg</t>
  </si>
  <si>
    <t>http://www.reddit.com/r/Bitcoin/comments/36a4o8/cost_per_transaction_and_true_value_of_bitcoin/</t>
  </si>
  <si>
    <t>Just to illustrate why we really need to do something about scalability and very soon</t>
  </si>
  <si>
    <t>http://i.imgur.com/yGwa2od.png</t>
  </si>
  <si>
    <t>http://www.reddit.com/r/Bitcoin/comments/36a4la/just_to_illustrate_why_we_really_need_to_do/</t>
  </si>
  <si>
    <t>May 18, 2015 at 12:27AM</t>
  </si>
  <si>
    <t>marshallswatt</t>
  </si>
  <si>
    <t>Would love to see Bitcoin startups and financial products NOT use PHP, Perl and other hacker scripting languages for financial software. Disgusting to see so many startups taking such unprofessional actions. Why do they? Because it is cheaper to do things poorly than to do things professionally.</t>
  </si>
  <si>
    <t>PHP was never conceived as a financial software technology. It has no business being used as such. Likewise with Perl. Likewise with many other languages such as Ruby and other recent "flavor of the moment" programming languages.Just because it is "easy" to build something in a given programming language does not validate actually doing so.Mt. Gox was written in PHP. Lesson unfortunately not learned.PHP is a cheap and easy language created for amateurs and unskilled hackers to cobble together websites. That it is being used to construct financial software for bitcoin or other financial purposes speaks more to the naivete and unprofessionalism of those who employ it for such uses.That a certain Florida based bitcoin exchange was written in PHP should make its customers very uncomfortable.Customers unfortunately are in the difficult position of being unable to ascertain whether the service they are contemplating using is one that was built according to high quality standards, by experienced professionals or built to get to market cheaply and quickly without regard to customer security and safety. How can the average customer be expected to perform due diligence on a company at a technical level?I think insiders like myself need to raise our voices a little louder in the bitcoin community to call out those who are behaving like amateurs and incompetent sharks. I still regret not raising an alarm call many, many months before Mt. Gox's inevitable collapse.Bitcoin 1.0 and 2.0 deserve high quality products and services backed by experienced entrepreneurs and engineers. The bitcoin community and humanity as a whole will be much better for it.</t>
  </si>
  <si>
    <t>http://www.reddit.com/r/Bitcoin/comments/36a1x8/would_love_to_see_bitcoin_startups_and_financial/</t>
  </si>
  <si>
    <t>May 18, 2015 at 12:24AM</t>
  </si>
  <si>
    <t>davout-bc</t>
  </si>
  <si>
    <t>Full disclosure : 4096 RSA key in the strongset factored</t>
  </si>
  <si>
    <t>http://trilema.com/2015/full-disclosure-4096-rsa-key-in-the-strongset-factored/</t>
  </si>
  <si>
    <t>http://www.reddit.com/r/Bitcoin/comments/36a1m2/full_disclosure_4096_rsa_key_in_the_strongset/</t>
  </si>
  <si>
    <t>May 18, 2015 at 01:14AM</t>
  </si>
  <si>
    <t>bitcoinkng</t>
  </si>
  <si>
    <t>In itBit we trust</t>
  </si>
  <si>
    <t>http://www.coindesk.com/in-itbit-we-trust/</t>
  </si>
  <si>
    <t>http://www.reddit.com/r/Bitcoin/comments/36a775/in_itbit_we_trust/</t>
  </si>
  <si>
    <t>May 18, 2015 at 01:47AM</t>
  </si>
  <si>
    <t>grlslovelongchains</t>
  </si>
  <si>
    <t>According to blockchain.info over 70% of all the use of the blockchain is for "chains longer than ten" and only 30% are standard point to point transactions. So, what ARE transaction chains?</t>
  </si>
  <si>
    <t>They are almost all the traffic on the world wide ledger? What the heck even are they? What are they for and what do they do and do they count as real usage or not?</t>
  </si>
  <si>
    <t>http://www.reddit.com/r/Bitcoin/comments/36ab2e/according_to_blockchaininfo_over_70_of_all_the/</t>
  </si>
  <si>
    <t>May 18, 2015 at 01:37AM</t>
  </si>
  <si>
    <t>SundoshiNakatoto</t>
  </si>
  <si>
    <t>Forbes: The Bitcoin Blockchain Just Might Save The Music Industry "...the implications of the Bitcoin Blockchain not only for currency, but for intellectual property are too great not to expend the time and effort needed to see its applicability"</t>
  </si>
  <si>
    <t>http://www.forbes.com/sites/georgehoward/2015/05/17/the-bitcoin-blockchain-just-might-save-the-music-industry-if-only-we-could-understand-it/</t>
  </si>
  <si>
    <t>http://www.reddit.com/r/Bitcoin/comments/36a9vx/forbes_the_bitcoin_blockchain_just_might_save_the/</t>
  </si>
  <si>
    <t>May 18, 2015 at 01:33AM</t>
  </si>
  <si>
    <t>russeljc</t>
  </si>
  <si>
    <t>What is a real world problem blockchain can solve, where the magnitude of the benefit multiplies based on how much Bitcoin one holds?</t>
  </si>
  <si>
    <t>Many of the emerging 2.0 applications do not require the respective business to have a sizable balance of Bitcoins.I don't have such an idea. But I strongly suspect they exist. An analogy I'll draw is Bluetooth. Behind the scenes, there is a giant mapping, an X,Y coordinate system defining countless points. People then claim squares of that grid and define them for their uses.What if each satoshi served as such a marker? You get 100 million * 21 million - 2.1 quadrillion if my math is right. Let's say that was the minimal divisible size.If you are founding a 2.0 firm to claim legal assets, or stocks, or land, you are going to want to be able to record a few million titles without having to go back and reclaim more satoshis. Other businesses will do this, too.The recognition of such a niche would permanently change the market dynamics by adding a new buying pressure, without an offsetting selling pressure.It would also demonstrate unquestionably the necessity of having the Bitcoin along with the blockchain.Maybe no such kind of solution exists. But maybe it does. Great minds out there...any ideas?</t>
  </si>
  <si>
    <t>http://www.reddit.com/r/Bitcoin/comments/36a9is/what_is_a_real_world_problem_blockchain_can_solve/</t>
  </si>
  <si>
    <t>May 18, 2015 at 01:57AM</t>
  </si>
  <si>
    <t>yesion</t>
  </si>
  <si>
    <t>The Rise And Rise of Bitcoin - Polish language subtitles</t>
  </si>
  <si>
    <t>http://riseandriseofbitcoin.instapage.com/</t>
  </si>
  <si>
    <t>http://www.reddit.com/r/Bitcoin/comments/36ac9q/the_rise_and_rise_of_bitcoin_polish_language/</t>
  </si>
  <si>
    <t>May 18, 2015 at 01:51AM</t>
  </si>
  <si>
    <t>brasilbitcoin</t>
  </si>
  <si>
    <t>What is the future consequences of the concentration of Bitcoin wealth in the hand of few?</t>
  </si>
  <si>
    <t>http://www.quora.com/What-is-the-future-consequences-of-the-concentration-of-Bitcoin-wealth-in-the-hand-of-few</t>
  </si>
  <si>
    <t>http://www.reddit.com/r/Bitcoin/comments/36abmv/what_is_the_future_consequences_of_the/</t>
  </si>
  <si>
    <t>May 18, 2015 at 01:48AM</t>
  </si>
  <si>
    <t>daf121</t>
  </si>
  <si>
    <t>What do you think of http://coloredcoins.org/ ?</t>
  </si>
  <si>
    <t>http://coloredcoins.org/</t>
  </si>
  <si>
    <t>http://www.reddit.com/r/Bitcoin/comments/36ab7p/what_do_you_think_of_httpcoloredcoinsorg/</t>
  </si>
  <si>
    <t>May 18, 2015 at 02:29AM</t>
  </si>
  <si>
    <t>Stock for bitcoin crowdfunding platform crowdvest.club @ Fintech MoneyConf</t>
  </si>
  <si>
    <t>We are excited to announce that CrowdVest.club has been selected to exhibit &amp; pitch at MONEYCONF • BELFAST • JUNE 15-16 .Crowdvest.club is an crowdvesting platform enabling businesses to sell securities for bitcoin.</t>
  </si>
  <si>
    <t>http://www.reddit.com/r/Bitcoin/comments/36ag48/stock_for_bitcoin_crowdfunding_platform/</t>
  </si>
  <si>
    <t>May 18, 2015 at 02:40AM</t>
  </si>
  <si>
    <t>Bunyhel</t>
  </si>
  <si>
    <t>Independent study project on the culture of Bitcoin</t>
  </si>
  <si>
    <t>Hey /r/bitcoin!I'm doing an independent study project on the outlook on Bitcoin in today's public opinion and media. If you could take just three minutes to help me out with my project, I would greatly appreciate it!https://docs.google.com/forms/d/1DLA-9604llR3pxDnksF3nxgQX806jY88g2JqSI2eEHc/viewform?usp=send_formThank you</t>
  </si>
  <si>
    <t>http://www.reddit.com/r/Bitcoin/comments/36ahfz/independent_study_project_on_the_culture_of/</t>
  </si>
  <si>
    <t>May 18, 2015 at 02:35AM</t>
  </si>
  <si>
    <t>throwaway14758832</t>
  </si>
  <si>
    <t>Full Node Help</t>
  </si>
  <si>
    <t>Hey guys, I've been meaning to run a full node but I'm not the most technical person. I do run Armory in online mode, and have read about having to open a port to accept incoming connections. Can you guys tell me how to do that in the Armory interface, or point me to where I do that if it's not in the Armory interface? Thanksthrowaway account for privacy/security concerns</t>
  </si>
  <si>
    <t>http://www.reddit.com/r/Bitcoin/comments/36aguv/full_node_help/</t>
  </si>
  <si>
    <t>May 18, 2015 at 03:06AM</t>
  </si>
  <si>
    <t>tkron31</t>
  </si>
  <si>
    <t>Good to see that Honduras is getting behind the Blockchain to solve its land rights abuse problem.</t>
  </si>
  <si>
    <t>http://www.coindesk.com/factom-land-registry-deal-honduran-government/?utm_content=bufferf87fd&amp;utm_medium=social&amp;utm_source=twitter.com&amp;utm_campaign=buffer</t>
  </si>
  <si>
    <t>http://www.reddit.com/r/Bitcoin/comments/36akhd/good_to_see_that_honduras_is_getting_behind_the/</t>
  </si>
  <si>
    <t>May 18, 2015 at 02:51AM</t>
  </si>
  <si>
    <t>AmericanBitcoin</t>
  </si>
  <si>
    <t>WSJ: How Much Should a Currency Be Worth? No One Really Knows</t>
  </si>
  <si>
    <t>http://www.wsj.com/articles/how-much-should-a-currency-be-worth-no-one-really-knows-1431890492</t>
  </si>
  <si>
    <t>http://www.reddit.com/r/Bitcoin/comments/36aiqx/wsj_how_much_should_a_currency_be_worth_no_one/</t>
  </si>
  <si>
    <t>May 18, 2015 at 03:16AM</t>
  </si>
  <si>
    <t>BobAlison</t>
  </si>
  <si>
    <t>Elliptic Curve Cryptography: a gentle introduction</t>
  </si>
  <si>
    <t>http://andrea.corbellini.name/2015/05/17/elliptic-curve-cryptography-a-gentle-introduction/</t>
  </si>
  <si>
    <t>http://www.reddit.com/r/Bitcoin/comments/36almh/elliptic_curve_cryptography_a_gentle_introduction/</t>
  </si>
  <si>
    <t>May 18, 2015 at 04:05AM</t>
  </si>
  <si>
    <t>BTC_Hamster</t>
  </si>
  <si>
    <t>Guide: 4 Nasty Programs that Will Hijack Your Files for Bitcoins</t>
  </si>
  <si>
    <t>http://99bitcoins.com/4-nasty-programs-hijack-files-bitcoins/</t>
  </si>
  <si>
    <t>http://www.reddit.com/r/Bitcoin/comments/36arce/guide_4_nasty_programs_that_will_hijack_your/</t>
  </si>
  <si>
    <t>May 18, 2015 at 04:19AM</t>
  </si>
  <si>
    <t>locuester</t>
  </si>
  <si>
    <t>Is there an open source project to run on a dedicated machine to monitor BIP32 xpubs and provide a web interface for receive address generation and wallet balance? A private watch-only wallet web server of sorts.</t>
  </si>
  <si>
    <t>As the title says, I'm looking for a simple service to run on a debian linux box that I can import xpub keys into, and have it do these things:Notify me on any activity in any derived accounts.Provide a simple, reasonably secure web interface to generate new receive addresses.Using the same interface as above, show account balances and tx history.I own a Trezor, and am looking to easily watch the funds in various accounts on there, notify different people, etc. I run a raspberry pi full node and a slew of other services on there already (namecoin node, nmcontrol for .bit lookups, zeronet, the bitcore stack, etc).My goal is not to use any trusted third party at all. I understand I could create watch only wallets in some services (coinkite maybe?), but that is not the intent here. I am building a "World Wide Ledger Secure Home Server" of sorts. The future needs a way to help families be their own bank :)Please tell me something like this exists and I just can't find it. Otherwise I am afraid that next weekend will be swallowed up on me creating one.Given that I'm already running bitcore-node, I could just build such a thing myself and it would probably be a good project to learn nodejs? Any suggestions? Features? Interested parties?</t>
  </si>
  <si>
    <t>http://www.reddit.com/r/Bitcoin/comments/36aswo/is_there_an_open_source_project_to_run_on_a/</t>
  </si>
  <si>
    <t>May 18, 2015 at 04:15AM</t>
  </si>
  <si>
    <t>Bitcoin for Auditing Transparency</t>
  </si>
  <si>
    <t>Often when intellectual property is licensed, a royalty is paid. Monitoring sales is difficult and lossy due to errors and deceit. This is a big and growing problem in the world economy whether or not you agree with Intellectual Property (IP) laws.A company licensing its IP could add a clause to its contract with the licensee that payments for licensed products need to go through a set of Bitcoin addresses (such as could be created with a specified seed using the HD protocol).For payments made legally, then, the record is immutable and monitorable in real time. Bitcoin payment for tracking could either be direct from the customer or be internal based on customer payment by other means. The latter option makes Bitcoin tracking immediately applicable, no matter how the licensee is paid. For internal transfers, multiple customer purchases could be combined according to a schedule to reduce fees.If the licensee cannot be trusted to track royalties, how can it be trusted to make the trackable Bitcoin payments? Trust is still required, but reduced. If everyone in the licensee's company knows the Bitcoin payments must be made, they will notice errors and deliberate omissions. Customers will also see. Direct Bitcoin payments will be automatically logged. Also, records will be permanent, on the blockchain.Tracking payments once made cannot be undone. If a purchase is reversed, it could be reversed for auditing purposes through another trackable family of Bitcoin addresses.This is an application for Bitcoin that could be used, to benefit, immediately. Auditing is a multi-billion dollar market.</t>
  </si>
  <si>
    <t>http://www.reddit.com/r/Bitcoin/comments/36asiq/bitcoin_for_auditing_transparency/</t>
  </si>
  <si>
    <t>May 18, 2015 at 05:11AM</t>
  </si>
  <si>
    <t>deusbitcoin</t>
  </si>
  <si>
    <t>Let's talk about why we are down 25% this year.</t>
  </si>
  <si>
    <t>We've got a good wave of momentum pushing us into the next half of the year. GBTC has been more successful than many had anticipated.The ecosystem seems to be firing on 2 cylinders instead of 8. What's up? Lets talk..</t>
  </si>
  <si>
    <t>http://www.reddit.com/r/Bitcoin/comments/36aywz/lets_talk_about_why_we_are_down_25_this_year/</t>
  </si>
  <si>
    <t>May 18, 2015 at 05:03AM</t>
  </si>
  <si>
    <t>throwawaypokerplayer</t>
  </si>
  <si>
    <t>Where do you think the price of btc is going in the next year and why?</t>
  </si>
  <si>
    <t>http://www.reddit.com/r/Bitcoin/comments/36axzc/where_do_you_think_the_price_of_btc_is_going_in/</t>
  </si>
  <si>
    <t>May 18, 2015 at 05:32AM</t>
  </si>
  <si>
    <t>Jackten</t>
  </si>
  <si>
    <t>After asking them once, VeraCrypt (Truecypt replacement) has agreed to accept bitcoin!</t>
  </si>
  <si>
    <t>https://veracrypt.codeplex.com/wikipage?title=Bitcoin%20Donation</t>
  </si>
  <si>
    <t>http://www.reddit.com/r/Bitcoin/comments/36b1ep/after_asking_them_once_veracrypt_truecypt/</t>
  </si>
  <si>
    <t>May 18, 2015 at 05:18AM</t>
  </si>
  <si>
    <t>bigbugsarg</t>
  </si>
  <si>
    <t>Earning from Bitcoin is not a dream, let's try it.</t>
  </si>
  <si>
    <t>http://www.coinmarketplayer.com/?ref=reddit</t>
  </si>
  <si>
    <t>http://www.reddit.com/r/Bitcoin/comments/36azsk/earning_from_bitcoin_is_not_a_dream_lets_try_it/</t>
  </si>
  <si>
    <t>May 18, 2015 at 05:58AM</t>
  </si>
  <si>
    <t>funkspiel56</t>
  </si>
  <si>
    <t>Thoughts on itBits?</t>
  </si>
  <si>
    <t>I just registered there, from what I can tell its another exchange except with more backing from the us government. Does it offer anything other than that?</t>
  </si>
  <si>
    <t>http://www.reddit.com/r/Bitcoin/comments/36b47c/thoughts_on_itbits/</t>
  </si>
  <si>
    <t>May 18, 2015 at 05:54AM</t>
  </si>
  <si>
    <t>bitexla</t>
  </si>
  <si>
    <t>McDonald’s lost over a half billion dollars in currency translation last year. #bitcoin to the rescue!</t>
  </si>
  <si>
    <t>http://techcrunch.com/2015/05/16/bubble-2-0/</t>
  </si>
  <si>
    <t>http://www.reddit.com/r/Bitcoin/comments/36b3t5/mcdonalds_lost_over_a_half_billion_dollars_in/</t>
  </si>
  <si>
    <t>May 18, 2015 at 05:50AM</t>
  </si>
  <si>
    <t>towerclimber92</t>
  </si>
  <si>
    <t>Is the bitcoin mining difficulty too high?</t>
  </si>
  <si>
    <t>It seems as if the price of BTC will never go up due to the continuous amount of bitcoin that gets dumped on the market due to miners. Miners will never hold their coin it seems, they use it to cover their high operational costs, so with that being said - will bitcoin be stuck at the $200 level until next year - when the btc reward rate is halved?Thoughts? Opinions?</t>
  </si>
  <si>
    <t>http://www.reddit.com/r/Bitcoin/comments/36b39x/is_the_bitcoin_mining_difficulty_too_high/</t>
  </si>
  <si>
    <t>May 18, 2015 at 06:29AM</t>
  </si>
  <si>
    <t>anarexea</t>
  </si>
  <si>
    <t>Reid Hoffman: Why the block chain matters (Wired UK)</t>
  </si>
  <si>
    <t>http://www.wired.co.uk/magazine/archive/2015/06/features/bitcoin-reid-hoffman/viewall?utm_source=a16z+newsletter&amp;utm_campaign=bcf1c989ca-weekly_05_16_15&amp;utm_medium=email&amp;utm_term=0_6da14709cd-bcf1c989ca-134286241</t>
  </si>
  <si>
    <t>http://www.reddit.com/r/Bitcoin/comments/36b7qi/reid_hoffman_why_the_block_chain_matters_wired_uk/</t>
  </si>
  <si>
    <t>May 18, 2015 at 06:15AM</t>
  </si>
  <si>
    <t>YellowPay Launches Bitcoin Vouchers In Egypt</t>
  </si>
  <si>
    <t>http://bravenewcoin.com/news/yellowpay-launches-bitcoin-vouchers-in-egypt/</t>
  </si>
  <si>
    <t>http://www.reddit.com/r/Bitcoin/comments/36b68b/yellowpay_launches_bitcoin_vouchers_in_egypt/</t>
  </si>
  <si>
    <t>May 18, 2015 at 07:20AM</t>
  </si>
  <si>
    <t>secret_bitcoin_login</t>
  </si>
  <si>
    <t>Integrating Lighthouse with dd-wrt (and tomato) to fund router purchases for development of aftermarket firmware</t>
  </si>
  <si>
    <t>Today I took a lightning strike that killed my WAN port on my home router - I re-assigned a LAN port to the WAN but had degraded performance (I think the lightning fried it), so I went router shopping. One of the critical elements for any router I purchase is compatibility with dd-wrt, and as I was browsing supported models on the dd-wrt forum I found a lot of statements like, "We haven't built dd-wrt for this model because no one has donated one to the devs for hardware analysis." That's no surprise when the high end consumer routers are running $200 - $250.Here's the thing - we now have a complete supply chain to support devs by purchasing these routers using bitcoin. If dd-wrt tied lighthouse into their system, the funds could be released to a dev when it reaches threshold and the buy could be purchased directly from newegg with bitcoin. More importantly - end users can donate at a level they can afford without having to foot the bill for an expensive piece of hardware. This can be a perpetual project as manufacturers continue to release new models and devs need hardware and monetary love to continue building for any given model.What needs to happen? Well, we need to get the dd-wrt (and/or tomato) people on board with this and help get it set up. If the dd-wrt database included every model with an option to donate to a lighthouse project it would give the devs direct feedback about where their work is needed most. I did notice that the R7000 (Netgear Nighthawk) isn't listed on the router database, though I can get builds from BrainSlayer or Kong on the forums - this might require a tighter integration with the database.Let's at least open up the conversation. If you know how to contact Kong, BrainSlayer, Mike Hearn, or people who are involved with Tomato or dd-wrt, it would be great to invite them here for a moment. If you can crosspost this to a relevant forum and send the discussion here we might actually get this ball rolling. I will commit 0.5 BTC to adding support for my choice of routers when/if this becomes a reality.</t>
  </si>
  <si>
    <t>http://www.reddit.com/r/Bitcoin/comments/36bd8p/integrating_lighthouse_with_ddwrt_and_tomato_to/</t>
  </si>
  <si>
    <t>May 18, 2015 at 07:54AM</t>
  </si>
  <si>
    <t>Plumerian</t>
  </si>
  <si>
    <t>Tensor networks provide a mathematical tool. In this view, space-time arises out of a series of interlinked nodes in a complex network</t>
  </si>
  <si>
    <t>http://www.wired.com/2015/05/spooky-quantum-action-might-hold-universe-together/</t>
  </si>
  <si>
    <t>http://www.reddit.com/r/Bitcoin/comments/36bgr6/tensor_networks_provide_a_mathematical_tool_in/</t>
  </si>
  <si>
    <t>May 18, 2015 at 08:09AM</t>
  </si>
  <si>
    <t>Ohio_State_231</t>
  </si>
  <si>
    <t>My three year old son asked my sister-in-law why she doesn't like Bitcoin this weekend</t>
  </si>
  <si>
    <t>I have a mining operation where I spent close to $10-12k on mining equipment and all the works. I share on Facebook about all the amazing things happening in the Bitcoin world, which usually gets a pretty positive response. My fiancee will send pro-bitcoin articles to her sister which she usually ignores. The sister has responded a couple times stating how ridiculous Bitcoin is. We live about 3 hours away and I recently found out about a Bitcoin operation while surfing the web located about 15 minutes from their house. I suggested when we come up to visit we should visit the Bitcoin operation on a weekend trip; however, they thought it was ridiculous. I hoped to show them how awesome a mining operation is.My fiancee has a kid with another guy, and once we are married we plan on moving into a home my parents own. This home also happens to be the location of my mining operation. I have an entire room dedicated to mining. The sister has mentioned to her Mom that it could potentially be dangerous for our son, and ourselves, to be living in a house with a Bitcoin operation. I've tried to mention possible fire hazards aren't anything to worry about, and insurance issues shouldn't be too tough to take care of. I think the rewards far outweigh the risks.Now the funniest damn thing happened was this weekend when the sister and her husband came into town to visit. Our 3 year old son asked her late this Friday night, "Why don't you like Bitcoin?" The sister was flabbergasted that this kid knew anything about Bitcoin, let alone knew their opinions that they disliked bitcoin, and thought it was a silly "investment". The sister basically responded, "It's too complicated little guy.." and he replied again, "But why, why don't you like it?" and she replied again, "You are too little to understand."We might have the youngest pro-Bitcoiner in the world on our hands, and it feels damn good!</t>
  </si>
  <si>
    <t>http://www.reddit.com/r/Bitcoin/comments/36bifm/my_three_year_old_son_asked_my_sisterinlaw_why/</t>
  </si>
  <si>
    <t>May 18, 2015 at 07:55AM</t>
  </si>
  <si>
    <t>Glitchy647</t>
  </si>
  <si>
    <t>What's Your Opinion About Altcoins?</t>
  </si>
  <si>
    <t>http://www.reddit.com/r/Bitcoin/comments/36bgxt/whats_your_opinion_about_altcoins/</t>
  </si>
  <si>
    <t>Xearoii</t>
  </si>
  <si>
    <t>http://www.reddit.com/r/Bitcoin/comments/36bgsp/my_three_year_old_son_asked_my_sisterinlaw_why/</t>
  </si>
  <si>
    <t>May 18, 2015 at 08:34AM</t>
  </si>
  <si>
    <t>coinsprinkler</t>
  </si>
  <si>
    <t>ClipGrab is accepting Bitcoin donations!</t>
  </si>
  <si>
    <t>http://clipgrab.org/donate</t>
  </si>
  <si>
    <t>http://www.reddit.com/r/Bitcoin/comments/36bl1k/clipgrab_is_accepting_bitcoin_donations/</t>
  </si>
  <si>
    <t>May 18, 2015 at 09:08AM</t>
  </si>
  <si>
    <t>If you wish to know the value of a bitcoin. Computate the total valuation of the world wide web and times that by 3. Divide that by 21 and you will know. I trusted my gut and not facts.</t>
  </si>
  <si>
    <t>http://www.reddit.com/r/Bitcoin/comments/36bojo/if_you_wish_to_know_the_value_of_a_bitcoin/</t>
  </si>
  <si>
    <t>May 18, 2015 at 09:21AM</t>
  </si>
  <si>
    <t>WVBitcoinBoy</t>
  </si>
  <si>
    <t>Can I legally sell Bitcoin, without a MSB license and KYC laws, just as I can sell XYZ widgets? I know I need a business license and to pay taxes!</t>
  </si>
  <si>
    <t>I'm looking at the state code, and I can't find anything that says I can't, per se... it doesn't seem Bitcoin falls within the verbiage of the laws governing such things since Bitcoin is NOT a currency in the United States.CHAPTER 32A. LAND SALES; FALSE ADVERTISING; ISSUANCE AND SALE OF CHECKS, DRAFTS, MONEY ORDERS, ETC. ARTICLE 2. CHECKS AND MONEY ORDER SALES, MONEY TRANSMISSION SERVICES, TRANSPORTATION AND CURRENCY EXCHANGE. §32A-2-1. Definitions. (1) "Commissioner" means the Commissioner of Financial Institutions of this state. (2) "Check" or "payment instrument" means any check, traveler's check, draft, money order or other instrument for the transmission or payment of money whether or not the instrument is negotiable. The term does not include a credit card voucher, a letter of credit or any instrument that is redeemable by the issuer in goods or services. (3) "Currency" means a medium of exchange authorized or adopted by a domestic or foreign government. (4) "Currency exchange" means the conversion of the currency of one government into the currency of another government, but does not include the issuance and sale of travelers checks denominated in a foreign currency. Transactions involving the electronic transmission of funds by licensed money transmitters which may permit, but do not require, the recipient to obtain the funds in a foreign currency outside of West Virginia are not currency exchange transactions: Provided, That they are not reportable as currency exchange transactions under federal laws and regulations. (5) "Currency exchange, transportation, transmission business" means a person who is engaging in currency exchange, currency transportation or currency transmission as a service or for profit. (6) **"Currency transmission" or "money transmission" means** engaging in the business of **selling** or **issuing checks or the business of receiving currency**, the payment of **money**, or other value that substitutes for money by any means for the purpose of transmitting, either prior to or after receipt, that currency, payment of money or other value that substitutes for money by wire, facsimile or other electronic means, or through the use of a financial institution, financial intermediary, the Federal Reserve system or other funds transfer network. It includes the transmission of funds through the issuance and sale of stored value**??** or similar **prepaid products' cards** which are intended for general acceptance and used in commercial or consumer transactions. (7) "Currency transportation" means knowingly engaging in the business of physically transporting currency from one location to another in a manner other than by a licensed armored car service exempted under section three of this article. (8) "Licensee" means a person licensed by the commissioner under this article. (9) "Money order" means any instrument for the transmission or payment of money in relation to which the purchaser or remitter appoints or purports to appoint the seller thereof as his or her agent for the receipt, transmission or handling of money, whether the instrument is signed by the seller, the purchaser or remitter or some other person. (10) "Person" means any individual, partnership, association, joint stock association, limited liability company, trust or corporation. (11) "Principal" means a licensee's owner, president, senior officer responsible for the licensee's business, chief financial officer or any other person who performs similar functions or who otherwise controls the conduct of the affairs of a licensee. A person controlling ten percent or more of the voting stock of any corporate applicant is a principal under this provision. §32A-2-2. License required. Via Black's Law Dictionary, just because I was curious what "money" meant in leagalese, and it appears to only mean currency issued by a government.What is MONEY?A general, indefinite term for the measure and representative of value; currency; the circulating medium ; cash. “Money” is a generic term, and embraces every description of coin or bank-notes recognized by common consent as a representative of value in effecting exchanges of property or payment of debts. Hopson v. Fountain. 5 Humph. (Tenn.) 140. Money is used in a specific and also in a general and more comprehensive sense. In its specific sense, it means what is coined or stamped by public authority, and has its determinate value fixed by governments. In its more comprehensive and general sense, it means wealth.Bitcoin is NOT coined nor stamped by public authority and has no value determined by governments. It sounds like currency is only money if the IMF controlled it's issuance?Also this: http://techcrunch.com/2014/03/25/irs-rules-bitcoin-is-property-not-currency/</t>
  </si>
  <si>
    <t>http://www.reddit.com/r/Bitcoin/comments/36bpwt/can_i_legally_sell_bitcoin_without_a_msb_license/</t>
  </si>
  <si>
    <t>May 18, 2015 at 09:48AM</t>
  </si>
  <si>
    <t>fcircle</t>
  </si>
  <si>
    <t>circle.com executive charged with insider trading - SEC</t>
  </si>
  <si>
    <t>http://fortune.com/2015/04/02/the-sec-charges-venture-capitalist-with-insider-trading/</t>
  </si>
  <si>
    <t>http://www.reddit.com/r/Bitcoin/comments/36bste/circlecom_executive_charged_with_insider_trading/</t>
  </si>
  <si>
    <t>May 18, 2015 at 09:40AM</t>
  </si>
  <si>
    <t>coinsider</t>
  </si>
  <si>
    <t>Sam Harris accepts direct Bitcoin donations!</t>
  </si>
  <si>
    <t>http://www.samharris.org/donate</t>
  </si>
  <si>
    <t>http://www.reddit.com/r/Bitcoin/comments/36brye/sam_harris_accepts_direct_bitcoin_donations/</t>
  </si>
  <si>
    <t>May 18, 2015 at 09:38AM</t>
  </si>
  <si>
    <t>CanaryInTheMine</t>
  </si>
  <si>
    <t>World’s first Atomic cross-chain transfer performed CIYAM team between Burst &amp;amp; Qora</t>
  </si>
  <si>
    <t>https://drive.google.com/file/d/0B4vYMJwBtRGLLVQ0OElQRzJackE/view?pli=1</t>
  </si>
  <si>
    <t>http://www.reddit.com/r/Bitcoin/comments/36brps/worlds_first_atomic_crosschain_transfer_performed/</t>
  </si>
  <si>
    <t>May 18, 2015 at 10:02AM</t>
  </si>
  <si>
    <t>darkenvy</t>
  </si>
  <si>
    <t>Looking for printing solution for offline computer</t>
  </si>
  <si>
    <t>Hey guys,I set up a nice LiveUSB of linux with a toolkit that includes everything for making keys using dice and outputting this into QR codes (png). I have a bit of a problem finding a way to lay this out for print. I would prefer to have the public key, private key and a QR code for each on the same page (and maybe multiple sets as well). Open office [included in Ubuntu] does not support importing of pngs. I cannot find software that does not require installing. Any idea guys for turn-key layouts?list of requirementssupports textsupports image (png) from copy/paste</t>
  </si>
  <si>
    <t>http://www.reddit.com/r/Bitcoin/comments/36bua3/looking_for_printing_solution_for_offline_computer/</t>
  </si>
  <si>
    <t>May 18, 2015 at 10:00AM</t>
  </si>
  <si>
    <t>_nightengale_</t>
  </si>
  <si>
    <t>Anyone Gotten an Invite for a Circle Dollar-Balance Account?</t>
  </si>
  <si>
    <t>Just curious how quickly they're rolling those out.</t>
  </si>
  <si>
    <t>http://www.reddit.com/r/Bitcoin/comments/36btz9/anyone_gotten_an_invite_for_a_circle/</t>
  </si>
  <si>
    <t>May 18, 2015 at 09:55AM</t>
  </si>
  <si>
    <t>lambecolin</t>
  </si>
  <si>
    <t>Chip--the world's first $9 computer---can it run a node?</t>
  </si>
  <si>
    <t>www.kickstarter.com/projects/1598272670/chip-the-worlds-first-9-computer $50,000 campaign----got 1.3M---19 days left</t>
  </si>
  <si>
    <t>http://www.reddit.com/r/Bitcoin/comments/36btjg/chipthe_worlds_first_9_computercan_it_run_a_node/</t>
  </si>
  <si>
    <t>May 18, 2015 at 10:30AM</t>
  </si>
  <si>
    <t>priemdicdii</t>
  </si>
  <si>
    <t>Primedice | 2015 Best Safe way to earn Bitcoin</t>
  </si>
  <si>
    <t>http://www.reddit.com/r/Bitcoin/comments/36bx4m/primedice_2015_best_safe_way_to_earn_bitcoin/</t>
  </si>
  <si>
    <t>May 18, 2015 at 10:28AM</t>
  </si>
  <si>
    <t>Please sign the second letter! Help fight the N.C. Anti-Bitcoin Act.</t>
  </si>
  <si>
    <t>http://bitcoinregs.org/#second</t>
  </si>
  <si>
    <t>http://www.reddit.com/r/Bitcoin/comments/36bwyz/please_sign_the_second_letter_help_fight_the_nc/</t>
  </si>
  <si>
    <t>May 18, 2015 at 10:20AM</t>
  </si>
  <si>
    <t>maskedgenius</t>
  </si>
  <si>
    <t>Always a pleasure to see QuizUp schooling the public</t>
  </si>
  <si>
    <t>http://m.imgur.com/jAsoOAP</t>
  </si>
  <si>
    <t>http://www.reddit.com/r/Bitcoin/comments/36bw61/always_a_pleasure_to_see_quizup_schooling_the/</t>
  </si>
  <si>
    <t>May 18, 2015 at 10:59AM</t>
  </si>
  <si>
    <t>powP0Wpow</t>
  </si>
  <si>
    <t>Best site to sell digital downloads for bitcoin?</t>
  </si>
  <si>
    <t>Hey Friends, which sites are the best to sell digital downloads for bitcoin? Some sites that in the past that were recommended in the past seem not really responsive (such as coindl and bitbooks). I try to set up accounts and then there's nothing going on with them. So long story short, what services do you use to sell downloads (like ebooks) for coin?</t>
  </si>
  <si>
    <t>http://www.reddit.com/r/Bitcoin/comments/36bzvw/best_site_to_sell_digital_downloads_for_bitcoin/</t>
  </si>
  <si>
    <t>May 18, 2015 at 10:54AM</t>
  </si>
  <si>
    <t>toliro</t>
  </si>
  <si>
    <t>No need for a Trezor: Create an encrypted cold storage USB with VeraCrypt</t>
  </si>
  <si>
    <t>http://coinsec.blogspot.mx/p/vi-create-encrypted-cold-storage-usb.html</t>
  </si>
  <si>
    <t>http://www.reddit.com/r/Bitcoin/comments/36bzfd/no_need_for_a_trezor_create_an_encrypted_cold/</t>
  </si>
  <si>
    <t>May 18, 2015 at 10:45AM</t>
  </si>
  <si>
    <t>JamesK0</t>
  </si>
  <si>
    <t>BTC Cycling Jerseys! (Vote on your favorite design in comments!)</t>
  </si>
  <si>
    <t>http://www.epixgear.com/custom/design-bitcoin</t>
  </si>
  <si>
    <t>http://www.reddit.com/r/Bitcoin/comments/36byje/btc_cycling_jerseys_vote_on_your_favorite_design/</t>
  </si>
  <si>
    <t>May 18, 2015 at 11:37AM</t>
  </si>
  <si>
    <t>stencilteeth</t>
  </si>
  <si>
    <t>A contractor's guide to saving time and money by getting paid in bitcoin</t>
  </si>
  <si>
    <t>https://medium.com/@CoinJar/save-time-and-money-by-getting-paid-in-bitcoin-ca9c9ac389ff</t>
  </si>
  <si>
    <t>http://www.reddit.com/r/Bitcoin/comments/36c3ew/a_contractors_guide_to_saving_time_and_money_by/</t>
  </si>
  <si>
    <t>May 18, 2015 at 11:15AM</t>
  </si>
  <si>
    <t>prophecynine</t>
  </si>
  <si>
    <t>you can buy reaper with bitcoin</t>
  </si>
  <si>
    <t>http://www.reaper.fm/purchase.php</t>
  </si>
  <si>
    <t>http://www.reddit.com/r/Bitcoin/comments/36c1he/you_can_buy_reaper_with_bitcoin/</t>
  </si>
  <si>
    <t>May 18, 2015 at 12:25PM</t>
  </si>
  <si>
    <t>CryptOnYourFace</t>
  </si>
  <si>
    <t>Blocked Bitcoin Websites Back Online After Court Case Win @coindesk</t>
  </si>
  <si>
    <t>Winning!</t>
  </si>
  <si>
    <t>http://www.reddit.com/r/Bitcoin/comments/36c7js/blocked_bitcoin_websites_back_online_after_court/</t>
  </si>
  <si>
    <t>May 18, 2015 at 12:11PM</t>
  </si>
  <si>
    <t>slowmoon</t>
  </si>
  <si>
    <t>U.S. orders Chinese bank accounts belonging to Chinese counterfeiters to be frozen. Renminbi user unaffected.</t>
  </si>
  <si>
    <t>http://www.taipeitimes.com/News/biz/archives/2015/05/11/2003617973</t>
  </si>
  <si>
    <t>http://www.reddit.com/r/Bitcoin/comments/36c6e7/us_orders_chinese_bank_accounts_belonging_to/</t>
  </si>
  <si>
    <t>May 18, 2015 at 11:55AM</t>
  </si>
  <si>
    <t>zluckdog</t>
  </si>
  <si>
    <t>Coffee for bitcoin in Santa Cruz</t>
  </si>
  <si>
    <t>http://imgur.com/a/vRIX7</t>
  </si>
  <si>
    <t>http://www.reddit.com/r/Bitcoin/comments/36c50d/coffee_for_bitcoin_in_santa_cruz/</t>
  </si>
  <si>
    <t>May 18, 2015 at 12:31PM</t>
  </si>
  <si>
    <t>mughat</t>
  </si>
  <si>
    <t>Talk on Free Banking and the Fed History (Not directly relevant to bitcoin)</t>
  </si>
  <si>
    <t>https://www.youtube.com/watch?v=wXQ-W_DlI3c</t>
  </si>
  <si>
    <t>http://www.reddit.com/r/Bitcoin/comments/36c83g/talk_on_free_banking_and_the_fed_history_not/</t>
  </si>
  <si>
    <t>May 18, 2015 at 01:23PM</t>
  </si>
  <si>
    <t>coinslists</t>
  </si>
  <si>
    <t>Why not use ascribe.io for your documents? Failing to understand Factom's USP...</t>
  </si>
  <si>
    <t>https://twitter.com/coinslists/status/600165592780378112</t>
  </si>
  <si>
    <t>http://www.reddit.com/r/Bitcoin/comments/36cc6d/why_not_use_ascribeio_for_your_documents_failing/</t>
  </si>
  <si>
    <t>May 18, 2015 at 01:44PM</t>
  </si>
  <si>
    <t>Hiro_Y3</t>
  </si>
  <si>
    <t>Bitcoin launched on Stockholm exchange - The Local</t>
  </si>
  <si>
    <t>http://www.thelocal.se/20150518/bitcoin-launched-on-stockholm-exchange</t>
  </si>
  <si>
    <t>http://www.reddit.com/r/Bitcoin/comments/36cdr4/bitcoin_launched_on_stockholm_exchange_the_local/</t>
  </si>
  <si>
    <t>May 18, 2015 at 02:08PM</t>
  </si>
  <si>
    <t>TheReplyRedditNeeds</t>
  </si>
  <si>
    <t>Swedish ETN live data</t>
  </si>
  <si>
    <t>http://www.nasdaqomxnordic.com/etp/etn/etninfo?Instrument=SSE109538</t>
  </si>
  <si>
    <t>http://www.reddit.com/r/Bitcoin/comments/36cfha/swedish_etn_live_data/</t>
  </si>
  <si>
    <t>May 18, 2015 at 01:54PM</t>
  </si>
  <si>
    <t>bitcointhailand</t>
  </si>
  <si>
    <t>We're giving away 40,000baht ($1,200) for Bitcoin videos.</t>
  </si>
  <si>
    <t>https://bitcoin.co.th/video/</t>
  </si>
  <si>
    <t>http://www.reddit.com/r/Bitcoin/comments/36ceh5/were_giving_away_40000baht_1200_for_bitcoin_videos/</t>
  </si>
  <si>
    <t>May 18, 2015 at 02:19PM</t>
  </si>
  <si>
    <t>bithernet</t>
  </si>
  <si>
    <t>Bither iOS v1.3.5 now supports Address QR Code on Apple Watch</t>
  </si>
  <si>
    <t>https://i.imgur.com/qhnVQLm.jpg</t>
  </si>
  <si>
    <t>http://www.reddit.com/r/Bitcoin/comments/36cga5/bither_ios_v135_now_supports_address_qr_code_on/</t>
  </si>
  <si>
    <t>May 18, 2015 at 03:10PM</t>
  </si>
  <si>
    <t>Godfreee</t>
  </si>
  <si>
    <t>My sister had to pay someone $50 in Spain and used a Western Union kiosk. The fee was $13, or 26%. Now she understand why I am in the Bitcoin business.</t>
  </si>
  <si>
    <t>http://imgur.com/PwZFMVg</t>
  </si>
  <si>
    <t>http://www.reddit.com/r/Bitcoin/comments/36cjmh/my_sister_had_to_pay_someone_50_in_spain_and_used/</t>
  </si>
  <si>
    <t>May 18, 2015 at 03:09PM</t>
  </si>
  <si>
    <t>noriwasabi</t>
  </si>
  <si>
    <t>How to pay for tollway fees with Bitcoin in Thailand! (https://coins.co.th/)</t>
  </si>
  <si>
    <t>https://www.youtube.com/attribution_link?a=a6Jmxa8iiLM&amp;u=%2Fwatch%3Fv%3DIXPnNprIKSs%26feature%3Dshare</t>
  </si>
  <si>
    <t>http://www.reddit.com/r/Bitcoin/comments/36cjip/how_to_pay_for_tollway_fees_with_bitcoin_in/</t>
  </si>
  <si>
    <t>May 18, 2015 at 03:48PM</t>
  </si>
  <si>
    <t>1% of the Bitcoin Community Controls 99% of Bitcoin Wealth</t>
  </si>
  <si>
    <t>Article at https://www.cryptocoinsnews.com/1-bitcoin-community-controls-99-bitcoin-wealth/ -- This doesn't really make a difference. Of course there will be way more addresses created with no transfers than addresses with actual BTC holding in it. There are also many frozen coins that people have lost.</t>
  </si>
  <si>
    <t>http://www.reddit.com/r/Bitcoin/comments/36cm1i/1_of_the_bitcoin_community_controls_99_of_bitcoin/</t>
  </si>
  <si>
    <t>_EuroTrash_</t>
  </si>
  <si>
    <t>Explain why is KnC news good for the price today?</t>
  </si>
  <si>
    <t>KnC has a stash of coins that they have accumulated in two years of mining operation. So through their ETN they are currently selling coins that they already have. They are giving investors an alternative to buying coins on exchanges. Unlocking a stale stash of coins to the markets. Adding to the overall supply of coins. How is this going to affect the short term price if not further down?</t>
  </si>
  <si>
    <t>http://www.reddit.com/r/Bitcoin/comments/36cm02/explain_why_is_knc_news_good_for_the_price_today/</t>
  </si>
  <si>
    <t>May 18, 2015 at 03:43PM</t>
  </si>
  <si>
    <t>Honduran Gov't to Build Land Registry Initiative on Bitcoin Blockchain</t>
  </si>
  <si>
    <t>Progression in other countries! Bitcoin Blockchain has endless possibilities! Article @ Cointelegraph</t>
  </si>
  <si>
    <t>http://www.reddit.com/r/Bitcoin/comments/36clp9/honduran_govt_to_build_land_registry_initiative/</t>
  </si>
  <si>
    <t>May 18, 2015 at 03:15PM</t>
  </si>
  <si>
    <t>HK_frank</t>
  </si>
  <si>
    <t>Don’t Bring Up Bitcoin if You Want Romance, says the ‘Date Doctor’</t>
  </si>
  <si>
    <t>https://medium.com/@TIAGNews/don-t-bring-up-bitcoin-if-you-want-romance-says-the-date-doctor-444b3047b61</t>
  </si>
  <si>
    <t>http://www.reddit.com/r/Bitcoin/comments/36cjxe/dont_bring_up_bitcoin_if_you_want_romance_says/</t>
  </si>
  <si>
    <t>May 18, 2015 at 04:24PM</t>
  </si>
  <si>
    <t>Egon_1</t>
  </si>
  <si>
    <t>Mobile Bitcoin ATMs: Is it feasible?</t>
  </si>
  <si>
    <t>http://imgur.com/Zist4Ar</t>
  </si>
  <si>
    <t>http://www.reddit.com/r/Bitcoin/comments/36cody/mobile_bitcoin_atms_is_it_feasible/</t>
  </si>
  <si>
    <t>May 18, 2015 at 04:42PM</t>
  </si>
  <si>
    <t>Philippines Rides the Emerging Bitcoin Wave</t>
  </si>
  <si>
    <t>http://www.newsbtc.com/2015/05/17/philippines-rides-the-emerging-bitcoin-wave/</t>
  </si>
  <si>
    <t>http://www.reddit.com/r/Bitcoin/comments/36cpl1/philippines_rides_the_emerging_bitcoin_wave/</t>
  </si>
  <si>
    <t>May 18, 2015 at 05:10PM</t>
  </si>
  <si>
    <t>TheDroidReview</t>
  </si>
  <si>
    <t>5 Bitcoin Wallet Apps for Android Users to Manage Bitcoins on the Go</t>
  </si>
  <si>
    <t>http://thedroidreview.com/best-bitcoin-wallet-apps-for-android-629</t>
  </si>
  <si>
    <t>http://www.reddit.com/r/Bitcoin/comments/36crgt/5_bitcoin_wallet_apps_for_android_users_to_manage/</t>
  </si>
  <si>
    <t>May 18, 2015 at 05:00PM</t>
  </si>
  <si>
    <t>BashCoBot</t>
  </si>
  <si>
    <t>Mentor Monday, May 18, 2015: Ask all your bitcoin questions!</t>
  </si>
  <si>
    <t>Ask (and answer!) away! Here are the general rules:If you'd like to learn something, ask.If you'd like to share knowledge, answer.Any question about bitcoins is fair game.And don't forget to check out /r/BitcoinBeginnersYou can sort by new to see the latest questions that may not be answered yet.</t>
  </si>
  <si>
    <t>http://www.reddit.com/r/Bitcoin/comments/36cqpj/mentor_monday_may_18_2015_ask_all_your_bitcoin/</t>
  </si>
  <si>
    <t>May 18, 2015 at 05:39PM</t>
  </si>
  <si>
    <t>Many shops need CRM system for keeping track of Coupons</t>
  </si>
  <si>
    <t>How about using private keys as coupons?</t>
  </si>
  <si>
    <t>http://www.reddit.com/r/Bitcoin/comments/36ctfi/many_shops_need_crm_system_for_keeping_track_of/</t>
  </si>
  <si>
    <t>May 18, 2015 at 05:53PM</t>
  </si>
  <si>
    <t>YardWallet</t>
  </si>
  <si>
    <t>YardWallet - A new iOS wallet, HD wallet and multi-sig vault, keep anonymous or add your identity in the transaction as you wish</t>
  </si>
  <si>
    <t>http://yardwallet.com/</t>
  </si>
  <si>
    <t>http://www.reddit.com/r/Bitcoin/comments/36cuhq/yardwallet_a_new_ios_wallet_hd_wallet_and/</t>
  </si>
  <si>
    <t>May 18, 2015 at 05:46PM</t>
  </si>
  <si>
    <t>Consider the following: The average income level of Bitcoin enthusiasts</t>
  </si>
  <si>
    <t>Many are in technical fields and therefore are paid in the top 10% or more salary-wise. This should be taken into account when imagining the number of coins that might be acquired by this subset of the population.</t>
  </si>
  <si>
    <t>http://www.reddit.com/r/Bitcoin/comments/36cu0f/consider_the_following_the_average_income_level/</t>
  </si>
  <si>
    <t>May 18, 2015 at 06:09PM</t>
  </si>
  <si>
    <t>redmage123</t>
  </si>
  <si>
    <t>The bitcoin developers workshop was a success!</t>
  </si>
  <si>
    <t>Hello all,The Dublin ireland Bitcoin meetup's developers workshop received some good feedback from the members who attended. We're hoping to run it again next month. If there are any other bitcoin meetup's that would like this run, please PM me.Thanks--redmage123</t>
  </si>
  <si>
    <t>http://www.reddit.com/r/Bitcoin/comments/36cvl3/the_bitcoin_developers_workshop_was_a_success/</t>
  </si>
  <si>
    <t>May 18, 2015 at 06:26PM</t>
  </si>
  <si>
    <t>gr8ful4</t>
  </si>
  <si>
    <t>XAPO resettles HQ to Zurich (Switzerland)</t>
  </si>
  <si>
    <t>https://blog.xapo.com/a-company-update-a-global-hq-for-a-global-focus/</t>
  </si>
  <si>
    <t>http://www.reddit.com/r/Bitcoin/comments/36cwwu/xapo_resettles_hq_to_zurich_switzerland/</t>
  </si>
  <si>
    <t>May 18, 2015 at 06:21PM</t>
  </si>
  <si>
    <t>BitOneAd</t>
  </si>
  <si>
    <t>BitOne.pw | Min 500% invest return | SSL PROTECTION |</t>
  </si>
  <si>
    <t>http://bitone.pw</t>
  </si>
  <si>
    <t>http://www.reddit.com/r/Bitcoin/comments/36cwkx/bitonepw_min_500_invest_return_ssl_protection/</t>
  </si>
  <si>
    <t>May 18, 2015 at 06:35PM</t>
  </si>
  <si>
    <t>therumking</t>
  </si>
  <si>
    <t>Some CVS stores have stopped accepting apple pay (south Florida)</t>
  </si>
  <si>
    <t>http://imgur.com/4PY6I1U</t>
  </si>
  <si>
    <t>http://www.reddit.com/r/Bitcoin/comments/36cxln/some_cvs_stores_have_stopped_accepting_apple_pay/</t>
  </si>
  <si>
    <t>May 18, 2015 at 06:50PM</t>
  </si>
  <si>
    <t>Is it possible if only title of bitcoin blockchain decentralized?...</t>
  </si>
  <si>
    <t>and decentralisation of all blockchain does not matter. by this way it's still impossible to tamper data in blocks and we don't need to care about mining centralisation.maybe my idea directly wrong, sorry)</t>
  </si>
  <si>
    <t>http://www.reddit.com/r/Bitcoin/comments/36cyv0/is_it_possible_if_only_title_of_bitcoin/</t>
  </si>
  <si>
    <t>May 18, 2015 at 06:48PM</t>
  </si>
  <si>
    <t>lateralspin</t>
  </si>
  <si>
    <t>Interview: Leon Li and Wendy Wang of Huobi</t>
  </si>
  <si>
    <t>https://www.youtube.com/watch?v=j-JFPUsR-d4</t>
  </si>
  <si>
    <t>http://www.reddit.com/r/Bitcoin/comments/36cyp7/interview_leon_li_and_wendy_wang_of_huobi/</t>
  </si>
  <si>
    <t>May 18, 2015 at 06:46PM</t>
  </si>
  <si>
    <t>coinwatcher</t>
  </si>
  <si>
    <t>Intraday Chart: Bitcoin Tracker One XBT Provider (BITCOIN-XBT)</t>
  </si>
  <si>
    <t>http://www.netfonds.se/quotes/intradaymagnify.php?paper=BITCOIN-XBT.ST</t>
  </si>
  <si>
    <t>http://www.reddit.com/r/Bitcoin/comments/36cyhh/intraday_chart_bitcoin_tracker_one_xbt_provider/</t>
  </si>
  <si>
    <t>May 18, 2015 at 06:44PM</t>
  </si>
  <si>
    <t>Wendy Wang director of International Business for Huobi, on Chinese exchanges</t>
  </si>
  <si>
    <t>https://www.youtube.com/watch?v=Fv58uINWy1g</t>
  </si>
  <si>
    <t>http://www.reddit.com/r/Bitcoin/comments/36cyc6/wendy_wang_director_of_international_business_for/</t>
  </si>
  <si>
    <t>player540</t>
  </si>
  <si>
    <t>Is Localbitcoins down for anyone else?</t>
  </si>
  <si>
    <t>500 Internal Server ErrorThe server encountered an internal error or misconfiguration and was unable to complete your request.Please contact the server administrator, support@localbitcoins.com and inform them of the time the error occurred, and anything you might have done that may have caused the error.More information about this error may be available in the server error log.</t>
  </si>
  <si>
    <t>http://www.reddit.com/r/Bitcoin/comments/36cyc4/is_localbitcoins_down_for_anyone_else/</t>
  </si>
  <si>
    <t>intergalacticrockets</t>
  </si>
  <si>
    <t>Thank you, bitcoin community! IAMA 14 year old app developer, and my bitcoin app, CryptoCalc, helped me win a student scholarship to attend Apple's developer conference, WWDC.</t>
  </si>
  <si>
    <t>https://developer.apple.com/wwdc/</t>
  </si>
  <si>
    <t>http://www.reddit.com/r/Bitcoin/comments/36cyb9/thank_you_bitcoin_community_iama_14_year_old_app/</t>
  </si>
  <si>
    <t>May 18, 2015 at 07:05PM</t>
  </si>
  <si>
    <t>Now you can play Minecraft and win Bitcoin on leet.gg !</t>
  </si>
  <si>
    <t>https://www.leet.gg/game/view/agpzfjEzMzdjb2lucgoLEgRHYW1lGAMM</t>
  </si>
  <si>
    <t>http://www.reddit.com/r/Bitcoin/comments/36d04o/now_you_can_play_minecraft_and_win_bitcoin_on/</t>
  </si>
  <si>
    <t>May 18, 2015 at 07:23PM</t>
  </si>
  <si>
    <t>jtos3</t>
  </si>
  <si>
    <t>Bitcoin, with over 100,000 transactions per day, has now died 70 times</t>
  </si>
  <si>
    <t>http://bitcoinobituaries.com/?from=reddit5</t>
  </si>
  <si>
    <t>http://www.reddit.com/r/Bitcoin/comments/36d1nz/bitcoin_with_over_100000_transactions_per_day_has/</t>
  </si>
  <si>
    <t>May 18, 2015 at 07:18PM</t>
  </si>
  <si>
    <t>mooncake___</t>
  </si>
  <si>
    <t>Three Crypto Startups Accepted onto Singapore's FinTech Accelerator</t>
  </si>
  <si>
    <t>http://www.coindesk.com/three-crypto-startups-accepted-onto-singapores-fintech-accelerator/</t>
  </si>
  <si>
    <t>http://www.reddit.com/r/Bitcoin/comments/36d199/three_crypto_startups_accepted_onto_singapores/</t>
  </si>
  <si>
    <t>May 18, 2015 at 07:16PM</t>
  </si>
  <si>
    <t>classic_katapult</t>
  </si>
  <si>
    <t>found them spamming localbitcoins, anyone knows what they are doing?</t>
  </si>
  <si>
    <t>https://paybis.com/en/contacts</t>
  </si>
  <si>
    <t>http://www.reddit.com/r/Bitcoin/comments/36d11d/found_them_spamming_localbitcoins_anyone_knows/</t>
  </si>
  <si>
    <t>May 18, 2015 at 07:10PM</t>
  </si>
  <si>
    <t>arhuaco</t>
  </si>
  <si>
    <t>BW Pool mining really small blocks.</t>
  </si>
  <si>
    <t>https://blockchain.info/blocks/BW.COM</t>
  </si>
  <si>
    <t>http://www.reddit.com/r/Bitcoin/comments/36d0km/bw_pool_mining_really_small_blocks/</t>
  </si>
  <si>
    <t>May 18, 2015 at 07:43PM</t>
  </si>
  <si>
    <t>joeydekoning</t>
  </si>
  <si>
    <t>Meh-performed bitcoin rap</t>
  </si>
  <si>
    <t>Video (lyrics with CC on)(sung to the melody of Ride Wit' Me, by Nelly)(I don't fully understand why I've used my time in such a ridiculous fashion)(it's too late, I already quit my day job)Satoshi…Where he at, where he at, where he at, where he at, where he at, where he at, where he atIf wanna go and spend BTC,get your cash right away to the Philippines,Oh why would you pay these banks?If wanna go and hold BTC,You could cut out middleman Wall Street,Oh why do we pay these banks?In the bank on a workday like always,Lookin tryin to get what belongs to me,Just lookin for a little bit of cash I can keep on my own, (Keep on my own)I could be buying (shopping) for a pickup truck,Maybe I just wanna gamble wanna try my luck,And as long as there’s no interest rate anyway then who really cares?(Who really cares?)But the bank tells the Feds what I’m tryin’ do,Say cause they have to,Sayin’ it’s for safety and we’re tryin’ to protect you,Wow that’s really nice of you, how could a teller do,I feel so special that the Patriot Act passed through,I like how I’m a terrorist,Just because I want to to spend my cash,And I like how the police could just steal it nowAnd they know that I just took it outIf you wanna go and spend BTC,Send your cash around the world with no 3rd parties?Oh why do we pay those banks?And if you wanna go and spend BTC,Buy what you want over Tor with delivery,Oh why do we trust these banks?Satoshi hidin front and back, don’t know where he’s at,Without no Newsweek only reddit tells me all the facts,You should feel the impact, shop off plastic,when the Moon’s the limit and them haters can’t get past thatWatch me as I hedge that Doge / LTC,Leave the feds behind me, every time I roll keys,It feel strange now,Keepin my wallet in my brain instead of banks nowI got my titles onta Factom got my stuff in my own name nowDamn shit’s changed nowCancel credit cards with no shame nowI LocalTrade (come on), I can’t complain (no more)I got Mycelium, so privacy a premiumBuzzes offa net homies, they ask for me,Tellin me it’s time to cash out into BTC,Can I help ‘em? Damn right, makin’ bankers see the light,Get cash, transact, ain’t no checks you gotta writeIf you wanna go and spend BTC,send your cash around the world to the Philippines,Oh why would you pay these banks?If you wanna go and hold BTC,You could cut out middleman Wall Street,Oh why do we pay these banks?Check, I know somethin you don’t knowAnd I don’t need a bit license,They threw Shrem into prison just for bein a pro,But that won’t keep it silent,Cause when the market crash again and they take all the dough,Well I’ll say , “you can’t even try it!”“But yo they just emptied yo’ bankroll!”Bankroll? Areyou for real?!Hey yo, now that they got Ulbricht, offa mouse click,They pinnin’ fake hits, in fake indictments,But yo it’s all right, Silk Road’ll never die,Miss the Gestapo? Well now you got the FBIWe be no drug dealers, we be no cash stealers,Hell we just free-wheelers, just playin’ poker,Up on Seals with Clubs, cards with friends,But the State says we’re all money launderin’So if buttcoin wanna… knock, we knockin to this,And we’ll shop on Over... Stock, spendin’ with this,And when the housing bubble... pop, we can all reminisce,And we got our main expert, AntonopoulosReddit talk, ‘dreas listen, ‘dreas talk, reddit listen,With his Third Key pitches, when he talk, pay attentionSee the light: Cypress, trollers hatin and they dis,Greece is starin’ all they wish, come on Fed, interestIf you wanna go and spend BTC,Send your cash right away to the Philippines?Oh why do we pay these fees?And if you wanna go and spend BTC,Cut out middleman Wall Street,Oh why do we pay these banks?Must be my money….Edit: spacing</t>
  </si>
  <si>
    <t>http://www.reddit.com/r/Bitcoin/comments/36d3ev/mehperformed_bitcoin_rap/</t>
  </si>
  <si>
    <t>May 18, 2015 at 08:29PM</t>
  </si>
  <si>
    <t>PigFly2</t>
  </si>
  <si>
    <t>Newbie Challenges From A Newbie</t>
  </si>
  <si>
    <t>Being new to alt-coins and it's concepts I have had many questions and challenges. I believe that I am not the only one out there that hasn't faced the same dilemmas. First Challenge: Concept of Bitcoin or any of the many alt-coins out there. To the uninformed people it seems absurd to give away hard earn money for a fictious coin that's out in the ether somewhere. They say you can buy gift cards and other things with Bitcoin on line or even at some brick and mortars however you can also buy the same things with money a heck of a lot easier. Bitcoin is to complicated, to many steps in obtaining them, the wait time, the trade platform, WALLETS, were and how to get them. It is my belief that until alt-coins are simplified, uniform and easier to use then cash the masses will not latch on. I have been studying alt-currancy for 6 months now and I'm still walking in circles trying to understand the whole thing.</t>
  </si>
  <si>
    <t>http://www.reddit.com/r/Bitcoin/comments/36d7u4/newbie_challenges_from_a_newbie/</t>
  </si>
  <si>
    <t>May 18, 2015 at 08:19PM</t>
  </si>
  <si>
    <t>BitcoinWhosWho</t>
  </si>
  <si>
    <t>Laszlo traded Jercos 10,000 BTC for 2 pizzas 5 years ago Friday, what is Jercos up to now?</t>
  </si>
  <si>
    <t>http://bitcoinwhoswho.com/index/jercosinterview</t>
  </si>
  <si>
    <t>http://www.reddit.com/r/Bitcoin/comments/36d6uh/laszlo_traded_jercos_10000_btc_for_2_pizzas_5/</t>
  </si>
  <si>
    <t>May 18, 2015 at 08:12PM</t>
  </si>
  <si>
    <t>EdsterGB</t>
  </si>
  <si>
    <t>What Is 21.co Really Building? An Excerpt From Digital Gold</t>
  </si>
  <si>
    <t>http://techcrunch.com/2015/05/18/what-is-21-co-really-doing-an-excerpt-from-digital-gold/</t>
  </si>
  <si>
    <t>http://www.reddit.com/r/Bitcoin/comments/36d64w/what_is_21co_really_building_an_excerpt_from/</t>
  </si>
  <si>
    <t>May 18, 2015 at 08:08PM</t>
  </si>
  <si>
    <t>Argo_</t>
  </si>
  <si>
    <t>Patent: Electronic payment system and method</t>
  </si>
  <si>
    <t>Found out this patent.. and was curious if it can limit the bitcoin adoption because of legal issues, what you guys think? https://www.google.com/patents/US5590197</t>
  </si>
  <si>
    <t>http://www.reddit.com/r/Bitcoin/comments/36d5sy/patent_electronic_payment_system_and_method/</t>
  </si>
  <si>
    <t>May 18, 2015 at 08:46PM</t>
  </si>
  <si>
    <t>ccedk</t>
  </si>
  <si>
    <t>CCEDK.com | Debit NanoCard MasterCard™ | Spend Your BTC Whenever/Anywhere!</t>
  </si>
  <si>
    <t>The Bitcoin Debit NanoCard MasterCard™ is a one of a kind next-generation payment card 2.0 you are able to use everywhere to pay for goods and services like in restaurants, bars and retail shops or online like on Amazon or withdraw cash at ATM's worldwide using any of your cryptocurrency balance.https://bitcointalk.org/index.php?topic=1064551.0</t>
  </si>
  <si>
    <t>http://www.reddit.com/r/Bitcoin/comments/36d9lb/ccedkcom_debit_nanocard_mastercard_spend_your_btc/</t>
  </si>
  <si>
    <t>May 18, 2015 at 09:01PM</t>
  </si>
  <si>
    <t>kryptomena</t>
  </si>
  <si>
    <t>How to reverse declining miners revenue?</t>
  </si>
  <si>
    <t>https://blockchain.info/charts/miners-revenue</t>
  </si>
  <si>
    <t>http://www.reddit.com/r/Bitcoin/comments/36dbdk/how_to_reverse_declining_miners_revenue/</t>
  </si>
  <si>
    <t>May 18, 2015 at 09:22PM</t>
  </si>
  <si>
    <t>work94</t>
  </si>
  <si>
    <t>bitcoin to paypal instant exchange</t>
  </si>
  <si>
    <t>Hello., our site bitcoin-paypal.gr offer exchange bitcoins to paypal. Wetake tax only a 1 usd from any amount. Exchange process very easy and fast.bitcoin-paypal.gr Thank you.</t>
  </si>
  <si>
    <t>http://www.reddit.com/r/Bitcoin/comments/36ddpx/bitcoin_to_paypal_instant_exchange/</t>
  </si>
  <si>
    <t>May 18, 2015 at 09:21PM</t>
  </si>
  <si>
    <t>BTCJerk</t>
  </si>
  <si>
    <t>Transferwise CEO talks fintech and bitcoin</t>
  </si>
  <si>
    <t>http://video.cnbc.com/gallery/?video=3000380288</t>
  </si>
  <si>
    <t>http://www.reddit.com/r/Bitcoin/comments/36ddog/transferwise_ceo_talks_fintech_and_bitcoin/</t>
  </si>
  <si>
    <t>May 18, 2015 at 09:19PM</t>
  </si>
  <si>
    <t>Think The Blockchain is Interesting But Bitcoin Isn't? Think Again!</t>
  </si>
  <si>
    <t>https://www.linkedin.com/pulse/think-blockchain-interesting-bitcoin-isnt-again-simon?trk=hp-feed-article-title</t>
  </si>
  <si>
    <t>http://www.reddit.com/r/Bitcoin/comments/36ddf1/think_the_blockchain_is_interesting_but_bitcoin/</t>
  </si>
  <si>
    <t>May 18, 2015 at 09:18PM</t>
  </si>
  <si>
    <t>MartinoMa3</t>
  </si>
  <si>
    <t>Just Bought Bitcoins From BitPesa via Mpesa</t>
  </si>
  <si>
    <t>Just bought bitcoins from Bitpesa at 3% fees this is the future here in kenya as Local Bitcoin are atleast 20% ontop of the float !! The future is Near</t>
  </si>
  <si>
    <t>http://www.reddit.com/r/Bitcoin/comments/36dd8q/just_bought_bitcoins_from_bitpesa_via_mpesa/</t>
  </si>
  <si>
    <t>May 18, 2015 at 09:16PM</t>
  </si>
  <si>
    <t>LazyPay</t>
  </si>
  <si>
    <t>Virgin's PitchtoRich, support for the Bitcoin startup closing in on the prize.</t>
  </si>
  <si>
    <t>http://www.virginmediabusiness.co.uk/pitch-to-rich/new-things/lazypay/</t>
  </si>
  <si>
    <t>http://www.reddit.com/r/Bitcoin/comments/36dd0p/virgins_pitchtorich_support_for_the_bitcoin/</t>
  </si>
  <si>
    <t>May 18, 2015 at 09:14PM</t>
  </si>
  <si>
    <t>jackie249</t>
  </si>
  <si>
    <t>Cryptsy resumes operations.</t>
  </si>
  <si>
    <t>http://www.reddit.com/r/Bitcoin/comments/36dctd/cryptsy_resumes_operations/</t>
  </si>
  <si>
    <t>May 18, 2015 at 09:36PM</t>
  </si>
  <si>
    <t>Diapolis</t>
  </si>
  <si>
    <t>New weekly all-time high for LocalBitcoins volume in Russia</t>
  </si>
  <si>
    <t>http://i.imgur.com/Ak4Zx7d.png</t>
  </si>
  <si>
    <t>http://www.reddit.com/r/Bitcoin/comments/36dfdh/new_weekly_alltime_high_for_localbitcoins_volume/</t>
  </si>
  <si>
    <t>KPxvii</t>
  </si>
  <si>
    <t>New to Bitcoin - I have to send some to a vendor..</t>
  </si>
  <si>
    <t>I'm new to this sending "bitcoins" out and I'm in a VERY serious pickle. Just an easy $50 to send but don't know what to do OR HOW to do it in Philadelphia.. Seems nearly impossible for an average person..</t>
  </si>
  <si>
    <t>http://www.reddit.com/r/Bitcoin/comments/36dfda/new_to_bitcoin_i_have_to_send_some_to_a_vendor/</t>
  </si>
  <si>
    <t>May 18, 2015 at 09:30PM</t>
  </si>
  <si>
    <t>CoinCadence</t>
  </si>
  <si>
    <t>Google searches for Bitcoin up 32% in last week.</t>
  </si>
  <si>
    <t>http://imgur.com/tXyInKy</t>
  </si>
  <si>
    <t>http://www.reddit.com/r/Bitcoin/comments/36den5/google_searches_for_bitcoin_up_32_in_last_week/</t>
  </si>
  <si>
    <t>May 18, 2015 at 10:17PM</t>
  </si>
  <si>
    <t>kamronkennedy</t>
  </si>
  <si>
    <t>Win a free bitcoin (or altcoin) Staker!</t>
  </si>
  <si>
    <t>http://contest.blockchaintechs.com/</t>
  </si>
  <si>
    <t>http://www.reddit.com/r/Bitcoin/comments/36dkfp/win_a_free_bitcoin_or_altcoin_staker/</t>
  </si>
  <si>
    <t>May 18, 2015 at 10:15PM</t>
  </si>
  <si>
    <t>bit_moon</t>
  </si>
  <si>
    <t>PayPal account of torrent software Developer Andrew Sampson frozen as part of piracy crackdown [MPAA] P2P Tips for this guy?</t>
  </si>
  <si>
    <t>http://www.independent.co.uk/life-style/gadgets-and-tech/news/paypal-account-of-torrent-software-developer-frozen-as-part-of-piracy-crackdown-10257462.html</t>
  </si>
  <si>
    <t>http://www.reddit.com/r/Bitcoin/comments/36dk80/paypal_account_of_torrent_software_developer/</t>
  </si>
  <si>
    <t>justusranvier</t>
  </si>
  <si>
    <t>Open Bitcoin Privacy Project Spring 2015 Wallet Privacy Rating Report</t>
  </si>
  <si>
    <t>http://www.openbitcoinprivacyproject.org/2015/05/spring-2015-wallet-privacy-rating-report/</t>
  </si>
  <si>
    <t>http://www.reddit.com/r/Bitcoin/comments/36dk6d/open_bitcoin_privacy_project_spring_2015_wallet/</t>
  </si>
  <si>
    <t>May 18, 2015 at 10:31PM</t>
  </si>
  <si>
    <t>itjeff</t>
  </si>
  <si>
    <t>New QR code app Visualead.com. Makes QR codes fun but needs an actual bitcoin link. Shoot them an email to add</t>
  </si>
  <si>
    <t>http://imgur.com/6VAMKDd</t>
  </si>
  <si>
    <t>http://www.reddit.com/r/Bitcoin/comments/36dmaa/new_qr_code_app_visualeadcom_makes_qr_codes_fun/</t>
  </si>
  <si>
    <t>May 18, 2015 at 10:24PM</t>
  </si>
  <si>
    <t>Best site / marketplace to sell digital downloads for coin?</t>
  </si>
  <si>
    <t>http://www.reddit.com/r/Bitcoin/comments/36dldr/best_site_marketplace_to_sell_digital_downloads/</t>
  </si>
  <si>
    <t>May 18, 2015 at 10:47PM</t>
  </si>
  <si>
    <t>bruce_fenton</t>
  </si>
  <si>
    <t>Yellow Launches Bitcoin Voucher Service in Egypt despite Country’s ‘Tough Market’</t>
  </si>
  <si>
    <t>http://cointelegraph.com/news/114287/yellow-launches-bitcoin-voucher-service-in-egypt-despite-countrys-tough-market</t>
  </si>
  <si>
    <t>http://www.reddit.com/r/Bitcoin/comments/36do9j/yellow_launches_bitcoin_voucher_service_in_egypt/</t>
  </si>
  <si>
    <t>May 18, 2015 at 11:34PM</t>
  </si>
  <si>
    <t>tasmanoide</t>
  </si>
  <si>
    <t>First bitcoin-based security starts trading on Nasdaq Nordic</t>
  </si>
  <si>
    <t>http://rt.com/business/259621-bitcoin-nasdaq-trading-investment/</t>
  </si>
  <si>
    <t>http://www.reddit.com/r/Bitcoin/comments/36duff/first_bitcoinbased_security_starts_trading_on/</t>
  </si>
  <si>
    <t>May 18, 2015 at 11:30PM</t>
  </si>
  <si>
    <t>imaginary_username</t>
  </si>
  <si>
    <t>Why isn't solar the ideal power source for mining (eventually)?</t>
  </si>
  <si>
    <t>I'm no expert, but I couldn't help thinking about this amidst all the debates about "mining will eventually be very centralized!" "Bitcoin wastes a lot of power!" etc. So hear me out, see if this makes sense:Solar is already, on a per joule/watt-hour basis, cheaper than coal. It's going to get even cheaper. A LOT cheaper. So cheap, IIRC in most parts of the developed world panels are no longer the majority of the cost, but support infrastructure/distribution hookups took over.The main obstacle to using solar en masse is that it's intermittent. Many proposals to mitigate (batteries, superconductive long distance grid, etc.), but few scale cheaply. Solar is also really spread out, requiring large amounts of land to generate, making land acquisition (if centralized) or distribution (if decentralized on rooftops) a problem.When the dust settles - when ASIC development gets slower and more predictable - mining rigs will be commoditized and cost lowered to material bill, electricity cost will overwhelmingly dictate the marginal cost of mining. Solar is ideal for this (see #1)If rig costs don't matter much and operators can afford to leave machines idle, say, 50% of the time, then the intermittent nature of solar doesn't matter to mining. One can simply switch off the rigs when the sun doesn't shine. The mining network will live on as the sun always shines somewhere in the world.Solar is inherently spread out - good for decentralization, as it's hard for any single entity except large states to acquire huge swaths of land, and it's even less likely anyone can acquire a majority of the world's land.Converting electricity to money (coins) on site greatly alleviates the distribution/transmission problem, as connecting to the blockchain (with rooftops, simply existing connections; in rural parts, perhaps even via satellite? Balloons?) is way cheaper than pulling high-voltage towers all the way to the cities, or upgrading the grid to do acrobatics with rooftop generation. IIRC this is why people took liberal advantage of geothermal energy in Iceland to mine Bitcoins instead of pulling a transmission cable all the way to Europe, no? Perhaps the Saharan countries can finally do something profitable and scalable with all that desert land...As far as I can see this is a match made in heaven: Some of solar's problems don't matter for bitcoin (intermittent nature), and some actually solve bitcoin's problem (distributed nature, hard to gain majority, cheap if uncoupled for storage and distribution).So... what are you thoughts? I apologize if someone else has gone through these points before, but even in that case I'll still want to know what you guys think about it in light of recent debates.</t>
  </si>
  <si>
    <t>http://www.reddit.com/r/Bitcoin/comments/36dty1/why_isnt_solar_the_ideal_power_source_for_mining/</t>
  </si>
  <si>
    <t>May 18, 2015 at 11:49PM</t>
  </si>
  <si>
    <t>Plazma_doge</t>
  </si>
  <si>
    <t>ELI5 What exactly is the Swedish ETN?</t>
  </si>
  <si>
    <t>http://www.reddit.com/r/Bitcoin/comments/36dwg0/eli5_what_exactly_is_the_swedish_etn/</t>
  </si>
  <si>
    <t>May 18, 2015 at 11:48PM</t>
  </si>
  <si>
    <t>The Humble QR Code Is Being Disrupted… And Going Dotless</t>
  </si>
  <si>
    <t>http://techcrunch.com/2015/05/18/dotless-qr-codes/?ncid=rss&amp;utm_source=feedburner&amp;utm_medium=feed&amp;utm_campaign=Feed%3A+Techcrunch+%28TechCrunch%29&amp;utm_content=FaceBook#.b1twyg:mbte</t>
  </si>
  <si>
    <t>http://www.reddit.com/r/Bitcoin/comments/36dw8u/the_humble_qr_code_is_being_disrupted_and_going/</t>
  </si>
  <si>
    <t>May 18, 2015 at 11:45PM</t>
  </si>
  <si>
    <t>alistairmilne</t>
  </si>
  <si>
    <t>The Many Sides of Bitcoin (Nasdaq)</t>
  </si>
  <si>
    <t>http://www.nasdaqomx.com/aboutus/marketinsite/readpost?contentId=58806&amp;title=The+Many+Sides+of+Bitcoin&amp;utm_source=NASDAQ&amp;TWITTER&amp;182083366&amp;utm_medium=Marketing&amp;Intel&amp;</t>
  </si>
  <si>
    <t>http://www.reddit.com/r/Bitcoin/comments/36dvwo/the_many_sides_of_bitcoin_nasdaq/</t>
  </si>
  <si>
    <t>May 19, 2015 at 12:04AM</t>
  </si>
  <si>
    <t>nmoBTC</t>
  </si>
  <si>
    <t>How is it that $2mm of Bitcoin was purchased today via Bitcoin Tracker One and no price rise on the market?</t>
  </si>
  <si>
    <t>Surely this would cause a spike if the same amount was purchased on Bitfinex. Am I right?</t>
  </si>
  <si>
    <t>http://www.reddit.com/r/Bitcoin/comments/36dye6/how_is_it_that_2mm_of_bitcoin_was_purchased_today/</t>
  </si>
  <si>
    <t>May 18, 2015 at 11:52PM</t>
  </si>
  <si>
    <t>ItsMillerIndexTime</t>
  </si>
  <si>
    <t>In honor of Bitcoin Pizza Day, buy a slice of pizza for a child at Albany Med children's hospital</t>
  </si>
  <si>
    <t>5 years after the famous Pappa John's order, our local Pappa John's has agreed to begin accepting bitcoin this week.https://bitpay.com/cart/add?itemId=RPKx5DpoBBxyV3f9gUKiMNSlices purchased through the link above will be delivered on Friday May 22nd to The Bernard &amp; Millie Duker Children’s Hospital at Albany Medical Center. If we end up with more pizza than the hospital can handle on Friday (enough for 60 children and their families), it will be delivered on regular intervals to the children as requested by Albany Med.In addition to pizza, BitPay has sent a number of other items for the children; stuffed bears, slap bracelets, etc.Due to the Pappa John's website being run by corporate, for now they're limited to accepting bitcoin in-store and through BitPay links like these for special events. This is less than ideal for verification purposes. However, BitPay has been copied on emails to/from both Pappa Johns and the Children's hospital and has retweeted the donation link for some verification: https://twitter.com/nybitcoingroup/status/600310494868668416</t>
  </si>
  <si>
    <t>http://www.reddit.com/r/Bitcoin/comments/36dwtc/in_honor_of_bitcoin_pizza_day_buy_a_slice_of/</t>
  </si>
  <si>
    <t>May 19, 2015 at 12:24AM</t>
  </si>
  <si>
    <t>mstrmoo</t>
  </si>
  <si>
    <t>Bitcoin be like</t>
  </si>
  <si>
    <t>http://i.imgur.com/R1iAUAb.gif</t>
  </si>
  <si>
    <t>http://www.reddit.com/r/Bitcoin/comments/36e17x/bitcoin_be_like/</t>
  </si>
  <si>
    <t>May 19, 2015 at 12:21AM</t>
  </si>
  <si>
    <t>byt411</t>
  </si>
  <si>
    <t>Spondoolies-Tech Receives $1.5 Million in Funding</t>
  </si>
  <si>
    <t>http://www.coinbuzz.com/2015/05/18/spondoolies-tech-receives-1-5-million-in-funding/</t>
  </si>
  <si>
    <t>http://www.reddit.com/r/Bitcoin/comments/36e0sq/spondooliestech_receives_15_million_in_funding/</t>
  </si>
  <si>
    <t>May 19, 2015 at 12:20AM</t>
  </si>
  <si>
    <t>Heleewe</t>
  </si>
  <si>
    <t>In depth review on Purse.io - Instant vs Name Your Discount</t>
  </si>
  <si>
    <t>http://btc.com/purse-io-purse-instant-choose-discount-review/</t>
  </si>
  <si>
    <t>http://www.reddit.com/r/Bitcoin/comments/36e0ld/in_depth_review_on_purseio_instant_vs_name_your/</t>
  </si>
  <si>
    <t>May 19, 2015 at 12:33AM</t>
  </si>
  <si>
    <t>primediieee</t>
  </si>
  <si>
    <t>Primedice Bitcoin Gambling | Chat | Free BTC | Faucet</t>
  </si>
  <si>
    <t>https://www.youtube.com/watch?v=wjNpw12EJoI</t>
  </si>
  <si>
    <t>http://www.reddit.com/r/Bitcoin/comments/36e2e6/primedice_bitcoin_gambling_chat_free_btc_faucet/</t>
  </si>
  <si>
    <t>May 19, 2015 at 12:57AM</t>
  </si>
  <si>
    <t>deten</t>
  </si>
  <si>
    <t>Bitcoin Newb here, trying to give it a shot. I have some money in Norway that I want to transfer to my bank in the USA. What is the process to do this?</t>
  </si>
  <si>
    <t>It isn't THAT much money, but it certainly is not cheap to send money and I might be doing it more in the future.Whats the process to get money in Norway converted to some cryptocurrency, then transferred here, and exchanged back into money?</t>
  </si>
  <si>
    <t>http://www.reddit.com/r/Bitcoin/comments/36e5mv/bitcoin_newb_here_trying_to_give_it_a_shot_i_have/</t>
  </si>
  <si>
    <t>May 19, 2015 at 12:48AM</t>
  </si>
  <si>
    <t>Latin America Treads Carefully Into Bitcoin Storm</t>
  </si>
  <si>
    <t>http://www.worldcrunch.com/business-finance/latin-america-treads-carefully-into-bitcoin-storm/xapo-currency-internet-santander-banking-payment/c2s18831/</t>
  </si>
  <si>
    <t>http://www.reddit.com/r/Bitcoin/comments/36e4bz/latin_america_treads_carefully_into_bitcoin_storm/</t>
  </si>
  <si>
    <t>May 19, 2015 at 12:47AM</t>
  </si>
  <si>
    <t>Bitcoin Is Drawing Interest From Nasdaq (NDAQ) and NYSE (ICE), but Are Investors Ready?</t>
  </si>
  <si>
    <t>http://www.thestreet.com/story/13152691/1/bitcoin-is-drawing-interest-from-nasdaq-and-nyse-but-are-investors-ready.html</t>
  </si>
  <si>
    <t>http://www.reddit.com/r/Bitcoin/comments/36e4aq/bitcoin_is_drawing_interest_from_nasdaq_ndaq_and/</t>
  </si>
  <si>
    <t>May 19, 2015 at 01:07AM</t>
  </si>
  <si>
    <t>fallen2dc</t>
  </si>
  <si>
    <t>Bitcoin Gambling STREAM! $200++++ PROFITS</t>
  </si>
  <si>
    <t>https://join.me/ilikebigbooty</t>
  </si>
  <si>
    <t>http://www.reddit.com/r/Bitcoin/comments/36e6u2/bitcoin_gambling_stream_200_profits/</t>
  </si>
  <si>
    <t>May 19, 2015 at 01:30AM</t>
  </si>
  <si>
    <t>timeisnow77724</t>
  </si>
  <si>
    <t>How many Bitcoins are in the Bitcoin ETN that went live on the Nasdaq today?</t>
  </si>
  <si>
    <t>So KNC miners released it, how many bitcoins are in that fund though, does anyone know?</t>
  </si>
  <si>
    <t>http://www.reddit.com/r/Bitcoin/comments/36e9ay/how_many_bitcoins_are_in_the_bitcoin_etn_that/</t>
  </si>
  <si>
    <t>May 19, 2015 at 01:23AM</t>
  </si>
  <si>
    <t>Onetallnerd</t>
  </si>
  <si>
    <t>21dotco: A bitcoin miner in every device and in every hand</t>
  </si>
  <si>
    <t>https://medium.com/@21dotco/a-bitcoin-miner-in-every-device-and-in-every-hand-e315b40f2821</t>
  </si>
  <si>
    <t>http://www.reddit.com/r/Bitcoin/comments/36e8by/21dotco_a_bitcoin_miner_in_every_device_and_in/</t>
  </si>
  <si>
    <t>May 19, 2015 at 01:20AM</t>
  </si>
  <si>
    <t>justinbitcoin</t>
  </si>
  <si>
    <t>Bitcoin Startup 21 Unveils Product Plan: Mining Chips for Smartphones</t>
  </si>
  <si>
    <t>http://blogs.wsj.com/digits/2015/05/18/bitcoin-startup-21-unveils-product-plan-embeddable-mining-chips/?mod=rss_Technology</t>
  </si>
  <si>
    <t>http://www.reddit.com/r/Bitcoin/comments/36e7ut/bitcoin_startup_21_unveils_product_plan_mining/</t>
  </si>
  <si>
    <t>May 19, 2015 at 01:19AM</t>
  </si>
  <si>
    <t>spanxguy69</t>
  </si>
  <si>
    <t>Bitcoin retailer Harborly launches in U.S. and gears up for expansion in India</t>
  </si>
  <si>
    <t>https://bitcoinmagazine.com/20453/bitcoin-retailer-harborly-launches-us-gears-india-expansion/</t>
  </si>
  <si>
    <t>http://www.reddit.com/r/Bitcoin/comments/36e7oi/bitcoin_retailer_harborly_launches_in_us_and/</t>
  </si>
  <si>
    <t>May 19, 2015 at 01:18AM</t>
  </si>
  <si>
    <t>Swedish ETN Launch = GBTC Dewm</t>
  </si>
  <si>
    <t>http://shitco.in/2015/05/18/swedish-etn-launch-gbtc-dewm/</t>
  </si>
  <si>
    <t>http://www.reddit.com/r/Bitcoin/comments/36e7if/swedish_etn_launch_gbtc_dewm/</t>
  </si>
  <si>
    <t>May 19, 2015 at 01:17AM</t>
  </si>
  <si>
    <t>brighton36</t>
  </si>
  <si>
    <t>If you're wondering what the intrinsic value of Bitcoin is, I haven't heard it said any better than this tweet</t>
  </si>
  <si>
    <t>https://twitter.com/junseth/status/600362216689381377</t>
  </si>
  <si>
    <t>http://www.reddit.com/r/Bitcoin/comments/36e7d5/if_youre_wondering_what_the_intrinsic_value_of/</t>
  </si>
  <si>
    <t>May 19, 2015 at 01:49AM</t>
  </si>
  <si>
    <t>Unemployed-Economist</t>
  </si>
  <si>
    <t>Bitcoin Startup 21 does it mean new network for alt coins - which can be larger than bitcoin?</t>
  </si>
  <si>
    <t>http://blogs.wsj.com/digits/2015/05/18/bitcoin-startup-21-unveils-product-plan-embeddable-mining-chips/</t>
  </si>
  <si>
    <t>http://www.reddit.com/r/Bitcoin/comments/36ec14/bitcoin_startup_21_does_it_mean_new_network_for/</t>
  </si>
  <si>
    <t>May 19, 2015 at 01:37AM</t>
  </si>
  <si>
    <t>Andaloons</t>
  </si>
  <si>
    <t>Fintech - USA Today Money cover article</t>
  </si>
  <si>
    <t>http://imgur.com/I4Y8OjL</t>
  </si>
  <si>
    <t>http://www.reddit.com/r/Bitcoin/comments/36eaa9/fintech_usa_today_money_cover_article/</t>
  </si>
  <si>
    <t>May 19, 2015 at 02:06AM</t>
  </si>
  <si>
    <t>robertgenito</t>
  </si>
  <si>
    <t>Unbiased review of Wall of Coins :D</t>
  </si>
  <si>
    <t>http://youmeandbtc.com/reviews-tutorials/wall-of-coins-review-buy-and-sell-bitcoin-with-cash/</t>
  </si>
  <si>
    <t>http://www.reddit.com/r/Bitcoin/comments/36eeeo/unbiased_review_of_wall_of_coins_d/</t>
  </si>
  <si>
    <t>skipjackremembers</t>
  </si>
  <si>
    <t>How to make a ton of money ONLINE trading 24/7 markets using Bitcoin</t>
  </si>
  <si>
    <t>https://www.youtube.com/watch?v=ETcsJG13LI8</t>
  </si>
  <si>
    <t>http://www.reddit.com/r/Bitcoin/comments/36eeb3/how_to_make_a_ton_of_money_online_trading_247/</t>
  </si>
  <si>
    <t>May 19, 2015 at 02:23AM</t>
  </si>
  <si>
    <t>Floooge</t>
  </si>
  <si>
    <t>Bitcoin (Referenced?) Comin</t>
  </si>
  <si>
    <t>http://www.boycottpaper.com/media/comic/15/05/14/%25id/currentc.png</t>
  </si>
  <si>
    <t>http://www.reddit.com/r/Bitcoin/comments/36egqo/bitcoin_referenced_comin/</t>
  </si>
  <si>
    <t>May 19, 2015 at 02:21AM</t>
  </si>
  <si>
    <t>ianthomas1955</t>
  </si>
  <si>
    <t>Bitcoin core new final stable version v0.10.2 - 2 days ago - and I didn't notice any news. Did you?</t>
  </si>
  <si>
    <t>https://github.com/bitcoin/bitcoin/releases/tag/v0.10.2bitcointalk.org - "Latest stable version of Bitcoin Core: 0.10.1 [Torrent] (New!)"https://bitcoin.org/bin/https://getaddr.bitnodes.io/nodes/?q=Satoshi%3A0.10.2</t>
  </si>
  <si>
    <t>http://www.reddit.com/r/Bitcoin/comments/36egfa/bitcoin_core_new_final_stable_version_v0102_2/</t>
  </si>
  <si>
    <t>May 19, 2015 at 02:20AM</t>
  </si>
  <si>
    <t>cqm</t>
  </si>
  <si>
    <t>Swedish Bitcoin ETN needs to use VWAP from the exchanges</t>
  </si>
  <si>
    <t>Currently KNC Miner's ETN is only averaging the last prices from OKCOIN, Bitfinex and Bitstamp. Not the depthSo this product can get really disconnected from the liquidity.http://www.xbtprovider.com/downloads/Prospectus.pdf</t>
  </si>
  <si>
    <t>http://www.reddit.com/r/Bitcoin/comments/36egb4/swedish_bitcoin_etn_needs_to_use_vwap_from_the/</t>
  </si>
  <si>
    <t>May 19, 2015 at 02:40AM</t>
  </si>
  <si>
    <t>blockstreet_ceo</t>
  </si>
  <si>
    <t>http://www.reddit.com/r/Bitcoin/comments/36ej59/bitcoin_startup_21_unveils_product_plan_mining/</t>
  </si>
  <si>
    <t>May 19, 2015 at 02:38AM</t>
  </si>
  <si>
    <t>daf1212</t>
  </si>
  <si>
    <t>Is it normal for bitcoin-qt to verify blocks at startup?</t>
  </si>
  <si>
    <t>This typically takes around 5 minutes on a mechanical drive.</t>
  </si>
  <si>
    <t>http://www.reddit.com/r/Bitcoin/comments/36eiro/is_it_normal_for_bitcoinqt_to_verify_blocks_at/</t>
  </si>
  <si>
    <t>May 19, 2015 at 02:35AM</t>
  </si>
  <si>
    <t>trexmoflex</t>
  </si>
  <si>
    <t>Amid controversy, PayIvy data shows demand for SVOD Bitcoin payment options on the rise</t>
  </si>
  <si>
    <t>http://exstreamist.com/payivy-fighting-to-legitimize-its-business-says-demand-for-bitcoin-svod-payments-increasing-drastically/</t>
  </si>
  <si>
    <t>http://www.reddit.com/r/Bitcoin/comments/36eidt/amid_controversy_payivy_data_shows_demand_for/</t>
  </si>
  <si>
    <t>May 19, 2015 at 02:53AM</t>
  </si>
  <si>
    <t>Why an ecrypted USB is better than a Trezor as a secure bitcoin wallet</t>
  </si>
  <si>
    <t>Last night I posted an update to CoinSec with a quick tutorial on how to create a secure bitcoin wallet for cold storage and on-the-fly bitcoin use combining an encrypted USB thumb drive and encrypted BIP-38 paper wallets. The tutorial is here: http://coinsec.blogspot.com/p/vi-create-encrypted-cold-storage-usb.htmlSome people didn't seem to have read the tutorial and simply downvoted the post and made questions that were really answered in the tutorial, including "how is this better than a Trezor".For the sake of clarity, here are the reasons why an encrypted USB drive is better than a Trezor.It is far cheaper to encrypt a low capacity USB drive (say, 2GB) than to buy a Trezor.You can make backup drives. If the original is damaged, you use a copy right away. You can´t do that with a Trezor. If the Trezor gets damaged, you need to spend another 100 bucks on a new one.The USB drive has two layers of encryption. First the encryption to the actyal drive and then the BIP-38 encryption for the wallets in the drive. This is important because if an attacker has physical access to the drive, first the attacker will have to crack the USB's encryption and THEN crack the wallets'. (How is this better than a Trezor? Because it's cheaper.)You can use the encrypted drive in a compromised machine. The machine can have keyloggers, viruses, etc, and your coins would still be secure. How is this possible? Simple: while a keylogger may figure out the password for the USB, it won't figure out the password for the wallets. The reason for this is because the point of the encrypted drive is to allow you access to the encrypted wallets so you can SWEEP THEM WITH A SMARTPHONE. Thus, you would enter the wallet's password through the phone, not through the computer, keeping a keylogger or anyone monitoring the computer from figuring out your password. (How is this better than a Trezor? Because it's cheaper.)Thus, if you suspect the computer where you used the drive is compromised, you re-encrypt the drive (takes about 10 minutes or less), move the files from the backup into the new drive, and re-encrypt the backup. And since you don't have to type the BIP-38 password, that encryption is still safe. (How is this better than a Trezor? Because it's cheaper.)This is the best security you can get for your coins for cheap. It relies on free encryption software and all you need to do is setp up the wallets -and the USB if you enjoy your paranoia- in a machine that won't be connected to the web.No, I don't like the Trezor or any of his competitors. No I don't think it's necessary to spend 100 dollars on a Trezor. And yes, I will keep on updating http://CoinSec.blogspot.com whenever I find more tools for securing your coins for cheap or for free.Honestly, if the point of Bitcoin was to free you from having to rely on a third party for securing your coins, why the hell should we have to depend on a third party (Trezor) for securing our bitcoins?By the way; if you're going to try to debate me, at least read the tutorial.</t>
  </si>
  <si>
    <t>http://www.reddit.com/r/Bitcoin/comments/36ekyt/why_an_ecrypted_usb_is_better_than_a_trezor_as_a/</t>
  </si>
  <si>
    <t>May 19, 2015 at 03:08AM</t>
  </si>
  <si>
    <t>Satoshi's Last Will: Interview with Bitfilm - Bitcoinist.net</t>
  </si>
  <si>
    <t>http://bitcoinist.net/satoshis-last-will-interview-bitfilm/</t>
  </si>
  <si>
    <t>http://www.reddit.com/r/Bitcoin/comments/36en3w/satoshis_last_will_interview_with_bitfilm/</t>
  </si>
  <si>
    <t>May 19, 2015 at 03:07AM</t>
  </si>
  <si>
    <t>yabisikakaw</t>
  </si>
  <si>
    <t>The next big acquisition craze: Fintech</t>
  </si>
  <si>
    <t>http://www.usatoday.com/story/money/2015/05/17/silicon-valley-wall-street-fintech/27321361/</t>
  </si>
  <si>
    <t>http://www.reddit.com/r/Bitcoin/comments/36emx3/the_next_big_acquisition_craze_fintech/</t>
  </si>
  <si>
    <t>Please delete (or explain and update - ty) blockchain torrent</t>
  </si>
  <si>
    <t>https://bitcoin.org/bin/block-chain/With &gt;0.10.x is "downloading and checking" much faster than download torrent. Anyway it is over 9 months old. Thanks</t>
  </si>
  <si>
    <t>http://www.reddit.com/r/Bitcoin/comments/36emws/please_delete_or_explain_and_update_ty_blockchain/</t>
  </si>
  <si>
    <t>May 19, 2015 at 03:04AM</t>
  </si>
  <si>
    <t>Proposals to solve the ability to reverse the transaction</t>
  </si>
  <si>
    <t>I agree that for microtransactions, the irreversibility of a transaction is not an issue.However, let's get into the shoes of a big company like Apple, Volkswagen or Orange, they need to have some safety net/mechanism before entering Bitcoin "full time".And let's be honest, Air France or Gazprom will enter Bitcoin only if there are some well tested mechanisms that will allow the transactions to be reversed or at least put in some kind of temporary part of blockchain where it will be possible to make a reverse transaction for a few days or a week.Could some of you summarize the mechanisms that were put on the table of such mechanisms?</t>
  </si>
  <si>
    <t>http://www.reddit.com/r/Bitcoin/comments/36emio/proposals_to_solve_the_ability_to_reverse_the/</t>
  </si>
  <si>
    <t>May 19, 2015 at 03:02AM</t>
  </si>
  <si>
    <t>FerroceneStudios</t>
  </si>
  <si>
    <t>Explaining to online services why they should take Bitcoin</t>
  </si>
  <si>
    <t>Robert has joined the conversation 15:49 Robert 15:50 Hey, are you looking for Web Services? You (change name) 15:50 I'm just looking for possible web host that are cheap. Robert 15:50 Yes, how do the listed prices look? You (change name) 15:51 Pretty good. I'm waiting for you guys to start taking Bitcoin The order now button wont work.. Robert 15:51 I know, web services should be available in the next 24 hours. You (change name) 15:52 Will you be taking Bitcoin payments by the end of the month? Robert 15:52 I'm unsure, BitCoins cannot be converted into real cash easily. You (change name) 15:53 Have you looked into Coinbase? Robert 15:53 No, how does it work? You (change name) 15:53 Its a Bitcoin wallet and they allow you to take payments and instatly convert it to cash or you can convert some of it into cash and some of it into Bitcoin. Robert 15:53 How much value in USD is 1 Bitcoin? You (change name) 15:54 at Coinbase its $237 You make the usd amount, and then Coinbase will automaticly adjust it into Bitcoin. and if you do instantly turn into cash, you wont lose money if the price goes down. Robert 15:54 How many BitCoins should we charge for our services? You (change name) 15:55 Coinbase adjusts it for you automaticly. So if you have instant buy on then you will get $1.95 even if the price of Bitcoin goes down. It also has allot less fees than Paypal Robert 15:56 PayPal is more internationally considered safe. You (change name) 15:57 Coinbase it to, just not as much. Robert 15:57 Why can't you convert your Bitcoin into cash then pay? You (change name) 15:58 I only have paypal, selling Bitcoin with paypal is un safe because people can charge back. And if you want more information on taking Bitcoin then go here https://www.coinbase.com/merchants Robert 15:59 We will not Chargeback. You (change name) 15:59 You wont, but if I sell my money to someone online, they can charge back. Robert 16:00 I'll leave a message with my boss. Thanks. You (change name) 16:00 Thank you.</t>
  </si>
  <si>
    <t>http://www.reddit.com/r/Bitcoin/comments/36em5h/explaining_to_online_services_why_they_should/</t>
  </si>
  <si>
    <t>May 19, 2015 at 03:24AM</t>
  </si>
  <si>
    <t>giszmo</t>
  </si>
  <si>
    <t>Issues with FastTech.com anybody?</t>
  </si>
  <si>
    <t>Hi,I was super happy when I saw the decent stuff at fasttech.com and ordered 2 packages in one day but things got a bit sour by now.The packages both took a week to get dispatched to Malaysia and there they were sent back to Singapore. The "alert" is just some general blabla of reasons that might lead to stuff being sent back, so fasttech asked me if my address was wrong and I explained to them that potentially the postal code was wrong. But in Chile nobody uses postal codes. The three utility companies that use to send me bills don't use postal codes neither for my nor for their address. My rental contract has no postal code. I queried the postal office website for my address and got no hit, so I put in the postal code of a near by address but it's irrelevant for delivery. At least so I thought.Anybody else with issues? At the postal office they finally could tell me my postal code and that the street name is in fact slightly longer than what everybody uses but I'm reluctant to give fasttech more money to try again if there is no clear statement that in fact the address was the issue. Also they want me to pay the first shipping as they see it as an abuse of their free shipping policy to provide a wrong address. WTH? Are these guys serious? Am I asking too much?</t>
  </si>
  <si>
    <t>http://www.reddit.com/r/Bitcoin/comments/36epb4/issues_with_fasttechcom_anybody/</t>
  </si>
  <si>
    <t>May 19, 2015 at 03:20AM</t>
  </si>
  <si>
    <t>brent8485</t>
  </si>
  <si>
    <t>Im really confused</t>
  </si>
  <si>
    <t>I've been trying to get bitcoin for a few days now, and the whole process has just fucked me. I have a debit card with money, a paypal account, and internet. I want to obtain bitcoin without getting up from my chair. Ive tryied a ton of websites and this seems like a process that involves linking my bank accounts, routing numbers, going to the bank, meeting strange people. I spent like two hours on coin base and local bitcoin and i just cant figure it out. All i want is bitcoin in exchange for money.</t>
  </si>
  <si>
    <t>http://www.reddit.com/r/Bitcoin/comments/36eorq/im_really_confused/</t>
  </si>
  <si>
    <t>May 19, 2015 at 03:18AM</t>
  </si>
  <si>
    <t>SpiryGolden</t>
  </si>
  <si>
    <t>Blockchain Technologies Inc Contest Gives Away BTI Hardware Wallets - Get your own UNIQUE Hardware Wallet</t>
  </si>
  <si>
    <t>http://247cryptonews.com/blockchain-technologies-inc-contest-gives-away-bti-hardware-wallets/</t>
  </si>
  <si>
    <t>http://www.reddit.com/r/Bitcoin/comments/36eoi2/blockchain_technologies_inc_contest_gives_away/</t>
  </si>
  <si>
    <t>May 19, 2015 at 03:17AM</t>
  </si>
  <si>
    <t>finalhedge</t>
  </si>
  <si>
    <t>The only reasonable response to the news of Cisco- and Qualcomm-backed 21 opening for business</t>
  </si>
  <si>
    <t>https://imgur.com/7drHiqr</t>
  </si>
  <si>
    <t>http://www.reddit.com/r/Bitcoin/comments/36eofd/the_only_reasonable_response_to_the_news_of_cisco/</t>
  </si>
  <si>
    <t>May 19, 2015 at 03:14AM</t>
  </si>
  <si>
    <t>p2pcryptobabe</t>
  </si>
  <si>
    <t>Looking for a good multisig wallet for btc</t>
  </si>
  <si>
    <t>Just downloaded Copay, which so far I like. And I'm also experimenting with Bitgo. Anyone else have a good suggestion? I like user experience over anything.</t>
  </si>
  <si>
    <t>http://www.reddit.com/r/Bitcoin/comments/36eo1j/looking_for_a_good_multisig_wallet_for_btc/</t>
  </si>
  <si>
    <t>African Bitcoin Remittance Service BitPesa Expands to Tanzania</t>
  </si>
  <si>
    <t>https://bitcoinmagazine.com/20456/african-bitcoin-remittance-service-bitpesa-expands-tanzania/</t>
  </si>
  <si>
    <t>http://www.reddit.com/r/Bitcoin/comments/36eo0e/african_bitcoin_remittance_service_bitpesa/</t>
  </si>
  <si>
    <t>May 19, 2015 at 03:40AM</t>
  </si>
  <si>
    <t>neuworkcity</t>
  </si>
  <si>
    <t>Open platform that sells time for money (coin). What if there were no middle men? Please feel free to comment, looking for feedback if not support. Adding bitcoin donation shortly.</t>
  </si>
  <si>
    <t>https://www.indiegogo.com/projects/neuworkcity-a-platform-for-selling-time/x/10778320#/story</t>
  </si>
  <si>
    <t>http://www.reddit.com/r/Bitcoin/comments/36ermb/open_platform_that_sells_time_for_money_coin_what/</t>
  </si>
  <si>
    <t>May 19, 2015 at 03:57AM</t>
  </si>
  <si>
    <t>Has anyone with BlackBerry Messenger tried this yet?</t>
  </si>
  <si>
    <t>So far there have been 2 posts on Bitcoin Megaphone telling people to add "BlackBerry Messenger PIN 799D978F". I have no idea what it means but it seems clearly spammy. What's the benefit to a spammer/hacker if you log in using that pin?For reference - here are the original Bitcoin Megaphone posts: http://bitcoinmegaphone.com/17ogg8vh4DuMiSnuXfxYdoMupjfPPm14PM/http://bitcoinmegaphone.com/1Cnuzr4QJu1DKWrVyTDxndNSfXswxbKiEM/</t>
  </si>
  <si>
    <t>http://www.reddit.com/r/Bitcoin/comments/36eu2o/has_anyone_with_blackberry_messenger_tried_this/</t>
  </si>
  <si>
    <t>May 19, 2015 at 04:05AM</t>
  </si>
  <si>
    <t>digitaljestin</t>
  </si>
  <si>
    <t>Transferring Money From Argentina</t>
  </si>
  <si>
    <t>I have a friend in Argentina who wants to bring about $15,000 from Argentina to the United States. Currently, he is looking at paying 35% for the transfer, which is unacceptable.I've been buying and using bitcoin for some time now, so I suggested it to my friend. However, I've never had to sell any bitcoin, and certainly not $15,000 worth at one time. i would like to showcase how amazing bitcoin is, but I'm unsure about the exhanges from pesos to bitcoin to dollars. I live in the United States and I have a Coinbase account, but I don't know if I trust them to do that large of an exchange. Also, I'm not sure if there will be any tax implications if I cash out $15,000 worth of bitcoin. Does anyone have any suggestions?</t>
  </si>
  <si>
    <t>http://www.reddit.com/r/Bitcoin/comments/36ev94/transferring_money_from_argentina/</t>
  </si>
  <si>
    <t>May 19, 2015 at 03:59AM</t>
  </si>
  <si>
    <t>getnews247</t>
  </si>
  <si>
    <t>Earn Bitcoins: Guide for getting started with Bitcoins</t>
  </si>
  <si>
    <t>http://www.lifehackbuddy.com/earn-bitcoins-guide-for-getting-started-with-bitcoins/</t>
  </si>
  <si>
    <t>http://www.reddit.com/r/Bitcoin/comments/36euev/earn_bitcoins_guide_for_getting_started_with/</t>
  </si>
  <si>
    <t>tommytrain</t>
  </si>
  <si>
    <t>MtGox's willy vs Jed's XRP bots</t>
  </si>
  <si>
    <t>How would one go about comparing the trading patterns of the infamous MtGox Willy with the bots Jed was allegedly using to drain his founder's share of XRP? http://www.reddit.com/tb/36emg7</t>
  </si>
  <si>
    <t>http://www.reddit.com/r/Bitcoin/comments/36eudg/mtgoxs_willy_vs_jeds_xrp_bots/</t>
  </si>
  <si>
    <t>May 19, 2015 at 04:21AM</t>
  </si>
  <si>
    <t>WestChi</t>
  </si>
  <si>
    <t>PureCentral Offering Term Savings</t>
  </si>
  <si>
    <t>http://btcvestor.com/2015/05/18/purecentral-offering-term-savings/</t>
  </si>
  <si>
    <t>http://www.reddit.com/r/Bitcoin/comments/36exes/purecentral_offering_term_savings/</t>
  </si>
  <si>
    <t>May 19, 2015 at 04:25AM</t>
  </si>
  <si>
    <t>Ahead of Sentencing, Ulbricht Defense Argues Silk Road Made Drug Use Safer | WIRED</t>
  </si>
  <si>
    <t>http://www.wired.com/2015/05/ahead-sentencing-ulbricht-defense-argues-silk-road-made-drug-use-safer/</t>
  </si>
  <si>
    <t>http://www.reddit.com/r/Bitcoin/comments/36exxr/ahead_of_sentencing_ulbricht_defense_argues_silk/</t>
  </si>
  <si>
    <t>May 19, 2015 at 04:24AM</t>
  </si>
  <si>
    <t>redditribbit1</t>
  </si>
  <si>
    <t>GBTC getting close to Bitcoin parity</t>
  </si>
  <si>
    <t>http://finance.yahoo.com/q?s=GBTC</t>
  </si>
  <si>
    <t>http://www.reddit.com/r/Bitcoin/comments/36exuc/gbtc_getting_close_to_bitcoin_parity/</t>
  </si>
  <si>
    <t>May 19, 2015 at 04:50AM</t>
  </si>
  <si>
    <t>DonaldMcIntyre</t>
  </si>
  <si>
    <t>21 Inc Confirms Plans for Mass Bitcoin Miner Distribution</t>
  </si>
  <si>
    <t>http://www.coindesk.com/21-inc-confirms-plans-bitcoin-distribution/</t>
  </si>
  <si>
    <t>http://www.reddit.com/r/Bitcoin/comments/36f1fm/21_inc_confirms_plans_for_mass_bitcoin_miner/</t>
  </si>
  <si>
    <t>May 19, 2015 at 05:03AM</t>
  </si>
  <si>
    <t>President_MittRomney</t>
  </si>
  <si>
    <t>We always talk about wanting a user-owned decentralized Bitcoin exchange. Let's make it happen /r/Bitcoin! B&amp;amp;C Exchange is about 40% of the way towards its fundraising goal. It will pay BTC dividends to anyone who owns B&amp;amp;C cryptoequity too.</t>
  </si>
  <si>
    <t>https://bitcointalk.org/index.php?topic=1033773.msg11402431#msg11402431</t>
  </si>
  <si>
    <t>http://www.reddit.com/r/Bitcoin/comments/36f33y/we_always_talk_about_wanting_a_userowned/</t>
  </si>
  <si>
    <t>May 19, 2015 at 05:09AM</t>
  </si>
  <si>
    <t>loveforyouandme</t>
  </si>
  <si>
    <t>Poloniex to Require Identity Details</t>
  </si>
  <si>
    <t>First name, last name, and country of residence will be required as of 5/20 to make any withdrawals.Additional identity details will be required as of 5/28 for different tiers of withdrawal limits.</t>
  </si>
  <si>
    <t>http://www.reddit.com/r/Bitcoin/comments/36f423/poloniex_to_require_identity_details/</t>
  </si>
  <si>
    <t>Bass_Cannon</t>
  </si>
  <si>
    <t>Relevant College Degrees?</t>
  </si>
  <si>
    <t>Hello All -I am in college currently and thinking about a change in my major to better suit a bitcoin related career. What do you all in your opinions see as a good path?</t>
  </si>
  <si>
    <t>http://www.reddit.com/r/Bitcoin/comments/36f3zh/relevant_college_degrees/</t>
  </si>
  <si>
    <t>May 19, 2015 at 05:06AM</t>
  </si>
  <si>
    <t>SrPeixinho</t>
  </si>
  <si>
    <t>Idea discussion: an SO-like site with Bitcoin bounties.</t>
  </si>
  <si>
    <t>There are some questions that are just too laborous for Stack Overflow. For example, I've asked this one months ago, made a bounty for it, yet didn't receive a single answer. The question asks for a content that few people know, so the candidate answerers are either researchers working on the area or functional programmers willing to dig the papers. It is not reasonable to expect that any of those will do so for goodwill (although that could happen).There is currently a curious stigma around the idea of paying for answers, but that is an idealistic point of view. We pay for knowledge all the time: tutoring, books, teaching, courses. Indeed, it would be considered rude to ask a professor to teach you for an hour for free because "he should do it for goodwill". So why can't we pay for answers?SO is allegedly opposed to the idea, and the alternative sites are just bad. I think there is an open spot for this right now. So, in case you are a developer willing to take the effort, please, go on and add me to the beta testing list!</t>
  </si>
  <si>
    <t>http://www.reddit.com/r/Bitcoin/comments/36f3l8/idea_discussion_an_solike_site_with_bitcoin/</t>
  </si>
  <si>
    <t>dskloet</t>
  </si>
  <si>
    <t>A wallet on a chip, containing some BTC to spend on micro transactions in every device is an interesting idea, 21 inc! How about doing just that but without the mining?</t>
  </si>
  <si>
    <t>http://www.reddit.com/r/Bitcoin/comments/36f3ic/a_wallet_on_a_chip_containing_some_btc_to_spend/</t>
  </si>
  <si>
    <t>May 19, 2015 at 05:38AM</t>
  </si>
  <si>
    <t>Essexal</t>
  </si>
  <si>
    <t>Change-tipping @POTUS on Twitter</t>
  </si>
  <si>
    <t>......</t>
  </si>
  <si>
    <t>http://www.reddit.com/r/Bitcoin/comments/36f7vc/changetipping_potus_on_twitter/</t>
  </si>
  <si>
    <t>May 19, 2015 at 05:34AM</t>
  </si>
  <si>
    <t>The_Untitled1</t>
  </si>
  <si>
    <t>Inside PaperSafe - Bitcoin's Answer to the Dollar Bill</t>
  </si>
  <si>
    <t>http://www.coinbuzz.com/2015/05/18/inside-papersafe-bitcoins-answer-to-the-dollar-bill/</t>
  </si>
  <si>
    <t>http://www.reddit.com/r/Bitcoin/comments/36f7a7/inside_papersafe_bitcoins_answer_to_the_dollar/</t>
  </si>
  <si>
    <t>May 19, 2015 at 05:23AM</t>
  </si>
  <si>
    <t>Medialab101</t>
  </si>
  <si>
    <t>If BTC's current market cap reached the amount spent on this broken jet then 1BTC = $105,811</t>
  </si>
  <si>
    <t>http://www.thefiscaltimes.com/Articles/2014/02/18/DOD-Stuck-Flawed-15-Trillion-Fighter-Jet</t>
  </si>
  <si>
    <t>http://www.reddit.com/r/Bitcoin/comments/36f5vz/if_btcs_current_market_cap_reached_the_amount/</t>
  </si>
  <si>
    <t>May 19, 2015 at 05:55AM</t>
  </si>
  <si>
    <t>Integrated Mining is Required to Kickstart Internet of Things</t>
  </si>
  <si>
    <t>As "things" have no bank account, they cannot buy Bitcoin themselves. The best way to seed the monetary units across the IoT ecosystem is to integrate mining into the devices, even if it's not very efficient. If people had to send Bitcoin manually to thousands of devices, the IoT would never take off. The devices must be able to acquire the Bitcoins without intervention. Once the ecosystem is seeded, devices will earn Bitcoin by providing services to other devices and people. But without that initial seed funding, the devices will be unable to provide any services and unable to kickstart the ecosystem.</t>
  </si>
  <si>
    <t>http://www.reddit.com/r/Bitcoin/comments/36f9w1/integrated_mining_is_required_to_kickstart/</t>
  </si>
  <si>
    <t>May 19, 2015 at 05:54AM</t>
  </si>
  <si>
    <t>Introducing a platform for selling time. We're doing a round of funding and looking for feedback.</t>
  </si>
  <si>
    <t>http://neuworkcity.com</t>
  </si>
  <si>
    <t>http://www.reddit.com/r/Bitcoin/comments/36f9r6/introducing_a_platform_for_selling_time_were/</t>
  </si>
  <si>
    <t>May 19, 2015 at 06:13AM</t>
  </si>
  <si>
    <t>jonny1000</t>
  </si>
  <si>
    <t>If blockchain without bitcoin is a good idea, why doesn't Coinbase use "blockchain technology" for its internal ledger of customer balances? One would think bitcoin companies would be the first to do this, before the large banks.</t>
  </si>
  <si>
    <t>Because this makes no technical sense and is classic over engineering.</t>
  </si>
  <si>
    <t>http://www.reddit.com/r/Bitcoin/comments/36fcck/if_blockchain_without_bitcoin_is_a_good_idea_why/</t>
  </si>
  <si>
    <t>May 19, 2015 at 06:27AM</t>
  </si>
  <si>
    <t>bitpotluck</t>
  </si>
  <si>
    <t>21 Inc could help make SIM cards obsolete [Video from Nov 2013]</t>
  </si>
  <si>
    <t>https://www.youtube.com/watch?v=Wyf-9CPyBsY</t>
  </si>
  <si>
    <t>http://www.reddit.com/r/Bitcoin/comments/36fe55/21_inc_could_help_make_sim_cards_obsolete_video/</t>
  </si>
  <si>
    <t>May 19, 2015 at 06:20AM</t>
  </si>
  <si>
    <t>YokoHamata</t>
  </si>
  <si>
    <t>21 Inc. Wants to Embed a Bitcoin Miner in Every Device</t>
  </si>
  <si>
    <t>https://diginomics.com/21-inc-reveals-plans-for-embedded-bitcoin-mining/</t>
  </si>
  <si>
    <t>http://www.reddit.com/r/Bitcoin/comments/36fdb7/21_inc_wants_to_embed_a_bitcoin_miner_in_every/</t>
  </si>
  <si>
    <t>May 19, 2015 at 05:42AM</t>
  </si>
  <si>
    <t>mitchr4</t>
  </si>
  <si>
    <t>Pantera Capital tipped a company with 116 milion in funding 60 bucks.</t>
  </si>
  <si>
    <t>Look, im all for the congratulations, and im sure 21co appreciates the gesture, but 60 bucks? Im going to go ahead and say thats not needed. They dont even have a changetip account.Why not tip everybody commenting on the news a buck or two? When Pantera makes it rain its a lot better publicity.</t>
  </si>
  <si>
    <t>http://www.reddit.com/r/Bitcoin/comments/36f8cf/pantera_capital_tipped_a_company_with_116_milion/</t>
  </si>
  <si>
    <t>May 19, 2015 at 06:47AM</t>
  </si>
  <si>
    <t>paralavictoriasiempr</t>
  </si>
  <si>
    <t>Why is Gyft US only?</t>
  </si>
  <si>
    <t>I was trying to buy a gift card for a friend in Mexico and noticed that there are no options (egifter, giftoff, etc...) for me to buy a gift card for a friend abroad. Why is that??</t>
  </si>
  <si>
    <t>http://www.reddit.com/r/Bitcoin/comments/36fgqw/why_is_gyft_us_only/</t>
  </si>
  <si>
    <t>May 19, 2015 at 06:44AM</t>
  </si>
  <si>
    <t>4bs1nth</t>
  </si>
  <si>
    <t>Conspiracy theory: 21 Inc building botnet for SHA256 brute force attacks, forces its chip onto every device on earth, device owners cover the cost thinking it's for bitcoin mining.</t>
  </si>
  <si>
    <t>http://www.reddit.com/r/Bitcoin/comments/36fgcp/conspiracy_theory_21_inc_building_botnet_for/</t>
  </si>
  <si>
    <t>May 19, 2015 at 06:53AM</t>
  </si>
  <si>
    <t>Spandexbtc</t>
  </si>
  <si>
    <t>Showerthought: Don't look at bitcoin as a way of getting rich.</t>
  </si>
  <si>
    <t>Instead, see it as a tool that will assist you in achieving your goals.</t>
  </si>
  <si>
    <t>http://www.reddit.com/r/Bitcoin/comments/36fhl5/showerthought_dont_look_at_bitcoin_as_a_way_of/</t>
  </si>
  <si>
    <t>May 19, 2015 at 07:07AM</t>
  </si>
  <si>
    <t>facetznysy</t>
  </si>
  <si>
    <t>l can receive bitcoin payments on my Asus Zenwatch now with Circle app. Friggin' awesome!</t>
  </si>
  <si>
    <t>http://imgur.com/J7smTBj</t>
  </si>
  <si>
    <t>http://www.reddit.com/r/Bitcoin/comments/36fj9s/l_can_receive_bitcoin_payments_on_my_asus/</t>
  </si>
  <si>
    <t>May 19, 2015 at 07:23AM</t>
  </si>
  <si>
    <t>Zimbabwean Bitcoin Exchange Becomes Savannah Fund’s First Bitcoin Investment</t>
  </si>
  <si>
    <t>http://bravenewcoin.com/news/zimbabwean-bitcoin-exchange-becomes-savannah-funds-first-bitcoin-investment/</t>
  </si>
  <si>
    <t>http://www.reddit.com/r/Bitcoin/comments/36fl9l/zimbabwean_bitcoin_exchange_becomes_savannah/</t>
  </si>
  <si>
    <t>May 19, 2015 at 07:32AM</t>
  </si>
  <si>
    <t>ThePenultimateOne</t>
  </si>
  <si>
    <t>I'll be giving a short presentation on Bitcoin next week. Advice?</t>
  </si>
  <si>
    <t>I was also hoping to give out some paper wallets. What amount would you recommend I load it with? And where can I find a nice template to use?I'll be using this prezi as a background. It's not a script, or anything, but it should give you a general idea of what I'll say.Thank you all for the help.</t>
  </si>
  <si>
    <t>http://www.reddit.com/r/Bitcoin/comments/36fme9/ill_be_giving_a_short_presentation_on_bitcoin/</t>
  </si>
  <si>
    <t>May 19, 2015 at 07:29AM</t>
  </si>
  <si>
    <t>Just can't find any good arguments against this. :(</t>
  </si>
  <si>
    <t>https://m.youtube.com/watch?v=e5IXZsTqs7g</t>
  </si>
  <si>
    <t>http://www.reddit.com/r/Bitcoin/comments/36flyx/just_cant_find_any_good_arguments_against_this/</t>
  </si>
  <si>
    <t>May 19, 2015 at 07:48AM</t>
  </si>
  <si>
    <t>newhampshire22</t>
  </si>
  <si>
    <t>Snacks for Bitcoin: A Vending Machine Retrofit</t>
  </si>
  <si>
    <t>https://www.youtube.com/watch?v=tLUZ7Fc98SA</t>
  </si>
  <si>
    <t>http://www.reddit.com/r/Bitcoin/comments/36fobg/snacks_for_bitcoin_a_vending_machine_retrofit/</t>
  </si>
  <si>
    <t>May 19, 2015 at 07:55AM</t>
  </si>
  <si>
    <t>Earn Interest on your Bitcoins With These Low Risk Options</t>
  </si>
  <si>
    <t>https://bitcoinnewsmagazine.com/earn-interest-on-your-bitcoins-with-these-low-risk-options/</t>
  </si>
  <si>
    <t>http://www.reddit.com/r/Bitcoin/comments/36fp3j/earn_interest_on_your_bitcoins_with_these_low/</t>
  </si>
  <si>
    <t>May 19, 2015 at 08:20AM</t>
  </si>
  <si>
    <t>15e9b2d73077</t>
  </si>
  <si>
    <t>Philosophical question about Bitcoin, theft, and concept of ownership. Let's discuss</t>
  </si>
  <si>
    <t>I like the saying that Bitcoin is protected by math and not guns or gov. Now this has got me thinking about a philosophical issue in Bitcoin.Since Public key/Private key are pretty much two sides of a math equation. If someone can solve the math equation,regardless of the method they use, and access the funds in a Bitcoin address would that be theft ? Should a person be prosecuted for being able to solve a math equation.Also does anyone really OWN a Bitcoin address since all the possible equations(public/private key combos) are already out there, so in a sense you're just borrowing an equation to hold your funds in, but your claim to that address is as valid as any other person's claim.Obviously I don't condone stealing people's money, but practically speaking no one owns any address and thus it can be argued that finders are keepers.Have you come across moral conundrums in regards to crypto currencies ? Let's discuss</t>
  </si>
  <si>
    <t>http://www.reddit.com/r/Bitcoin/comments/36fs8b/philosophical_question_about_bitcoin_theft_and/</t>
  </si>
  <si>
    <t>May 19, 2015 at 08:18AM</t>
  </si>
  <si>
    <t>stevehl42</t>
  </si>
  <si>
    <t>Bitcoin, Gifting, and The Future Of Online Publishing</t>
  </si>
  <si>
    <t>https://medium.com/@stevelongoria/bitcoin-gifting-and-the-future-of-online-publishing-c2da186e71f3</t>
  </si>
  <si>
    <t>http://www.reddit.com/r/Bitcoin/comments/36fs0i/bitcoin_gifting_and_the_future_of_online/</t>
  </si>
  <si>
    <t>May 19, 2015 at 08:17AM</t>
  </si>
  <si>
    <t>poole_party_of_one</t>
  </si>
  <si>
    <t>Is there an iPhone Testnet app?</t>
  </si>
  <si>
    <t>Can't seem to find one... wondering why?</t>
  </si>
  <si>
    <t>http://www.reddit.com/r/Bitcoin/comments/36frtv/is_there_an_iphone_testnet_app/</t>
  </si>
  <si>
    <t>May 19, 2015 at 08:14AM</t>
  </si>
  <si>
    <t>neverspam98765</t>
  </si>
  <si>
    <t>Accept BTC + currencies, settle in BTC?</t>
  </si>
  <si>
    <t>Is there a gateway which does this? Essentially, allow people to buy BTC on-the-spot and transfer it to me.</t>
  </si>
  <si>
    <t>http://www.reddit.com/r/Bitcoin/comments/36fri0/accept_btc_currencies_settle_in_btc/</t>
  </si>
  <si>
    <t>May 19, 2015 at 08:12AM</t>
  </si>
  <si>
    <t>sumBTC</t>
  </si>
  <si>
    <t>Solution? With 21 Inc mining you won't receive bitcoin for your shares but A SERVICE like music streaming.</t>
  </si>
  <si>
    <t>Mining and sending shares is a way to pay for a service, not to receive money (bitcoins). This is how it won't influence the blockchain and the number of transactions.</t>
  </si>
  <si>
    <t>http://www.reddit.com/r/Bitcoin/comments/36fr74/solution_with_21_inc_mining_you_wont_receive/</t>
  </si>
  <si>
    <t>May 19, 2015 at 08:11AM</t>
  </si>
  <si>
    <t>SatoshisGhost</t>
  </si>
  <si>
    <t>New Bitcoin mining farm being built near Tibet</t>
  </si>
  <si>
    <t>https://twitter.com/ofnumbers/status/600455744865964032</t>
  </si>
  <si>
    <t>http://www.reddit.com/r/Bitcoin/comments/36fr3r/new_bitcoin_mining_farm_being_built_near_tibet/</t>
  </si>
  <si>
    <t>May 19, 2015 at 08:38AM</t>
  </si>
  <si>
    <t>CONFIRMED: Poloniex locking accounts in 2 days without identity</t>
  </si>
  <si>
    <t>http://www.reddit.com/r/Bitcoin/comments/36fue0/confirmed_poloniex_locking_accounts_in_2_days/</t>
  </si>
  <si>
    <t>May 19, 2015 at 08:32AM</t>
  </si>
  <si>
    <t>nigger_loaf</t>
  </si>
  <si>
    <t>Israeli guy got scammed for 2 BTC on darknet trying to buy rare Pepes.</t>
  </si>
  <si>
    <t>https://youtu.be/rdhNkv4ryuM?t=59</t>
  </si>
  <si>
    <t>http://www.reddit.com/r/Bitcoin/comments/36fto8/israeli_guy_got_scammed_for_2_btc_on_darknet/</t>
  </si>
  <si>
    <t>May 19, 2015 at 08:46AM</t>
  </si>
  <si>
    <t>frrrni</t>
  </si>
  <si>
    <t>Looking for volunteers with Coinbase to try out my site.</t>
  </si>
  <si>
    <t>Hi, I'm making a site for the Coinbase hackathon.One of the things it does is sells bitcoin for you automatically when you send them to an address. So, in order to test my site you need to have a linked bank account in Coinbase.Let me know if you're interested and I'll PM you the details of what I want you to do.</t>
  </si>
  <si>
    <t>http://www.reddit.com/r/Bitcoin/comments/36fvf8/looking_for_volunteers_with_coinbase_to_try_out/</t>
  </si>
  <si>
    <t>May 19, 2015 at 08:55AM</t>
  </si>
  <si>
    <t>RobertQ10010110100</t>
  </si>
  <si>
    <t>Is SatoshiNonce still operating?</t>
  </si>
  <si>
    <t>https://blockchain.info/tx/82928ea8c74f7f287a47d80cae9c46868252a1b3ded69d8db999f9673f2b8e06sent 0.02 to the "8" address, the nonce number was 8 and I didn't get a payout? Is this a scam?</t>
  </si>
  <si>
    <t>http://www.reddit.com/r/Bitcoin/comments/36fwhk/is_satoshinonce_still_operating/</t>
  </si>
  <si>
    <t>May 19, 2015 at 08:54AM</t>
  </si>
  <si>
    <t>qroshan</t>
  </si>
  <si>
    <t>A Successful Micro-transaction service needs 1,000,000 transactions per day to generate $10 in revenue per day</t>
  </si>
  <si>
    <t>and they probably need 1000x times that revenue to verify all those Micro-transactions. Looks like some VCs didn't do the math.</t>
  </si>
  <si>
    <t>http://www.reddit.com/r/Bitcoin/comments/36fwdy/a_successful_microtransaction_service_needs/</t>
  </si>
  <si>
    <t>May 19, 2015 at 08:49AM</t>
  </si>
  <si>
    <t>Now you can login in @bitexla using @Bitcointrezor. #enjoy</t>
  </si>
  <si>
    <t>http://www.reddit.com/r/Bitcoin/comments/36fvrz/now_you_can_login_in_bitexla_using_bitcointrezor/</t>
  </si>
  <si>
    <t>ireallyneedtogo</t>
  </si>
  <si>
    <t>Looks like bitcoin investments are starting to make a profit.</t>
  </si>
  <si>
    <t>http://i.imgur.com/T7ldMgY.jpg</t>
  </si>
  <si>
    <t>http://www.reddit.com/r/Bitcoin/comments/36fvps/looks_like_bitcoin_investments_are_starting_to/</t>
  </si>
  <si>
    <t>May 19, 2015 at 09:08AM</t>
  </si>
  <si>
    <t>endersodium</t>
  </si>
  <si>
    <t>Any recommendations for Python based SPV libraries?</t>
  </si>
  <si>
    <t>I'm currently interested in SPV clients. I'm now trying to use Python to write a command-line based SPV node for study(I know this is risky). I tried to start from the peer discovery which there's no UPDATED library or code I can use? Any recommendations? Thanks!</t>
  </si>
  <si>
    <t>http://www.reddit.com/r/Bitcoin/comments/36fy15/any_recommendations_for_python_based_spv_libraries/</t>
  </si>
  <si>
    <t>May 19, 2015 at 09:47AM</t>
  </si>
  <si>
    <t>21 Inc. sounds like the beginning of the Fintech Bitcoin bubble to me.</t>
  </si>
  <si>
    <t>http://www.reddit.com/r/Bitcoin/comments/36g2me/21_inc_sounds_like_the_beginning_of_the_fintech/</t>
  </si>
  <si>
    <t>May 19, 2015 at 09:44AM</t>
  </si>
  <si>
    <t>rafalk00</t>
  </si>
  <si>
    <t>Does Robocoin still make/maitenance BTMs? Seems theres nothing about that on their website now.</t>
  </si>
  <si>
    <t>http://robocoin.com/</t>
  </si>
  <si>
    <t>http://www.reddit.com/r/Bitcoin/comments/36g288/does_robocoin_still_makemaitenance_btms_seems/</t>
  </si>
  <si>
    <t>May 19, 2015 at 09:41AM</t>
  </si>
  <si>
    <t>paleh0rse</t>
  </si>
  <si>
    <t>Regarding 21: It's all about the devices, Stupid!</t>
  </si>
  <si>
    <t>Take the humans and boring mining profits out of the conversation. Stop focusing on that stuff for a second.Instead, start thinking about the networks of the future. Think about all of the autonomous cars, delivery drones, charging stations, modes of public transportation, parking meters, turnstiles, WiFi hotspot routers, vending machines, pay-per-view online content, secure digital locks, etc etc.Think about all of the autonomous entities that will exist and work with little or no human interaction.THOSE are the future of micro payments and automated secure authentication. THOSE are the reason we need to put truly secure chips and the keys to a few Satoshis on every intelligent device on the planet -- secure chips that will essentially act as a billion little virtual machines taking advantage of, participating in, and contributing to, the World Wide Ledger.Each of those will be the key components in the networks of the future, so those are exactly what 21 (and friends) plan to build.Actual human users will likely continue to use entirely separate wallets for every day spending money; so, focusing on people, mobile phones, and "mining profits" completely misses the point.This is all about the networks of the future, and the devices that will become the most active components of those networks, not the networks/users of yesterday and today.Now, let your imagination run wild and enjoy the upcoming show... ;)</t>
  </si>
  <si>
    <t>http://www.reddit.com/r/Bitcoin/comments/36g1wb/regarding_21_its_all_about_the_devices_stupid/</t>
  </si>
  <si>
    <t>May 19, 2015 at 09:24AM</t>
  </si>
  <si>
    <t>Net Neutrality fans -- How do you resolve your inner conflict if services are only available to Block Chain enabled devices?</t>
  </si>
  <si>
    <t>http://www.reddit.com/r/Bitcoin/comments/36fzvx/net_neutrality_fans_how_do_you_resolve_your_inner/</t>
  </si>
  <si>
    <t>May 19, 2015 at 10:01AM</t>
  </si>
  <si>
    <t>silverstar194</t>
  </si>
  <si>
    <t>What application/service is needed for BitCoin? (Will release open source)</t>
  </si>
  <si>
    <t>I am going to a hackaton this weekend and wanted to give back to the bitcoin community. What application/service is needed for bitcoin? Hackaton is 24 hours (so don't get to crazy). Will release whatever I build open source for anyone to review/add on to.</t>
  </si>
  <si>
    <t>http://www.reddit.com/r/Bitcoin/comments/36g48s/what_applicationservice_is_needed_for_bitcoin/</t>
  </si>
  <si>
    <t>May 19, 2015 at 10:14AM</t>
  </si>
  <si>
    <t>improbably</t>
  </si>
  <si>
    <t>Made my first purchase with BTC.</t>
  </si>
  <si>
    <t>So, I developed an interest in crypto-currency around the beginning of 2012. Like many others, I suffered financially and psychologically from the mtgox debacle. I never dreamed a company could be so grossly incompetent and lose half a billion, with about 26 grand of that being mine. I had always enthusiastically promoted the idea of bitcoin to my friends and colleagues, and so telling them how I lost so much was just lovely. Thankfully, the money was all set aside purely for speculative trades from the start, and so my livelihood didn't suffer. However, my eyes were opened to how vulnerable centralized services can be, and how important owning your keys really is. I think this entire catastrophe did more to set back BTC than people realize.So, years have passed since then and in between paying for a wedding and my firstborn, I managed to pick up a few coins. People often say that if you really believe in BTC, then you should be buying stuff with it. So, I tried that a couple times over a year ago and the process always felt slow and obtuse. I let a little more time pass, and I recently tried to make a purchase on ceretropic.com. They have integrated with coinbase.com, and that made the purchase lightning fast and easy. This was actually easier and quicker than using a credit card or paypal. There was even an option to instantly repurchase the spent BTC. I was so happy to see a technology I believe in finally serve a practical use for me.Anyway, I just wanted to share my experience with you all as a long time follower of this subreddit, and give kudos to ceretropic and coinbase for showing me how easy purchasing with BTC can be.Important note, I use the vault feature on coinbase and keep the keys in a secure location, and only keep a small amount in my wallet. If I get screwed again by a centralized service, at least it won't be as bad as last time :)</t>
  </si>
  <si>
    <t>http://www.reddit.com/r/Bitcoin/comments/36g5l9/made_my_first_purchase_with_btc/</t>
  </si>
  <si>
    <t>May 19, 2015 at 10:13AM</t>
  </si>
  <si>
    <t>How Wall Street got into the wild business of Bitcoin</t>
  </si>
  <si>
    <t>https://fortune.com/2015/05/18/how-wall-street-got-into-the-wild-world-of-bitcoin/</t>
  </si>
  <si>
    <t>http://www.reddit.com/r/Bitcoin/comments/36g5ki/how_wall_street_got_into_the_wild_business_of/</t>
  </si>
  <si>
    <t>May 19, 2015 at 10:10AM</t>
  </si>
  <si>
    <t>blockchainjesus</t>
  </si>
  <si>
    <t>And this is why I speak in parables...</t>
  </si>
  <si>
    <t>http://imgur.com/J0X31F1</t>
  </si>
  <si>
    <t>http://www.reddit.com/r/Bitcoin/comments/36g55b/and_this_is_why_i_speak_in_parables/</t>
  </si>
  <si>
    <t>May 19, 2015 at 10:38AM</t>
  </si>
  <si>
    <t>Electric_Plankton</t>
  </si>
  <si>
    <t>Crypto Democracy</t>
  </si>
  <si>
    <t>(This is a very rough idea of what I'm calling Crypto Democracy. I have no expertise in politics or finance so sorry if it seems a bit childish.)Crypto DemocracyCreate duel currency.Currency would be a crypto currency made by the government. (No debt)Would be similar to bit coin.No taxes, No interest, No fractional reserve banking.Government would get funding for wages and projects through a Kickstarter/ Patreon type of system.Projects like a hospital would be crowd funded like we see with kickstarter. People would pledge an amount and if the goal is reached the project would go through. If the goal is not reached the hospital would not be built.(duh)Wages of government employees, like teachers, nurses, provincial, municipal, etc. would be paid through a patreon type of system where people "subscribe" to the government and decide how much they want to donate each month. There would be a chart showing the recommended donation for each person based on their wage.There would be a transition period (10-20 years) where both the crypto currency and the Canadian dollar is used. Getting people to start using the crypto currency would be one of the biggest obstacles. Giving crypto currency to government employees as a bonus on top of their pay check might be the best way to get the money into circulation. Getting grocery stores and gas stations to adopt the use of the new currency would be very important as well. The crypto currency would not be exchangeable for Canadian dollars or other currency's. Over time as the crypto currency becomes more entrenched in society people would have the choice to have part of their wages paid in the crypto currency.Theoretically society could decide to not fund the government at all and democracy could very well collapse. This means that society would be taking on a huge responsibility. This new system would also create a living society, instead of the machine society we currently have. It will also promote engagement in society.</t>
  </si>
  <si>
    <t>http://www.reddit.com/r/Bitcoin/comments/36g8c6/crypto_democracy/</t>
  </si>
  <si>
    <t>May 19, 2015 at 10:21AM</t>
  </si>
  <si>
    <t>BTC-Reporter</t>
  </si>
  <si>
    <t>Question regarding downloading the blockchain</t>
  </si>
  <si>
    <t>Right now, in order to download the Blockchain, you need to use Bitcoin Core (Daemon or QT) to connect to the network, where you then download the data from the handful of nodes that you're connected to.Seems like it'd be a lot fast, and place less stress on the network (and nodes, specifically, for those that are running nodes on home connections), if the blockchain was available as a Torrent.Wouldn't need or try to have the most up to date version accessible (after all, every 10 minutes a new block is added), but if the blockchain data file was updated every month (i.e. Blockchain-2015-03.torrent, Blockchain-2015-04.torrent, etc), then the bulk of the download could be done without impacting the network except for needing to download the blocks comprising the current month.Does this make sense? Why or why wouldn't this be a good idea?I could imagine that someone could try to post a "fake" chain, but that could be remedied a few different methods:1 - People could simply trust the chain with the most seeders, similar to how Bitcoin itself operates.2 - Links to the blockchain torrent could be provided by prominent sites, such as here, Bitcoin.org, and Bitcointalk (supposing the owners/admins were amenable that idea).One question I asked myself and don't know the answer to is this:Are raw data files themselves compatible across platforms? Like, would the blockchain data that's at "rest" in /$HOME/.bitcoin on an Intel box running Ubuntu be recognized and readable if the files were copied to the correct locations on a Mac OS X system, a Windows system, or a Raspbian system? If there were compatibility issues that way, then I could see how such an idea might not be workable, but otherwise...So, community, is distributing the blockchain via Torrent a feasible idea? Would people utilize such a service if it were available? Or, with the number of full nodes dwindling, is there not really a need?Just wondering, as, after using Electrum for the past while, I decided to make a full node on a spare instance I created, and was thinking of other things I could do to help the network....Thoughts are appreciated.Thanks!</t>
  </si>
  <si>
    <t>http://www.reddit.com/r/Bitcoin/comments/36g6hn/question_regarding_downloading_the_blockchain/</t>
  </si>
  <si>
    <t>bitblocks</t>
  </si>
  <si>
    <t>TIL: Anyone can use OKLink to pay Chinese people RMB via SMS without a bank account</t>
  </si>
  <si>
    <t>I haven't seen this discussed here but looking at this OKLink "Superwallet",Step 1: Sign up on OKLinkStep 2: Deposit bitcoins into RMB walletStep 3: Text RMB payments to any numberStep 4: Recipient receives a text notification to collect RMB payment by linking a Chinese bank account.Step 5: Recipient cashes out RMB</t>
  </si>
  <si>
    <t>http://www.reddit.com/r/Bitcoin/comments/36g6fq/til_anyone_can_use_oklink_to_pay_chinese_people/</t>
  </si>
  <si>
    <t>May 19, 2015 at 10:58AM</t>
  </si>
  <si>
    <t>maestro-sartori</t>
  </si>
  <si>
    <t>shapeshift.io is an incredible service</t>
  </si>
  <si>
    <t>I use poloniex as my primary exchange. I decided to stop using the site once I learned about the new kyc requirements. So I decided to give shapeshift a try and I must say I'm impressed. If you havent tried shapeshift yet, please do. I know it's what I'll be using from now on. Great service!</t>
  </si>
  <si>
    <t>http://www.reddit.com/r/Bitcoin/comments/36gacr/shapeshiftio_is_an_incredible_service/</t>
  </si>
  <si>
    <t>May 19, 2015 at 10:57AM</t>
  </si>
  <si>
    <t>dogeydoge123</t>
  </si>
  <si>
    <t>Circle banned in China?</t>
  </si>
  <si>
    <t>Anyone in China tried using the circle app? Seems like you need to have a VPN now in order for it to work?</t>
  </si>
  <si>
    <t>http://www.reddit.com/r/Bitcoin/comments/36gaa6/circle_banned_in_china/</t>
  </si>
  <si>
    <t>jameslwalpole</t>
  </si>
  <si>
    <t>Ryan X. Charles on BitGo, open source philosophy, and Reddit's foray into Bitcoin tech.</t>
  </si>
  <si>
    <t>http://www.followthecoin.com/decentralize-fm-podcast-episode-30-conversation-ryan-x-charles-software-engineer-bitgo/</t>
  </si>
  <si>
    <t>http://www.reddit.com/r/Bitcoin/comments/36ga9r/ryan_x_charles_on_bitgo_open_source_philosophy/</t>
  </si>
  <si>
    <t>May 19, 2015 at 11:11AM</t>
  </si>
  <si>
    <t>medicinebottle</t>
  </si>
  <si>
    <t>Bitcoin Meetup Power Rankings April 20th - May 19th</t>
  </si>
  <si>
    <t>First off, new comers Bitcoin of South Florida enter the rankings this month in 3rd place with 7.8% growth last month, welcome.Here is the link to the spreadsheet on Google docs, I am going to implement some charts sometime soon I hope. https://docs.google.com/spreadsheets/d/1FBCAMXzmfNE9bWneQK-Bah5eBS2iq507hVoX-QVN238/edit?usp=sharingSeoul Bitcoin Meetup is back on top after 2 months in 4th spot (10.5%). This can be attributed to their new location (Google) Seoul Campus in Gangnam, Seoul. Paris Bitcoin Meetup continues to climb the ranks all the way up to 2nd position (10.2%). It would be great if someone from that meetup could comment on their recent growth. Bitcoin HK also had a notable rise from 15th spot last month to 6th spot (6%) this month thanks to the Inside Bitcoin conference held there last week.Bitcoin San Fran (not to be confused with San Fransisco Bitcoin Meetup) fell from 6th spot all the way to 16th spot, what's up with that guys?Last month's leaders Bitcoin Wednesday Amsterdam fell 7 spots to number 8 on the list, while Bitcoin Bombay again rounded out the top 10 just like last month (3.6%). If you would like your meetup added to the list just ask. Good luck to all you meetup organizers this month.Based on growth percentage this month, here are the Power Rankings top 10 meetupsRank (last month rank)1 (4) Seoul Bitcoin Meetup2 (5) Paris Bitcoin Meetup3 (N/A) Bitcoin of South Florida4 (2) Bitcoin Startups Berlin5 (eight) Barcelona Bitcoin Community6 (15) Bitcoin HK7 (3) Bitcoin Center 40 Broad Street NYC8 (1) Bitcoin Wednesday Amsterdam9 (7) Bitcoin London10 (10) Bombay BitcoinPlease comment below if you are a member of any of these meetups</t>
  </si>
  <si>
    <t>http://www.reddit.com/r/Bitcoin/comments/36gbpk/bitcoin_meetup_power_rankings_april_20th_may_19th/</t>
  </si>
  <si>
    <t>May 19, 2015 at 11:02AM</t>
  </si>
  <si>
    <t>mrderpicusthesecond</t>
  </si>
  <si>
    <t>NFC + SoftCard = ?</t>
  </si>
  <si>
    <t>My understanding was that SoftCard was accepting Bitcoin payments via NFC... then they got bought out by Google and the apps merged into Google Wallet.So now what? Are there currently ANY good Bitcoin NFC apps/providers?</t>
  </si>
  <si>
    <t>http://www.reddit.com/r/Bitcoin/comments/36gaug/nfc_softcard/</t>
  </si>
  <si>
    <t>May 19, 2015 at 11:28AM</t>
  </si>
  <si>
    <t>BTCS provides $1.5 mln to VC-backed Spondoolies</t>
  </si>
  <si>
    <t>https://www.pehub.com/2015/05/btcs-provides-1-5-mln-to-vc-backed-spondoolies/</t>
  </si>
  <si>
    <t>http://www.reddit.com/r/Bitcoin/comments/36gdff/btcs_provides_15_mln_to_vcbacked_spondoolies/</t>
  </si>
  <si>
    <t>May 19, 2015 at 11:27AM</t>
  </si>
  <si>
    <t>Exclusive Interview With Factom CEO Peter Kirby - Bitcoinist.net</t>
  </si>
  <si>
    <t>http://bitcoinist.net/exclusive-interview-factom-ceo-peter-kirby/</t>
  </si>
  <si>
    <t>http://www.reddit.com/r/Bitcoin/comments/36gdbm/exclusive_interview_with_factom_ceo_peter_kirby/</t>
  </si>
  <si>
    <t>May 19, 2015 at 05:30AM</t>
  </si>
  <si>
    <t>asdfqwerasdfqwerasdf</t>
  </si>
  <si>
    <t>How Silicon Valley Joined The Bitcoin Gold Rush - Fast Company</t>
  </si>
  <si>
    <t>http://www.fastcompany.com/3046417/when-bitcoin-went-to-silicon-valley</t>
  </si>
  <si>
    <t>http://www.reddit.com/r/Bitcoin/comments/36f6si/how_silicon_valley_joined_the_bitcoin_gold_rush/</t>
  </si>
  <si>
    <t>May 19, 2015 at 11:35AM</t>
  </si>
  <si>
    <t>primaldrew</t>
  </si>
  <si>
    <t>Open Discussion: Bitcoin-Powered Nepal Relief Efforts</t>
  </si>
  <si>
    <t>How could we demonstrate accountability on the ground in Nepal, in order to prove to potential donors the effectiveness of their contributions?</t>
  </si>
  <si>
    <t>http://www.reddit.com/r/Bitcoin/comments/36ge69/open_discussion_bitcoinpowered_nepal_relief/</t>
  </si>
  <si>
    <t>May 19, 2015 at 11:41AM</t>
  </si>
  <si>
    <t>Bitcongress.org is now in alpha...looks great (FB page pics)</t>
  </si>
  <si>
    <t>https://www.facebook.com/BitCongressNetwork?notif_t=page_new_likesThis will bring honesty back to all voting, approtiations and all other gov't functions.</t>
  </si>
  <si>
    <t>http://www.reddit.com/r/Bitcoin/comments/36ger0/bitcongressorg_is_now_in_alphalooks_great_fb_page/</t>
  </si>
  <si>
    <t>May 19, 2015 at 12:23PM</t>
  </si>
  <si>
    <t>Factitiously_Real</t>
  </si>
  <si>
    <t>The reports of my death are greatly exaggerated. - Bitcoin</t>
  </si>
  <si>
    <t>http://www.reddit.com/r/Bitcoin/comments/36ginx/the_reports_of_my_death_are_greatly_exaggerated/</t>
  </si>
  <si>
    <t>May 19, 2015 at 12:20PM</t>
  </si>
  <si>
    <t>Melting_Harps</t>
  </si>
  <si>
    <t>Tipping Tuesday: Soundcloud Edition!!!</t>
  </si>
  <si>
    <t>Alright guys, its time to drop some tips on our favourite artists on Soundcloud. Some guidlenes:Try not to tip less than $0.50 USD, we don't want to spam them with tips that would otherwise go ignored: think how useless and annoying the Enjoy_Sochi dust was in terms of value, chances are they will view like that as well.Genre specific Monikers welcomed!Post proof of the tx and comment of the tip here, if you wanted to tip an artist but it was already done, consider tipping the guy/gal who did before you with small(er) amount and choose another artist.Lastly, lets try and entice artists without Sounclouds to make them by tipping them teaser amounts with monikers and comments on there Facebook/Twitter/Youtube channels.It's 7am in Europe, and I will be dropping a tip every 30 minutes until I run out of money.Special thanks to Max, /u/Maxfieldo for the generosity, and hopefully /u/Dmayyy joins us as soon as he suggested the idea of doing this.Let's go!</t>
  </si>
  <si>
    <t>http://www.reddit.com/r/Bitcoin/comments/36gic8/tipping_tuesday_soundcloud_edition/</t>
  </si>
  <si>
    <t>May 19, 2015 at 12:35PM</t>
  </si>
  <si>
    <t>BigFPS</t>
  </si>
  <si>
    <t>With so many devices mining, couldn't 21 inc. do away with bitcoin altogether, create there own WWL, and become the new "World Reserve?"</t>
  </si>
  <si>
    <t>http://www.reddit.com/r/Bitcoin/comments/36gjog/with_so_many_devices_mining_couldnt_21_inc_do/</t>
  </si>
  <si>
    <t>May 19, 2015 at 12:33PM</t>
  </si>
  <si>
    <t>Tipping Tuesday: Soundcloud edition!!!</t>
  </si>
  <si>
    <t>https://www.changetip.com/send-tips/soundcloud</t>
  </si>
  <si>
    <t>http://www.reddit.com/r/Bitcoin/comments/36gjhk/tipping_tuesday_soundcloud_edition/</t>
  </si>
  <si>
    <t>May 19, 2015 at 12:39PM</t>
  </si>
  <si>
    <t>BitttBurger</t>
  </si>
  <si>
    <t>Leaderless Bitcoin Struggles to Make Its Most Crucial Decision</t>
  </si>
  <si>
    <t>http://www.technologyreview.com/news/537486/leaderless-bitcoin-struggles-to-make-its-most-crucial-decision/</t>
  </si>
  <si>
    <t>http://www.reddit.com/r/Bitcoin/comments/36gk33/leaderless_bitcoin_struggles_to_make_its_most/</t>
  </si>
  <si>
    <t>May 19, 2015 at 01:01PM</t>
  </si>
  <si>
    <t>shayanbahal</t>
  </si>
  <si>
    <t>Remember this? [Dragon's tale]</t>
  </si>
  <si>
    <t>http://i.imgur.com/KbLKmwI.jpg</t>
  </si>
  <si>
    <t>http://www.reddit.com/r/Bitcoin/comments/36gls6/remember_this_dragons_tale/</t>
  </si>
  <si>
    <t>May 19, 2015 at 01:39PM</t>
  </si>
  <si>
    <t>MMakarenko</t>
  </si>
  <si>
    <t>Bitcoin Conference Prague Summary</t>
  </si>
  <si>
    <t>On May 14, 2015, the best conference centre of the Czech capital "Praha" hosted Bitcoin Conference Prague, a unique profile event, where the future of cryptocurrency on the world market was discussed. The speakers were prominent Bitcoin enthusiasts from all over Eastern Europe, representatives of various companies successfully operating with this cryptocurrency, and just all those who are interested in this field of activity. At Bitcoin Conference Prague, the guests found out about the latest technological solutions in the data security and confidentiality, mobile solutions, and got acquainted with the real case studies and specific examples demonstrating the best possible ways of work with Bitcoin. Only at this conference, all guests were able to learn how to use cryptocurrencies in their own business and how with their help to earn more than others. The Conference in Prague has significantly expanded its scale in comparison with the Bitcoin Conferences conducted in Kiev, Moscow and St. Petersburg. The event included the following sections: • Bitcoin 2015: What to expect and what to fear? • Blockchain: prospects for the future • Transactions with Bitcoin • Regulation • Bitcoin in gambling In addition, Bitcoin Conference Prague involved a unique exhibition area attended by representatives of various companies from the Czech Republic, Russia, Armenia, Poland, Italy and other countries. The following companies demonstrated their solutions in the sphere of cryptocurrency: • Bit-X; • Gokillo; • BitStamp; • MoneyPolo; • General Bytes; • CoinFox; • BW; • BitMarket; • BitStock; • BitBay; • Cryptosteel; • Bitnik; • BetConstract; • GeoBit; • Confirmo; • Endorphina. An exciting Start-up Alley did not remain without attention of guests. There you could find the most unusual solutions for work with cryptocurrency, especially Bitcoin. The Conference also included discussion panels devoted to the following topics: "Blockchain: Prospects for the Future" and "Bitcoin 2015: What to Expect and What to Fear." Joshua Siegel, Lorien Gamaroff, Giuseppe Greco and Brian Fabian attended the first one. Brian Fabian, Aaron Koenig, Marco Krohn, Justin Newton and Filip Pawczyński were participants of the second one devoted to the future of Bitcoin in Europe in particular and in the world in general. Bitcoin Conference Prague was really a unique specialized event where you could socialize with experienced representatives of the Bitcoin community, buy or convert Bitcoins into cash through a General Bytes' machine, get acquainted with colleagues from all over Europe in order to share ideas and learn forecasts of cryptocurrency development in the world. After the official part of the event, as it was announced, we held an unusual after-party, sponsored by MoneyPolo. Informal communication with colleagues, unique format, beer, traditional Czech flavour - all this was waiting for the guests of Bitcoin Conference Prague during the second part of the event. Only during the Bitcoin-party, the guests were able to learn all-all-all about cryptocurrency, communicate with likeminded people, discuss the most important and urgent issues in this field of activity, as well as taste delicious Czech beers, and even to receive prizes in the form of Bitcoins from Bit- X. Bitcoin Conference Prague was attended by over 150 guests, participants and Bitcoin enthusiasts who continue to develop this area, defend their rights and are always open to dialogue with the authorities. Next Bitcoin event from the organizer Smile-Expo Company will take place in Kiev in September.Stay tuned for the news in the sphere of cryptocurrency on our website bitcoinconf.eu.See you at new Bitcoin Conference!</t>
  </si>
  <si>
    <t>http://www.reddit.com/r/Bitcoin/comments/36goyb/bitcoin_conference_prague_summary/</t>
  </si>
  <si>
    <t>May 19, 2015 at 01:36PM</t>
  </si>
  <si>
    <t>drop_out_tune_in</t>
  </si>
  <si>
    <t>Approaching the Idea of Bitcoin's Value from a Different Angle</t>
  </si>
  <si>
    <t>Humans have long since used the moniker value to proclaim some arbitrary, astute interpretation of something that can not be considered tangible. All economic collisions are due to the notion that both parties believe they are both gaining value, eventually leading to some form of socioeconomic growth. This must be true however, in all cases. As we are a culture of self-preservation, we drive on advantage. The appealing nature of stifling a neighbor's growth if he will never notice rings in us all, especially if there can be a value obtained.There is an issue in proclaiming value, in the literal sense, with our current, common understanding and viewpoint. Let us imagine a global ledger that accounts for all value within the scope of an ecosystem. This ledger is a monopoly with no competition, therefore the mean value of an item of value, kept within the ledger can be viewed as an objective value mean of that item. In order for this statement to be true, we need a basis for for value to be compared to, rather than some arbitrary peg. This is why proof-of-work was the crack of the whip that finally turned heads.If we imagine a distributed ledger-machine that deploys it's resources (ability to use), and in turn it uses a resource we compete for to incrementally unlock its deployment, the value of the network growing would be measured in the resource consumed. If we re-investigate what bitcoin is really fighting for: currency, we should look at the bigger picture. We begin to uncover that in a society where machines can best humans at any turn with the correct components and algorithms, we are no longer at war with the pointer array of "value-pinned-to-objects money." We are at war with "The-most-optimal-way-to-allocate-my-realtime-resources-for-more-resources money." This is why micro-transactions make so much sense intuitively to bitcoiners, but there seem to be trouble bootstrapping this to the rest of the world. The reason for this is what I will call, "Legacy Value Interpretation." In this model, we have no backbone for our derivation of "value" other than our current knowledge of potential use-cases. If there was a system where the use-cases could be mapped for us, and the potential value-increase for each case displayed, we have a new fundamental metric for economic interaction.Proof-of-Work and Ending ThoughtsWith each of these four paragraphs kind of trailing off without a concrete end, does any specific recurring theme seem on the brink of your mind's horizon, just out of reach? This is because we again are approaching the problem with value wrong. If a machine can point to every item on the planet IoT style, it can be interpreted, and it can also be mapped. We approach a society dealing in optimization of data transfer and calculations. This, combined with a Digital, PoW model currency allows value to be a function of resources used to ensure persistence (or state-permanence). This is why PoW is genius - It ties the earth to technology. Two non-sentient ecosystems will eventually be able to communicate to one-another autonomously, where we are the interpreter of the communication.</t>
  </si>
  <si>
    <t>http://www.reddit.com/r/Bitcoin/comments/36gop3/approaching_the_idea_of_bitcoins_value_from_a/</t>
  </si>
  <si>
    <t>May 19, 2015 at 01:31PM</t>
  </si>
  <si>
    <t>pb1x</t>
  </si>
  <si>
    <t>How Can 21's Business Plan Make Sense?</t>
  </si>
  <si>
    <t>Now that 21 has revealed their plans concretely, I'm finding it hard to figure out some seemingly obvious gaping flaws in their plan. Adding mining to everything isn't efficient, not even a little bit. Mining requires a specialized data center, it can't be done with a toaster: the amount generated will be insignificantly small.https://medium.com/@21dotco/a-bitcoin-miner-in-every-device-and-in-every-hand-e315b40f2821I made a stab at translating their medium post from crazy talk into something that could possibly make sensePoint 1: A new approach to micropayments21 claims people won't use their credit cards when signing up, so they will use a BitShare chip instead.How I think this could make sense: think Captchas, not Credit Cards. When you sign up for a site, you have to fill in an annoying captcha, it's a way of ensuring that you aren't abusing the site resources. Bitcoin's hashing concept was originally created as an alternative to this: hashcash, something to make abuse a little bit expensive. So the BitShare chip could act as a way to avoid captchas, or to go old school, to send emails with a little bit of authority that yes, I did some work to send this email and help send a signal to a spam filter it's not spam.Point 2: Silicon as a service21 claims that video cards and routers are going to be miningHow I think this could make sense: Imagine a future world in which the race to ASICs is over, the smaller and smaller, more efficient and more efficient war is over. Now it's all about electricity. Although this is not a business model I think is very ethical, companies start selling heavily discounted video cards and routers that make up for their discount by basically taking electricity from the customer. The thing is, people are not all that savvy about upfront payments vs payments on installment. This basically takes the payments on installment business model and moves it from the retail level to the manufacturer levelPoint 3: Decentralized authentication21 claims that you will be able to use embedded private keys to authenticateHow I think this could make sense: the best practice we have at the moment to ensure security is using multiple factor security. Instead of just something you know (your password), you use something you have (2 factor auth token) as well. Of course this is still vulnerable, more factors would be better but even 2 is a pretty frustrating experience of copying numbers etc. Imagine if you created auth tokens based on all your surrounding devices. Like to access your bank account fast checking you need to be at home on your network with your toaster, your fridge, your computer, all your devices co-signing to authenticate you. Even at the smallest level, your phone and your password automatically signing together would provide a lot more security than we currently have with just passwords and the rare user who turns on 2FA.Point 4: Machine Twitter21 claims that machines want to tell the world they are poopingHow this could make sense: there's a race on to figure out how to make decentralized databases. Whether it's OpenBaazar or Storj or Ethereum or Namecoin, there's obvious use cases for a key value store that's decentralized. The trouble is no one has yet figured out how to make it work and make it useful yet. BitShare chip could act as a gateway into this future database, where you have a Windows registry in the sky that's controlled by no one and authenticated via BitShare too. So your refrigerator can write to the decentralized database how many eggs you have left and you can check that from your mobile phone, and BitShare chip acts as the key that is needed to avoid people from super spamming this decentralized, standardized global database. Theoretically.Point 5: Pay for associated services21 claims that their chip could be used to pay for software as a serviceHow this could make sense: now almost all of the time the mining the chip is doing is going to be pretty worthless, but some of the time it won't. Imagine if Tesla put in BitShares into their new home battery, where when the battery gets full it can start mining, say if you have a solar panel setup. Now Tesla can offer a service to you, you can subscribe to Tesla Home PRO for free (actually paid with electricity) which has a bunch of cool new software, all you have to do is enable the Tesla BitShare chip.Point 6: Devices create revenue splits21 claims that the supply chain can be compensated partiallyHow this could make sense: this could be basically a restatement of smart contracts, where companies can work together and have a contract guiding their cooperation that needs no legal framework to ensure ongoing cooperation. For example I'm a Sauna designer and I contract out to a Chinese company to manufacture my Saunas. Now I can offer the Chinese company a split of the sales directly, and we don't have to trust each other very much. Plus I can cut the Chinese in on ongoing sales, so they now have an incentive to make a quality product that people continue to use and not just lower quality so they can lower their costs and screw me over.Point 7: Bitcoin for the developing world21 claims that poor people can't afford things with high upfront costs so they need the BitShare thing to offset the cost of things. This could make sense if you buy the idea that people will buy lower cost things even though there will ultimately be a higher total cost of ownership, because they are too poor for upfront costs and/or not wise buyers. Like I could sell a slightly cheaper car in India that had some embedded BitShare that was reducing the car's efficiency but sending me coins. It's kind of the idea behind the Google ChromeBooks/Android business model: Google gives away stuff for free/low-cost and then people click on ads to make up the difference.The thing that trips me up and I'm not sure about is the underlying assumption which is that Bitcoin mining efficiency will plateau and these BitShare chips will actually be somewhat competitive vs the most advanced ASICs going forward. If ASICs blow them out of the water completely, all these points won't work because the hashing is so so difficult that mining bitcoin with these things would become indistinguishable from not mining.</t>
  </si>
  <si>
    <t>http://www.reddit.com/r/Bitcoin/comments/36goaw/how_can_21s_business_plan_make_sense/</t>
  </si>
  <si>
    <t>May 19, 2015 at 01:45PM</t>
  </si>
  <si>
    <t>crimdelacrim</t>
  </si>
  <si>
    <t>Is it hard for anybody else to put down this book?</t>
  </si>
  <si>
    <t>Digital Gold was sent to my Kindle at midnight. I'm going to feel like shit in the morning. I can't put it down. So far, it's great.</t>
  </si>
  <si>
    <t>http://www.reddit.com/r/Bitcoin/comments/36gpeh/is_it_hard_for_anybody_else_to_put_down_this_book/</t>
  </si>
  <si>
    <t>May 19, 2015 at 02:14PM</t>
  </si>
  <si>
    <t>AnthonyTypical</t>
  </si>
  <si>
    <t>AlphaPoint Adopts Clef’s No-Password Two-Factor Authentication</t>
  </si>
  <si>
    <t>http://bitcoinist.net/alphapoint-adopts-clef-no-password-two-factor-authentication/</t>
  </si>
  <si>
    <t>http://www.reddit.com/r/Bitcoin/comments/36grnn/alphapoint_adopts_clefs_nopassword_twofactor/</t>
  </si>
  <si>
    <t>May 19, 2015 at 02:06PM</t>
  </si>
  <si>
    <t>jratcliff63367</t>
  </si>
  <si>
    <t>Questions for 21inc?</t>
  </si>
  <si>
    <t>Ok, first of all guys, thanks for releasing some information and, second of all, WTF?You have really opened a pantry sized can of worms with this one.To begin with, the bitcoin network can only handle 7 transactions per second, so if your business plan involves billions of connected devices, well, Houston we have a problem.Second, bitcoin mining is a zero sum game. If you throw hash power at the network you don't get 'more' bitcoins; the hash rate just goes up.And devices are not going to be 'mining' bitcoins they will merely be providing statistically insignificant hash power to a highly centralized mining pool.Also, why does anyone need to provide hashing power to gain Satoshis?Whatever information released today was insufficient. If you have an off chain solution that solves the scalability problem then, great!!!! Lead with that story. But bitcoin micro-miners makes no logical sense.</t>
  </si>
  <si>
    <t>http://www.reddit.com/r/Bitcoin/comments/36gqzc/questions_for_21inc/</t>
  </si>
  <si>
    <t>May 19, 2015 at 02:05PM</t>
  </si>
  <si>
    <t>desantis</t>
  </si>
  <si>
    <t>Ripple Labs Raises $28 Million Series A from Chicago Mercantile Exchange and Seagate</t>
  </si>
  <si>
    <t>https://bitcoinmagazine.com/20460/ripple-labs-raises-28-million-series-chicago-mercantile-exchange-seagate/</t>
  </si>
  <si>
    <t>http://www.reddit.com/r/Bitcoin/comments/36gqwl/ripple_labs_raises_28_million_series_a_from/</t>
  </si>
  <si>
    <t>May 19, 2015 at 02:30PM</t>
  </si>
  <si>
    <t>People don’t get 21 ’s plan, but I do!</t>
  </si>
  <si>
    <t>First some basics: when someone is mining in a pool, the pool owner gives the miner a simpler problem to solve. When he finds the solution to the simpler problem, the miner sends the solution to the pool owner and these are called “shares”. This way the pool owner can check the miner is mining, he gets a constant stream of shares. Once in a while a miner finds the solution to the real problem to solve, 25 bitcoins are earned by the pool owner and everybody gets his part of the 25 bitcoins depending how much computer power was used.Now what I think will happen: your device will mine and send shares to some company (maybe 21inc) and in return you will NOT get bitcoins or satoshi’s but A SERVICE like streaming music. Because no satoshis need to be sent, there is NO PROBLEM with the number of transactions on the blockchain. The only thing the company needs to establish is how much processing power you are putting into the mining and because we are speaking of millions of devices this can be very little and still the company will get paid (via finding blocks now and then) for his service.</t>
  </si>
  <si>
    <t>http://www.reddit.com/r/Bitcoin/comments/36gss0/people_dont_get_21_s_plan_but_i_do/</t>
  </si>
  <si>
    <t>May 19, 2015 at 02:51PM</t>
  </si>
  <si>
    <t>What are colored coins? - Colored Coin Market</t>
  </si>
  <si>
    <t>http://coloredcoin.io/what-are-colored-coins/</t>
  </si>
  <si>
    <t>http://www.reddit.com/r/Bitcoin/comments/36guay/what_are_colored_coins_colored_coin_market/</t>
  </si>
  <si>
    <t>May 19, 2015 at 02:48PM</t>
  </si>
  <si>
    <t>rende</t>
  </si>
  <si>
    <t>Can someone turn the btc historical data into sound?</t>
  </si>
  <si>
    <t>I'm curious how it would change, or how the booms would sound? Is this possible?</t>
  </si>
  <si>
    <t>http://www.reddit.com/r/Bitcoin/comments/36gu2t/can_someone_turn_the_btc_historical_data_into/</t>
  </si>
  <si>
    <t>May 19, 2015 at 02:47PM</t>
  </si>
  <si>
    <t>werwiewas</t>
  </si>
  <si>
    <t>Honduras to use Bitcoin Blockchain tech to run its land registry</t>
  </si>
  <si>
    <t>http://siliconangle.com/blog/2015/05/17/honduras-to-use-bitcoin-blockchain-tech-to-run-its-land-registry/</t>
  </si>
  <si>
    <t>http://www.reddit.com/r/Bitcoin/comments/36gu0w/honduras_to_use_bitcoin_blockchain_tech_to_run/</t>
  </si>
  <si>
    <t>May 19, 2015 at 02:41PM</t>
  </si>
  <si>
    <t>darrenturn90</t>
  </si>
  <si>
    <t>Isn't 21inc going to 51% the blockchain with their pool? Also will they be mining on unpurchased stock?</t>
  </si>
  <si>
    <t>As title</t>
  </si>
  <si>
    <t>http://www.reddit.com/r/Bitcoin/comments/36gtkr/isnt_21inc_going_to_51_the_blockchain_with_their/</t>
  </si>
  <si>
    <t>May 19, 2015 at 03:15PM</t>
  </si>
  <si>
    <t>kvarengi</t>
  </si>
  <si>
    <t>At last - FinTech investments in blockchain tech continues! $28m goes to Ripple Labs!</t>
  </si>
  <si>
    <t>http://www.coindesk.com/ripple-labs-raises-28-million-in-series-a-round/</t>
  </si>
  <si>
    <t>http://www.reddit.com/r/Bitcoin/comments/36gvvk/at_last_fintech_investments_in_blockchain_tech/</t>
  </si>
  <si>
    <t>May 19, 2015 at 03:53PM</t>
  </si>
  <si>
    <t>Coinsecure, Bitcoin Exchange in India Joins NASSCOM</t>
  </si>
  <si>
    <t>http://blog.coinsecure.in/post/119345818840/coinsecure-joins-nasscom</t>
  </si>
  <si>
    <t>http://www.reddit.com/r/Bitcoin/comments/36gyco/coinsecure_bitcoin_exchange_in_india_joins_nasscom/</t>
  </si>
  <si>
    <t>May 19, 2015 at 04:11PM</t>
  </si>
  <si>
    <t>libertariandictator</t>
  </si>
  <si>
    <t>ELI5: So what can you actually do with a few satoshis? Since it's not even enough to pay for the miners fee.</t>
  </si>
  <si>
    <t>http://www.reddit.com/r/Bitcoin/comments/36gzje/eli5_so_what_can_you_actually_do_with_a_few/</t>
  </si>
  <si>
    <t>May 19, 2015 at 04:07PM</t>
  </si>
  <si>
    <t>FiniteByDesign</t>
  </si>
  <si>
    <t>New Project! Physical BTC BAR!</t>
  </si>
  <si>
    <t>Imgurhttp://finitebydesign.net/?p=741</t>
  </si>
  <si>
    <t>http://www.reddit.com/r/Bitcoin/comments/36gz9v/new_project_physical_btc_bar/</t>
  </si>
  <si>
    <t>May 19, 2015 at 04:02PM</t>
  </si>
  <si>
    <t>hiver</t>
  </si>
  <si>
    <t>Weekly Spend Thread</t>
  </si>
  <si>
    <t>What'd you buy? Where'd you give? Anything you've wanted to buy but can't find a vendor for?Bitcoin Pizza Day is coming up. What are your plans?</t>
  </si>
  <si>
    <t>http://www.reddit.com/r/Bitcoin/comments/36gyxi/weekly_spend_thread/</t>
  </si>
  <si>
    <t>May 19, 2015 at 04:01PM</t>
  </si>
  <si>
    <t>Buckyboycoin</t>
  </si>
  <si>
    <t>OMG all Good news</t>
  </si>
  <si>
    <t>And see. We are going more down. Stop posting Good news please.</t>
  </si>
  <si>
    <t>http://www.reddit.com/r/Bitcoin/comments/36gyu1/omg_all_good_news/</t>
  </si>
  <si>
    <t>May 19, 2015 at 04:34PM</t>
  </si>
  <si>
    <t>BetterNotKnownAgain</t>
  </si>
  <si>
    <t>Does 21dotco have too much power by knowing everyone's wallet address?</t>
  </si>
  <si>
    <t>Since the BitShare chip enabled devices mine as part of 21's mining pool, by nescessity, 21 needs to know all wallet addresses so it can distribute the payout.Knowing the wallet addresses, 21 will also know which devices enter into smart contracts, execute payments, authenticate with which service (Their blog post suggested sending 1 satoshi to an address to log in instead of signing a message. This way the login is publicly visible in the Blockchain. Doing it this way instead of signing a message makes no sense (having to mine dust into the blockchain, wait 10 minutes etc) other than if someone wants to track your authentication with services).It seems that gathering this massive amount of data, knowing every devices address and how they interact with each other (most likely linking the devices to your identity via the cell phone carrier) is their main source of revenue. The high funding rounds are based on the fact that 21 will know (virtually) every economic and legal transaction in the bitcoin ecosystem. Not on making a few cent by splitting the share of an embedded miner.</t>
  </si>
  <si>
    <t>http://www.reddit.com/r/Bitcoin/comments/36h120/does_21dotco_have_too_much_power_by_knowing/</t>
  </si>
  <si>
    <t>May 19, 2015 at 04:29PM</t>
  </si>
  <si>
    <t>Introshine</t>
  </si>
  <si>
    <t>Really? Putting mining ASICS in consumer grade hardware?</t>
  </si>
  <si>
    <t>I think it's kind of a bizarre idea. Why? Here's why:Power usage: The phone/device will use more power and the battery life will be terrible (users will turn off the feature or it will get falsely attacked by "Green" environmentalists).It needs to have an active connection at all times because of the block hash changing every 10 minutes and/or if it finds a block. This requires a contant connection with a mining node/pool for the Stratum information.The bandwidth for the mining process is going to eat away almost all current data caps on 3G/4G.Let's say the ASIC is 5x as fast as one of the better ones available now (Spondoolies @ 0,526 W/GH). If it would mine at 5GH for a month (24/7) it would mine $0.50 worth of bitcoins. But while using 63Watt/h per day or about 1.8 KWatt/h per month. So that woulb be about 25 cents worth, while constantly being hot and draining the battery all the time.Am I wrong here? How is this a good idea?</t>
  </si>
  <si>
    <t>http://www.reddit.com/r/Bitcoin/comments/36h0q7/really_putting_mining_asics_in_consumer_grade/</t>
  </si>
  <si>
    <t>May 19, 2015 at 04:50PM</t>
  </si>
  <si>
    <t>JeSuisIOTA</t>
  </si>
  <si>
    <t>Meet IOTA - The most productive Entertainment Center ! Set up IOTA at home, enjoy a full HD entertainment center experience &amp;amp; get rewarded for that ! It acts as a Bitcoin relay.</t>
  </si>
  <si>
    <t>http://igg.me/at/iota</t>
  </si>
  <si>
    <t>http://www.reddit.com/r/Bitcoin/comments/36h25p/meet_iota_the_most_productive_entertainment/</t>
  </si>
  <si>
    <t>May 19, 2015 at 05:04PM</t>
  </si>
  <si>
    <t>Maxion</t>
  </si>
  <si>
    <t>LocalBitcoins.com: Bitcoin Tracker One and ETN's explained</t>
  </si>
  <si>
    <t>http://localbitcoins.blogspot.fi/2015/05/bitcoin-tracker-one-and-etns-explained.html</t>
  </si>
  <si>
    <t>http://www.reddit.com/r/Bitcoin/comments/36h363/localbitcoinscom_bitcoin_tracker_one_and_etns/</t>
  </si>
  <si>
    <t>The Tale of Russian Bitcoin Community and Big Bad Roskomnadzor</t>
  </si>
  <si>
    <t>http://forklog.net/the-tale-of-bitcoin-community-and-big-bad-roskomnadzor/</t>
  </si>
  <si>
    <t>http://www.reddit.com/r/Bitcoin/comments/36h35a/the_tale_of_russian_bitcoin_community_and_big_bad/</t>
  </si>
  <si>
    <t>May 19, 2015 at 05:20PM</t>
  </si>
  <si>
    <t>AgrajagPrime</t>
  </si>
  <si>
    <t>My favourite over-reaction to 21's announcement.</t>
  </si>
  <si>
    <t>http://i.imgur.com/GKPd6UF.png</t>
  </si>
  <si>
    <t>http://www.reddit.com/r/Bitcoin/comments/36h4eh/my_favourite_overreaction_to_21s_announcement/</t>
  </si>
  <si>
    <t>May 19, 2015 at 05:47PM</t>
  </si>
  <si>
    <t>investor2020</t>
  </si>
  <si>
    <t>23 BTC volume today so far... do you still think that the bitcoin ETN is huge and that there is any interest among traditional investors on bitcoin?</t>
  </si>
  <si>
    <t>https://www.nordnet.se/mux/web/marknaden/aktiehemsidan/index.html?identifier=109538&amp;marketid=11</t>
  </si>
  <si>
    <t>http://www.reddit.com/r/Bitcoin/comments/36h6f2/23_btc_volume_today_so_far_do_you_still_think/</t>
  </si>
  <si>
    <t>May 19, 2015 at 05:59PM</t>
  </si>
  <si>
    <t>tramptac</t>
  </si>
  <si>
    <t>Moneytis allows remittance from fiat to fiat using transparently Bitcoin</t>
  </si>
  <si>
    <t>TL;DR at the bottomLast year, I had to send money to a friend in China (I'm from E.U), we went through a hard time figuring out how much my bank was going to charge and when we finally did the transfer, we noticed that the exchange rate had changed, his bank took a fee and didn't credit his account before he showed up with his passport at the counter.4 months later, he had to send me the money back and we decided to try another way after reading a post on reddit. He created an account on OKCoin, used it to buy bitcoin, send them to me and I exchanged them on kraken to receive my money on my bank account.The result was good but the process was complexe :we had to calculate how much we would receivewe had to minimise the risk on bitcoin volatilitywe had to know how to use bitcoin (trivial for us, not for everyone)And we started thinking about how could we automate this process to allow cheap transfer, but making Bitcoin transparent and with the smallest risk.In order to do this, we created an automated platform which calculates the cost of sending money to your destination, handles the connection with a bitcoin exchange and does the transactions for the user. Bitcoin is used in a transparent way.Since we started the beta we have had a positive feedback and good cost results (sending 140€ to China for less than 2%, send 140€ to mexico for less than 1.5%). We believe we could be cheaper than 0.8% which can be compared to the 8% average cost for remittance (src : World Bank).Our next step is to scale with more beta tester users and add more countries.For those who would like to help us :Give us your feedback :Visit our website and send your comment at : feedback@moneytis.comTry our service: Answer the thread with the currencies you are interested in or ask for an invitation on our website : Moneytis websiteFollow us on social media : facebook / twitterTL;DR; New remittance service in Mexico, Europe, China allowing fiat to fiat cheap transfer (under 2% for EU to CN), using bitcoin transparently, handling the volatility risk and looking for more beta testers in these countries. Check it here : Moneytis Website</t>
  </si>
  <si>
    <t>http://www.reddit.com/r/Bitcoin/comments/36h7c9/moneytis_allows_remittance_from_fiat_to_fiat/</t>
  </si>
  <si>
    <t>May 19, 2015 at 06:19PM</t>
  </si>
  <si>
    <t>skilliard4</t>
  </si>
  <si>
    <t>Bitcoin Drinking game</t>
  </si>
  <si>
    <t>-Take 2 shots every time an article displays physical coins to represent Bitcoins-Any time Bitcoin is declared dead, take a shot-Any time an exchange or Bitcoin service is hacked/runs away with user funds, take a shot-Any time a Bitcoin service owner(exchange, gambling site, etc) is labeled "Bitcoin CEO", take a shot-Any time someone labels a price decline as "market manipulation", take a shot-Any time an "expert" calls Bitcoin a ponzi scheme, take a shot.Any other ideas?</t>
  </si>
  <si>
    <t>http://www.reddit.com/r/Bitcoin/comments/36h93r/bitcoin_drinking_game/</t>
  </si>
  <si>
    <t>May 19, 2015 at 06:10PM</t>
  </si>
  <si>
    <t>Do not use Intel hardware for any serious Bitcoin purposes</t>
  </si>
  <si>
    <t>It is widely believed that Intel may have put in a backdoor in their RNG/encryption portions of their chips. This makes intel CPUs inadequate for the security Bitcoin requires. If you plan on storing more than $5,000 of BTC on your machine, I strongly recommend using AMD hardware or any alternative to Intel.If you just use Bitcoin casually(&lt;$1000 or less), you shouldn't have to worry to much unless the backdoor is discovered by the general public.</t>
  </si>
  <si>
    <t>http://www.reddit.com/r/Bitcoin/comments/36h8bv/do_not_use_intel_hardware_for_any_serious_bitcoin/</t>
  </si>
  <si>
    <t>May 19, 2015 at 06:25PM</t>
  </si>
  <si>
    <t>Eying Bitcoin-Like Stock, Overstock Invests in Trading Firm</t>
  </si>
  <si>
    <t>http://www.wired.com/2015/05/overstock-stakes-trading-co-stock-mimics-bitcoin/</t>
  </si>
  <si>
    <t>http://www.reddit.com/r/Bitcoin/comments/36h9na/eying_bitcoinlike_stock_overstock_invests_in/</t>
  </si>
  <si>
    <t>May 19, 2015 at 06:38PM</t>
  </si>
  <si>
    <t>What if bitcoin is only part one of Satoshi's master plan - then what would part two be?</t>
  </si>
  <si>
    <t>If everything pans out for bitcoin, Satoshi will be the richest person to ever walk this planet. He of course knew this when he started the project, so what do you think his final plan for humanity is? Building an entire nation from scratch with bitcoin as the reserve currency maybe? or something even more visionary? Let me hear what you think his plan is.</t>
  </si>
  <si>
    <t>http://www.reddit.com/r/Bitcoin/comments/36hap7/what_if_bitcoin_is_only_part_one_of_satoshis/</t>
  </si>
  <si>
    <t>May 19, 2015 at 06:36PM</t>
  </si>
  <si>
    <t>Block2Chainz</t>
  </si>
  <si>
    <t>I put together a brief survey to learn about user attitudes towards wallet privacy and security. It takes five minutes to complete and is completely anonymous; results will be compiled and posted back on here with charts. Your help is appreciated!</t>
  </si>
  <si>
    <t>https://docs.google.com/forms/d/1SM7ofADytJXEa9p7yjJRQn4ZFzgqDN_CEVvmaBhNN5g/viewform?usp=send_form</t>
  </si>
  <si>
    <t>http://www.reddit.com/r/Bitcoin/comments/36hake/i_put_together_a_brief_survey_to_learn_about_user/</t>
  </si>
  <si>
    <t>May 19, 2015 at 06:30PM</t>
  </si>
  <si>
    <t>tsontar</t>
  </si>
  <si>
    <t>This typical credit card transaction cost me over $13</t>
  </si>
  <si>
    <t>http://imgur.com/vVJgjLO</t>
  </si>
  <si>
    <t>http://www.reddit.com/r/Bitcoin/comments/36ha1y/this_typical_credit_card_transaction_cost_me_over/</t>
  </si>
  <si>
    <t>May 19, 2015 at 06:50PM</t>
  </si>
  <si>
    <t>seriouslytaken</t>
  </si>
  <si>
    <t>Buying shares of 21, inc with bitcoin?</t>
  </si>
  <si>
    <t>Is that possible on Reggie Middleton's 2.0 layer?</t>
  </si>
  <si>
    <t>http://www.reddit.com/r/Bitcoin/comments/36hbrp/buying_shares_of_21_inc_with_bitcoin/</t>
  </si>
  <si>
    <t>May 19, 2015 at 07:20PM</t>
  </si>
  <si>
    <t>Looking for a How To video on adding salt to my new mycelium entropy i just got...</t>
  </si>
  <si>
    <t>Where can I learn about safe practice and how to on this topic? Is there a subreddit? I learn best with video.... But had no luck searching YouTube.I read the "adding salt" from mycelium but it isn't a simple step by step explanation or give examples of what good salt looks like.Thanks.</t>
  </si>
  <si>
    <t>http://www.reddit.com/r/Bitcoin/comments/36hem4/looking_for_a_how_to_video_on_adding_salt_to_my/</t>
  </si>
  <si>
    <t>May 19, 2015 at 07:18PM</t>
  </si>
  <si>
    <t>f7itothamoon</t>
  </si>
  <si>
    <t>1 Day Left to SendChat's Crowdfund!</t>
  </si>
  <si>
    <t>https://twitter.com/SendChat/status/600580751139147776</t>
  </si>
  <si>
    <t>http://www.reddit.com/r/Bitcoin/comments/36hei1/1_day_left_to_sendchats_crowdfund/</t>
  </si>
  <si>
    <t>May 19, 2015 at 07:42PM</t>
  </si>
  <si>
    <t>TraderXV</t>
  </si>
  <si>
    <t>NYSE Announces Bitcoin Index</t>
  </si>
  <si>
    <t>http://www.streetinsider.com/Corporate+News/NYSE+Announces+Bitcoin+Index/10576502.html</t>
  </si>
  <si>
    <t>http://www.reddit.com/r/Bitcoin/comments/36hha0/nyse_announces_bitcoin_index/</t>
  </si>
  <si>
    <t>May 19, 2015 at 07:38PM</t>
  </si>
  <si>
    <t>bitcoinsberlin</t>
  </si>
  <si>
    <t>Bitwala- the Bitcoin to SEPA service lowers its fees to 0.5%</t>
  </si>
  <si>
    <t>http://about.bitwa.la/introducing-0-5-fee-on-bitwala-for-all-transfers/</t>
  </si>
  <si>
    <t>http://www.reddit.com/r/Bitcoin/comments/36hgua/bitwala_the_bitcoin_to_sepa_service_lowers_its/</t>
  </si>
  <si>
    <t>May 19, 2015 at 07:51PM</t>
  </si>
  <si>
    <t>The NYSE bitcoin index (NYXBT) is LIVE!</t>
  </si>
  <si>
    <t>https://www.nyse.com/quote/index/NYXBT</t>
  </si>
  <si>
    <t>http://www.reddit.com/r/Bitcoin/comments/36hiab/the_nyse_bitcoin_index_nyxbt_is_live/</t>
  </si>
  <si>
    <t>May 19, 2015 at 07:49PM</t>
  </si>
  <si>
    <t>Taylorswiftfan69</t>
  </si>
  <si>
    <t>WTF? How did no one notice this?</t>
  </si>
  <si>
    <t>http://i.imgur.com/HXuBtca.png</t>
  </si>
  <si>
    <t>http://www.reddit.com/r/Bitcoin/comments/36hi1d/wtf_how_did_no_one_notice_this/</t>
  </si>
  <si>
    <t>May 19, 2015 at 07:45PM</t>
  </si>
  <si>
    <t>Press Release: NYSE to Launch NYSE Bitcoin Index, NYXBT</t>
  </si>
  <si>
    <t>http://ir.theice.com/press-and-publications/press-releases/all-categories/2015/05-19-2015-133635560.aspx</t>
  </si>
  <si>
    <t>http://www.reddit.com/r/Bitcoin/comments/36hhon/press_release_nyse_to_launch_nyse_bitcoin_index/</t>
  </si>
  <si>
    <t>May 19, 2015 at 08:18PM</t>
  </si>
  <si>
    <t>hugofromboss</t>
  </si>
  <si>
    <t>HSBC to charge for holding deposits</t>
  </si>
  <si>
    <t>http://www.ft.com/cms/s/0/6ad3f99a-fe16-11e4-8efb-00144feabdc0.html#axzz3aaO1u93p</t>
  </si>
  <si>
    <t>http://www.reddit.com/r/Bitcoin/comments/36hleb/hsbc_to_charge_for_holding_deposits/</t>
  </si>
  <si>
    <t>May 19, 2015 at 08:17PM</t>
  </si>
  <si>
    <t>sagesex</t>
  </si>
  <si>
    <t>Forget Chainalysis! The all new BitcoinPrivacy is live! Blockchain intelligence for everybody. No subscription required, all open-source. Help us grow this public service!</t>
  </si>
  <si>
    <t>https://bitcoinprivacy.net/</t>
  </si>
  <si>
    <t>http://www.reddit.com/r/Bitcoin/comments/36hlcs/forget_chainalysis_the_all_new_bitcoinprivacy_is/</t>
  </si>
  <si>
    <t>May 19, 2015 at 08:14PM</t>
  </si>
  <si>
    <t>davidbaileybtcmedia</t>
  </si>
  <si>
    <t>Am I reading this right? Has BTO traded nearly 4,000btc today?</t>
  </si>
  <si>
    <t>Confused to if volume and turnover are the same thing in this context: http://www.nasdaqomxnordic.com/etp/etn/etninfo?Instrument=SSE109538</t>
  </si>
  <si>
    <t>http://www.reddit.com/r/Bitcoin/comments/36hkwz/am_i_reading_this_right_has_bto_traded_nearly/</t>
  </si>
  <si>
    <t>May 19, 2015 at 08:05PM</t>
  </si>
  <si>
    <t>lemuis</t>
  </si>
  <si>
    <t>21dotco: (device mining) time = power</t>
  </si>
  <si>
    <t>I had a little thought about these smartphones that do mining and came up with two use cases:Companies like Dropbox that want to give away free stuff (e.g. a few GB of free storage space) could give away a certain amount of free stuff (e.g. 1 MB) per time unit that the device has been mining. This is better than giving away stuff based on email addresses because a user can create many email addresses.Currently, online voting is typically based on IP addresses, but this doesn't work because one person can vote many times by using free proxies or by having an ISP that gives out dynamic IPs. It cannot be used for anything serious. Instead, with these embedded mining devices, one Satoshi could be a vote.It is true that people can have multiple devices and therefore get more votes or Dropbox space. Therefore, it shouldn't be used for too serious things like parliamentary elections. However, it is better than what we have now: now I can easily create 50 email-address / IP addresses to get more free stuff or more votes, but it's not worth buying a third smartphone just to get some extra Dropbox space or vote for my favorite 'Idol' contestant to go to the next round.I'm also making the assumption that people cannot vote with Satoshis that do not come from a (smartphone/tablet/..) device. Otherwise, you are able to vote a million of times by buying a few dollar worth of Bitcoin. You can guarantee that as follows: The device has a hardware wallet and every now and then it receives some Satoshis from the pool that it is mining for. The pool is a trusted party that only allows devices with an embedded wallet to join, but not e.g. an ASIC miner or a desktop computer. The pool can verify whether a wallet is a smartphone because a trusted party like Samsung or Apple has sent a Satoshi to the device in the past (when it was manufactured). A wallet that never received a Satoshi from a trusted party is not counting. Now, a service like Dropbox can give away free space based on the Satoshis that are given to the smartphone by the trusted pool. But... you may wonder... can people not buy Bitcoin and send it to their device's wallet and then buy Dropbox space with that? No, because the master public address of the wallet is made public, so Dropbox can detect this and reject any future Satoshis from this device.But why use Bitcoin and not some alt coin? Because you know that a smartphone that generates 1 Satoshi an hour today, will roughly generate 1 Satoshi an hour in one month from now, assuming that the price of Bitcoin is somewhat stable. Sure, the price is not stable, but it's more stable than that of an alt coin because the Bitcoin network is bigger.Also, another important thing to understand is that two devices roughly generate the same number of Satoshis if they are both equipped with state-of-the-art mining chips. But what about devices that are a few years old, won't they have slower chips? Yes, but you know the age of the device by the age of the first transaction to/from the device's wallet so you can take the age into account when exchanging the Satoshis for votes/services. Also, I can imagine that a service like Dropbox doesn't want to give free stuff to a five-year old smartphone anyway, since the owner has probably bought a new smartphone already (and if not, too bad for the user).Anyway, I hope this gives people some new ideas and see the value of these mining devices. To me, it's not about generating Satoshis to exchange them for dollars or to buy stuff with, since that doesn't calculate in terms of electricity cost. Instead, I think it's partly about exchanging a certain amount of mining time for a vote or a service.</t>
  </si>
  <si>
    <t>http://www.reddit.com/r/Bitcoin/comments/36hjwy/21dotco_device_mining_time_power/</t>
  </si>
  <si>
    <t>gapmunky</t>
  </si>
  <si>
    <t>Just-eat competitor Marvin.ie launched today in Ireland and they accept bitcoin! Finally I can buy food with bitcoin.</t>
  </si>
  <si>
    <t>http://www.marvin.ie</t>
  </si>
  <si>
    <t>http://www.reddit.com/r/Bitcoin/comments/36hjwu/justeat_competitor_marvinie_launched_today_in/</t>
  </si>
  <si>
    <t>May 19, 2015 at 07:58PM</t>
  </si>
  <si>
    <t>Michagogo</t>
  </si>
  <si>
    <t>Bitcoin Core version 0.10.2</t>
  </si>
  <si>
    <t>https://github.com/bitcoin/bitcoin/blob/v0.10.2/doc/release-notes.md</t>
  </si>
  <si>
    <t>http://www.reddit.com/r/Bitcoin/comments/36hj4u/bitcoin_core_version_0102/</t>
  </si>
  <si>
    <t>May 19, 2015 at 08:37PM</t>
  </si>
  <si>
    <t>ice2257</t>
  </si>
  <si>
    <t>Bitcoin gains mainstream support with NYSE index launching today</t>
  </si>
  <si>
    <t>http://thenextweb.com/insider/2015/05/19/bitcoin-gains-mainstream-support-with-nyse-index-launching-today/</t>
  </si>
  <si>
    <t>http://www.reddit.com/r/Bitcoin/comments/36hnu4/bitcoin_gains_mainstream_support_with_nyse_index/</t>
  </si>
  <si>
    <t>May 19, 2015 at 08:31PM</t>
  </si>
  <si>
    <t>swordfish6975</t>
  </si>
  <si>
    <t>Bitcoin Mentioned in Community Season 6 Episode 11 Modern Espionage</t>
  </si>
  <si>
    <t>https://www.youtube.com/attribution_link?a=8J2JBI-dApE&amp;u=%2Fwatch%3Fv%3DxoarFNTAEAA%26feature%3Dshare</t>
  </si>
  <si>
    <t>http://www.reddit.com/r/Bitcoin/comments/36hn28/bitcoin_mentioned_in_community_season_6_episode/</t>
  </si>
  <si>
    <t>May 19, 2015 at 08:30PM</t>
  </si>
  <si>
    <t>tiltajoel</t>
  </si>
  <si>
    <t>Does anyone know of a good coffee shop in NYC with wifi that accepts bitcoin?</t>
  </si>
  <si>
    <t>http://www.reddit.com/r/Bitcoin/comments/36hmuj/does_anyone_know_of_a_good_coffee_shop_in_nyc/</t>
  </si>
  <si>
    <t>May 19, 2015 at 08:29PM</t>
  </si>
  <si>
    <t>adrjeffries</t>
  </si>
  <si>
    <t>What was happening behind the scenes in the final days before Mt. Gox collapsed</t>
  </si>
  <si>
    <t>http://motherboard.vice.com/read/how-mt-gox-imploded</t>
  </si>
  <si>
    <t>http://www.reddit.com/r/Bitcoin/comments/36hmtr/what_was_happening_behind_the_scenes_in_the_final/</t>
  </si>
  <si>
    <t>May 19, 2015 at 08:52PM</t>
  </si>
  <si>
    <t>Bitcoin Core version 0.10.2 released</t>
  </si>
  <si>
    <t>https://bitcoin.org/en/release/v0.10.2</t>
  </si>
  <si>
    <t>http://www.reddit.com/r/Bitcoin/comments/36hps8/bitcoin_core_version_0102_released/</t>
  </si>
  <si>
    <t>May 19, 2015 at 08:47PM</t>
  </si>
  <si>
    <t>http://www.reddit.com/r/Bitcoin/comments/36hp47/the_tale_of_russian_bitcoin_community_and_big_bad/</t>
  </si>
  <si>
    <t>May 19, 2015 at 09:17PM</t>
  </si>
  <si>
    <t>latca</t>
  </si>
  <si>
    <t>New York Stock Exchange Launches Bitcoin Price Index</t>
  </si>
  <si>
    <t>http://www.coindesk.com/new-york-stock-exchange-launches-bitcoin-price-index/</t>
  </si>
  <si>
    <t>http://www.reddit.com/r/Bitcoin/comments/36ht10/new_york_stock_exchange_launches_bitcoin_price/</t>
  </si>
  <si>
    <t>May 19, 2015 at 09:13PM</t>
  </si>
  <si>
    <t>rnvk</t>
  </si>
  <si>
    <t>BitcoinDial: Make Calls With Bitcoin!</t>
  </si>
  <si>
    <t>http://bitcoindial.com</t>
  </si>
  <si>
    <t>http://www.reddit.com/r/Bitcoin/comments/36hshm/bitcoindial_make_calls_with_bitcoin/</t>
  </si>
  <si>
    <t>May 19, 2015 at 09:34PM</t>
  </si>
  <si>
    <t>Smart Contracts, Platforms and Intermediaries</t>
  </si>
  <si>
    <t>https://medium.com/@heckerhut/smart-contracts-platforms-and-intermediaries-c3d30f5182a6</t>
  </si>
  <si>
    <t>http://www.reddit.com/r/Bitcoin/comments/36hvb7/smart_contracts_platforms_and_intermediaries/</t>
  </si>
  <si>
    <t>May 19, 2015 at 10:06PM</t>
  </si>
  <si>
    <t>Cannot add to Apple Stocks</t>
  </si>
  <si>
    <t>Trying to add the symbol to the stocks app. Anyone else?</t>
  </si>
  <si>
    <t>http://www.reddit.com/r/Bitcoin/comments/36hzpf/cannot_add_to_apple_stocks/</t>
  </si>
  <si>
    <t>May 19, 2015 at 09:59PM</t>
  </si>
  <si>
    <t>Million Dollar Domain Name BTC.com brings you the Next-Gen News the Bitcoin way!</t>
  </si>
  <si>
    <t>Danish Exchange CCEDK Announces Mastercard-issued Debit Card NanoCard (http://nanocard.eu/)The world of Bitcoin debit cards is welcoming multiple new players as of late. Such a healthy competition can only be a good thing for the everyday consumer, as each company or service will try to offer unique advantages or lower fees compared to others. Danish digital currency exchange CCEDK will soon offer the Bitcoin Debit NanoCard Mastercard.Rest of article:http://btc.com/danish-exchange-ccedk-announces-mastercard-issued-debit-card-nanocard/</t>
  </si>
  <si>
    <t>http://www.reddit.com/r/Bitcoin/comments/36hyp9/million_dollar_domain_name_btccom_brings_you_the/</t>
  </si>
  <si>
    <t>May 19, 2015 at 10:09PM</t>
  </si>
  <si>
    <t>t9b</t>
  </si>
  <si>
    <t>Is it me or do I smell BS with 21's "mining" devices?</t>
  </si>
  <si>
    <t>First let's look at the fact that mining operations require not just huge amounts of energy and the ability to be always on, but they are also currently huge warehouses, full of the most powerful machines available dedicated to beating everyone else including some crappy little chip on your 21 device.Even if you ignore this fact, mining is an arms race - chip tech becomes obsolete in months. We have seen this before with USB ASIC, which quickly became trinkets and completely useless at earning anything at all in mining.So, why would anyone even believe that this magical future proof chip even exists, let alone will last for years in your device? I call BS.Internet of Things or not I'm almost certain that these guys have hoodwinked investors who know jack about this stuff, and good luck to them. That's one way to make a living I guess.</t>
  </si>
  <si>
    <t>http://www.reddit.com/r/Bitcoin/comments/36i03l/is_it_me_or_do_i_smell_bs_with_21s_mining_devices/</t>
  </si>
  <si>
    <t>May 19, 2015 at 10:21PM</t>
  </si>
  <si>
    <t>jeanduluoz</t>
  </si>
  <si>
    <t>Looking for Community Advice: BTC Careers</t>
  </si>
  <si>
    <t>Hey yall,Looking for advice about engineering and product dev. positions in the spaaaaaace. I'll keep it short:I'm fundamentally an economist. I specialize in the macro field, wrote my thesis on fiscal policy and have done quite a bit of modelling, DSGE building, RBC integration into those models, vector autorgression, etc. I started my career at a commodities trading firm about 4 or 5 years ago, and I moved on to an analyst position at a PE consultancy. I'm quite knowledgeable about financial institutions, operations, infrastructure, and the flow of credit and assets.I'm starting a coding bootcamp soon. I'll finish in 6 months. I'll come out with a lot, but primarily python and rails skills.Basic career approach: move into a junior dev position, solidify coding skills, transition into product development or technical product development, or perhaps data science. I have a lot of financial expertise that i want to and should leverage; I ultimately want to use my coding as another skillset available.So how do i fit into BTC commerce? I've been involved with BTC since 2012 - I know the space better than most, understand finance better than most, and I'm about to rip into some additional technical skills. How can i contribute? Thanks!</t>
  </si>
  <si>
    <t>http://www.reddit.com/r/Bitcoin/comments/36i1ox/looking_for_community_advice_btc_careers/</t>
  </si>
  <si>
    <t>May 19, 2015 at 10:15PM</t>
  </si>
  <si>
    <t>yayalorde</t>
  </si>
  <si>
    <t>Police cash confiscations still on the rise</t>
  </si>
  <si>
    <t>http://www.cnbc.com/id/102679948</t>
  </si>
  <si>
    <t>http://www.reddit.com/r/Bitcoin/comments/36i10a/police_cash_confiscations_still_on_the_rise/</t>
  </si>
  <si>
    <t>May 19, 2015 at 10:44PM</t>
  </si>
  <si>
    <t>pikadrew</t>
  </si>
  <si>
    <t>Wallet Provider &amp;amp; Bitcoin Seller to support our customers? (UK)</t>
  </si>
  <si>
    <t>Building a bitcoin only site for games. Many beta customers have said the hardest part is getting bitcoin and a wallet for the non tech-savvy.Is there anyone in the UK who provides a wallet service and also offers bitcoin purchasing?Thanks</t>
  </si>
  <si>
    <t>http://www.reddit.com/r/Bitcoin/comments/36i4v5/wallet_provider_bitcoin_seller_to_support_our/</t>
  </si>
  <si>
    <t>May 19, 2015 at 10:43PM</t>
  </si>
  <si>
    <t>Authority8</t>
  </si>
  <si>
    <t>How can I buy a &amp;gt; 40,000 USD of bitcoin while minimizing transaction fee?</t>
  </si>
  <si>
    <t>In the past I have bought from coinbase, but it appears the buy price on coinbase is always significantly higher than the sell price. I can't imagine it being the most efficient way of buying coin. I am browsing some other sites now, but do you have any recommendations?</t>
  </si>
  <si>
    <t>http://www.reddit.com/r/Bitcoin/comments/36i4qc/how_can_i_buy_a_40000_usd_of_bitcoin_while/</t>
  </si>
  <si>
    <t>Demystifying bitcoin's labyrinth</t>
  </si>
  <si>
    <t>http://video.cnbc.com/gallery/?video=3000380746</t>
  </si>
  <si>
    <t>http://www.reddit.com/r/Bitcoin/comments/36i4pp/demystifying_bitcoins_labyrinth/</t>
  </si>
  <si>
    <t>May 19, 2015 at 10:40PM</t>
  </si>
  <si>
    <t>TheKingOfPods</t>
  </si>
  <si>
    <t>is there anything exciting happening in the world of bitcoin today?</t>
  </si>
  <si>
    <t>it just feels dead</t>
  </si>
  <si>
    <t>http://www.reddit.com/r/Bitcoin/comments/36i4e5/is_there_anything_exciting_happening_in_the_world/</t>
  </si>
  <si>
    <t>May 19, 2015 at 10:39PM</t>
  </si>
  <si>
    <t>cryptotariandotcom</t>
  </si>
  <si>
    <t>The real value of bitcoin and crypto currency technology - Bitcoin Properly</t>
  </si>
  <si>
    <t>https://www.youtube.com/attribution_link?a=4WZrZGesGJs&amp;u=%2Fwatch%3Fv%3DtPfayYsWlvQ%26feature%3Dshare</t>
  </si>
  <si>
    <t>http://www.reddit.com/r/Bitcoin/comments/36i48b/the_real_value_of_bitcoin_and_crypto_currency/</t>
  </si>
  <si>
    <t>May 19, 2015 at 11:02PM</t>
  </si>
  <si>
    <t>Micro_lite</t>
  </si>
  <si>
    <t>Ripple Labs Raises $28 Million From IDG Capital Partners, CME Group, Seagate, and Others</t>
  </si>
  <si>
    <t>https://ripple.com/blog/ripple-labs-raises-28-million-from-idg-capital-partners-cme-group-seagate-and-others/</t>
  </si>
  <si>
    <t>http://www.reddit.com/r/Bitcoin/comments/36i7hb/ripple_labs_raises_28_million_from_idg_capital/</t>
  </si>
  <si>
    <t>May 19, 2015 at 11:00PM</t>
  </si>
  <si>
    <t>Regarding 21: Part II - It's also about the incentives, Stupid!</t>
  </si>
  <si>
    <t>Pop Quiz:1) What if the mining costs you just 10% of your device's battery life every day, but your participation in the 21 mining pool earns you a permanent 10-15% "Membership discount" at Wal-Mart, Target, Macy's, Starbucks, Disney Store, etc? (Using colored coins, perhaps)2) What if competing pools pop up that offer other discounts and unique services to their "participating members," and users have the choice to point their devices to whichever pool offers them the most attractive benefits?The entire Bitcoin network is all about incentives. It would be wise to remember that fact... ;)</t>
  </si>
  <si>
    <t>http://www.reddit.com/r/Bitcoin/comments/36i798/regarding_21_part_ii_its_also_about_the/</t>
  </si>
  <si>
    <t>May 19, 2015 at 10:54PM</t>
  </si>
  <si>
    <t>throwaway296647</t>
  </si>
  <si>
    <t>[NSFW] adult live video chat site Livejasmin now lets you pay with bitcoin They are using GoCoin.</t>
  </si>
  <si>
    <t>http://new.livejasmin.com/</t>
  </si>
  <si>
    <t>http://www.reddit.com/r/Bitcoin/comments/36i69b/nsfw_adult_live_video_chat_site_livejasmin_now/</t>
  </si>
  <si>
    <t>May 19, 2015 at 11:09PM</t>
  </si>
  <si>
    <t>bitjson</t>
  </si>
  <si>
    <t>BitPay CEO: "We've published a paper on ChainDB's consensus mechanism and are seeking feedback"</t>
  </si>
  <si>
    <t>https://twitter.com/spair/status/600694035876093953</t>
  </si>
  <si>
    <t>http://www.reddit.com/r/Bitcoin/comments/36i8iy/bitpay_ceo_weve_published_a_paper_on_chaindbs/</t>
  </si>
  <si>
    <t>May 19, 2015 at 11:06PM</t>
  </si>
  <si>
    <t>vandeam</t>
  </si>
  <si>
    <t>Petition for AdBlock to start accepting bitcoin for their donations</t>
  </si>
  <si>
    <t>http://support.getadblock.com/discussions/suggestions/1952-donation-by-bitcoin?unresolve=true</t>
  </si>
  <si>
    <t>http://www.reddit.com/r/Bitcoin/comments/36i851/petition_for_adblock_to_start_accepting_bitcoin/</t>
  </si>
  <si>
    <t>May 19, 2015 at 11:04PM</t>
  </si>
  <si>
    <t>BitcoinPizzaDay</t>
  </si>
  <si>
    <t>Announcing BitcoinPizzaDay.org! Find and Post Bitcoin Pizza Day Parties; Celebrate Bitcoin History!</t>
  </si>
  <si>
    <t>http://bitcoinpizzaday.org/</t>
  </si>
  <si>
    <t>http://www.reddit.com/r/Bitcoin/comments/36i7w4/announcing_bitcoinpizzadayorg_find_and_post/</t>
  </si>
  <si>
    <t>May 19, 2015 at 11:20PM</t>
  </si>
  <si>
    <t>TheCrownedPixel</t>
  </si>
  <si>
    <t>NYXBT on Apple Stocks App</t>
  </si>
  <si>
    <t>I might be the only one, but I do like the Apple Stocks app on the iOS devices. I am currently using BTCUSD=X to track the price, but it seems glitchy and unhelpful with longer views. Can we get the NYSE index on the iPhone?</t>
  </si>
  <si>
    <t>http://www.reddit.com/r/Bitcoin/comments/36ia5f/nyxbt_on_apple_stocks_app/</t>
  </si>
  <si>
    <t>May 19, 2015 at 11:19PM</t>
  </si>
  <si>
    <t>bitvinda</t>
  </si>
  <si>
    <t>21 Inc and the plan to kill the free internet (?)</t>
  </si>
  <si>
    <t>http://ftalphaville.ft.com/2015/05/19/2129878/21-inc-and-the-plan-to-kill-the-free-internet/</t>
  </si>
  <si>
    <t>http://www.reddit.com/r/Bitcoin/comments/36ia28/21_inc_and_the_plan_to_kill_the_free_internet/</t>
  </si>
  <si>
    <t>May 19, 2015 at 11:11PM</t>
  </si>
  <si>
    <t>ChainDB: A Peer-to-Peer Database System from BitPay</t>
  </si>
  <si>
    <t>https://bitpay.com/chaindb.pdf</t>
  </si>
  <si>
    <t>http://www.reddit.com/r/Bitcoin/comments/36i8x5/chaindb_a_peertopeer_database_system_from_bitpay/</t>
  </si>
  <si>
    <t>May 19, 2015 at 11:37PM</t>
  </si>
  <si>
    <t>kvnn</t>
  </si>
  <si>
    <t>Introducing BtcImg: Share images that are obscured until you receive a Bitcoin</t>
  </si>
  <si>
    <t>btcimg.comThis is my first (modest) blockchain application, so I kept it as simple as possible. If you have any ideas or suggestions, I'm all ears.Its Django &amp; Nginx on AWS. I'm happy to open source if there is some demand.Cheers.-Kevin</t>
  </si>
  <si>
    <t>http://www.reddit.com/r/Bitcoin/comments/36icn9/introducing_btcimg_share_images_that_are_obscured/</t>
  </si>
  <si>
    <t>May 19, 2015 at 11:35PM</t>
  </si>
  <si>
    <t>bobthesponge1</t>
  </si>
  <si>
    <t>SMS two-factor authentification</t>
  </si>
  <si>
    <t>It seems many Bitcoin companies are using the number +385 98 1234 56 for SMS two-factor authentification. Companies that have sent me an SMS through this number include:AtlasCoinfloorBitreserveButtercoinCoinbasePurseIOI am building a Bitcoin company, and need SMS two factor authenfication. What bulk SMS service do they all use?</t>
  </si>
  <si>
    <t>http://www.reddit.com/r/Bitcoin/comments/36iccd/sms_twofactor_authentification/</t>
  </si>
  <si>
    <t>May 19, 2015 at 11:49PM</t>
  </si>
  <si>
    <t>Emoof</t>
  </si>
  <si>
    <t>Need some advice for a BTC news app!</t>
  </si>
  <si>
    <t>Looking for advice from /bitcoin for a (free) iOS Bitcoin news app I developed a while back. While I think (subjectively, obviously) it is the best BTC and Cryptocoin iOS news aggregation app out there, with over 30 unique sources, many features, constantly updated, etc. and it has received some good reviews and mentions, it is not getting nearly the traction I would expect given the global interest in bitcoin. Was I wrong in my expectations for the need or interest in such an app? Is it missing stuff I am not aware of? Is it a question of far more promotion and marketing required? and where? I developed something I thought was needed, and that I would use, but clearly I am missing something...Any advice, feedback, sources which I may have missed, etc. would be appreciated. Anything. I have plenty of ideas and stuff in the pipeline, but would like to know whether the focus should be different, or if it is worth the time and effort at all. Thanks!The app, for those wishing to check it out, rate/review, etc. can be found at https://itunes.apple.com/app/btcnews-bitcoin-cryptocurrency/id946903421?mt=8</t>
  </si>
  <si>
    <t>http://www.reddit.com/r/Bitcoin/comments/36ied9/need_some_advice_for_a_btc_news_app/</t>
  </si>
  <si>
    <t>May 19, 2015 at 11:41PM</t>
  </si>
  <si>
    <t>reddcloud</t>
  </si>
  <si>
    <t>http://insidebitcoins.com/news/alphapoint-adopts-clefs-no-password-two-factor-authentication/32579</t>
  </si>
  <si>
    <t>http://www.reddit.com/r/Bitcoin/comments/36id9p/alphapoint_adopts_clefs_nopassword_twofactor/</t>
  </si>
  <si>
    <t>May 19, 2015 at 11:40PM</t>
  </si>
  <si>
    <t>Kprawn</t>
  </si>
  <si>
    <t>Will you use a Bitcoin ripoff coin?</t>
  </si>
  <si>
    <t>We are now seeing a lot of people trying to bend the knee to governments and banks.They are investing millions in developing "Blockchain type" technology, to replace Bitcoin with something that would be more "Government &amp; Bank" friendly.Bitcoin has no intellectual property rights, to stop people from ripping it off.Let's say, they succeed... would YOU support this NEW coin and abandon Bitcoin?Do we simply ignore the basic principles, in our rush to acquire wealth?Time will tell....{I am not talking about Alt coins... I am talking about something brand NEW}</t>
  </si>
  <si>
    <t>http://www.reddit.com/r/Bitcoin/comments/36id3n/will_you_use_a_bitcoin_ripoff_coin/</t>
  </si>
  <si>
    <t>May 20, 2015 at 12:06AM</t>
  </si>
  <si>
    <t>Show985</t>
  </si>
  <si>
    <t>I'm traveling only using Bitcoins (sort of) Fellow Totontonians your help is needed</t>
  </si>
  <si>
    <t>I live in Mexico, and I'm traveling to Toronto in a couple of weeks. So far I have managed accomodations and flight paying with bitcoins, but it's inevitable that I will have to use some cash over there, for food and stuff, however I plan on trying to stay as true as possible to my goal of not using my credit card nor exchanging pesos for CAD in advance, so the closest thing I can think of is visiting a Bitcoin ATM and selling some coins for local cash, but I'm unsure if the BTMs in Toronto have that functionality, in my country we have only one BTM and it just sells bitcoins, not buying option.So... can it be done?</t>
  </si>
  <si>
    <t>http://www.reddit.com/r/Bitcoin/comments/36igy3/im_traveling_only_using_bitcoins_sort_of_fellow/</t>
  </si>
  <si>
    <t>May 19, 2015 at 11:58PM</t>
  </si>
  <si>
    <t>kingscup2210</t>
  </si>
  <si>
    <t>I can trade eur/btc and usd/btc on coinbase exchange from europe??</t>
  </si>
  <si>
    <t>Hey, did anyone else notice that Coinbase allows you to trade BTC/EUR if you're in Europe? I thought their exchange would block me but it doesn't.Also, fwiw, I got access to a USD wallet on Coinbase (had to go thru their due diligence first) and can now trade BTC/USD on the exchange as well. Not sure if this is already known but thought I'd share.</t>
  </si>
  <si>
    <t>http://www.reddit.com/r/Bitcoin/comments/36ifp1/i_can_trade_eurbtc_and_usdbtc_on_coinbase/</t>
  </si>
  <si>
    <t>May 19, 2015 at 11:56PM</t>
  </si>
  <si>
    <t>Qewbicle</t>
  </si>
  <si>
    <t>I can't find the post that when a cloud mining company announced they were shutting down if the price remained below $200. Link please.</t>
  </si>
  <si>
    <t>http://www.reddit.com/r/Bitcoin/comments/36ifdw/i_cant_find_the_post_that_when_a_cloud_mining/</t>
  </si>
  <si>
    <t>May 19, 2015 at 11:55PM</t>
  </si>
  <si>
    <t>New FTAlphaville article on 21</t>
  </si>
  <si>
    <t>http://ftalphaville.ft.com/2015/05/19/2129894/scenes-from-the-21-inc-pitch-book/</t>
  </si>
  <si>
    <t>http://www.reddit.com/r/Bitcoin/comments/36ifb8/new_ftalphaville_article_on_21/</t>
  </si>
  <si>
    <t>May 19, 2015 at 11:54PM</t>
  </si>
  <si>
    <t>Mstlgrantham</t>
  </si>
  <si>
    <t>Read if you are a fully stack developer and love bitcoin</t>
  </si>
  <si>
    <t>Love Bitcoin? Want to join a startup that loves Bitcoin too?We have an opportunity for a Full Stack Developer to join our team.Check out the job description here: https://novauri.com/careers/And contact us at careers@novauri.com to submit a resume and learn more.</t>
  </si>
  <si>
    <t>http://www.reddit.com/r/Bitcoin/comments/36if7u/read_if_you_are_a_fully_stack_developer_and_love/</t>
  </si>
  <si>
    <t>May 20, 2015 at 12:21AM</t>
  </si>
  <si>
    <t>Irda_Ranger</t>
  </si>
  <si>
    <t>What does "sending a Satoshi to authenticate" even mean?</t>
  </si>
  <si>
    <t>From the 21 Inc. Medium post:Decentralized device authentication. Many applications of bitcoin are not strictly monetary. Embedded mining means that any device can authenticate itself to the network by sending one Satoshi to a specified address. When used in combination with multisig, a 21 BitShare offers new paradigms for device authentication. I've been trying to wrap my head around what this means?What would this feature even do? What's the benefit of using a Satoshi for this? Has anyone seen any use cases for something like this?</t>
  </si>
  <si>
    <t>http://www.reddit.com/r/Bitcoin/comments/36ijbo/what_does_sending_a_satoshi_to_authenticate_even/</t>
  </si>
  <si>
    <t>May 20, 2015 at 12:20AM</t>
  </si>
  <si>
    <t>jcsarokin</t>
  </si>
  <si>
    <t>Thoughts on 21.co</t>
  </si>
  <si>
    <t>http://juliansarokin.com/thoughts-on-21-co/</t>
  </si>
  <si>
    <t>http://www.reddit.com/r/Bitcoin/comments/36ij20/thoughts_on_21co/</t>
  </si>
  <si>
    <t>May 20, 2015 at 12:12AM</t>
  </si>
  <si>
    <t>Snacks for Bitcoin: A Vending Machine Retrofit [v2]</t>
  </si>
  <si>
    <t>https://www.youtube.com/watch?v=EKtVubFisrk</t>
  </si>
  <si>
    <t>http://www.reddit.com/r/Bitcoin/comments/36ihvh/snacks_for_bitcoin_a_vending_machine_retrofit_v2/</t>
  </si>
  <si>
    <t>May 20, 2015 at 12:33AM</t>
  </si>
  <si>
    <t>satoshimatters</t>
  </si>
  <si>
    <t>Why do people say "who satoshi is doesn't matter"? Wouldn't that only be true if he didn't keep 10% of the economy for himself?</t>
  </si>
  <si>
    <t>By making the decision to mine 10% of the current economy and 5% of the entire future economy didn't he ruin his right to "not matter"?</t>
  </si>
  <si>
    <t>http://www.reddit.com/r/Bitcoin/comments/36il7k/why_do_people_say_who_satoshi_is_doesnt_matter/</t>
  </si>
  <si>
    <t>May 20, 2015 at 12:30AM</t>
  </si>
  <si>
    <t>stretch14</t>
  </si>
  <si>
    <t>Just received Mycelium Entropy</t>
  </si>
  <si>
    <t>So just received my Mycelium Entropy, since I purchased mine in April I wasn't part of the initial wave. First off, I'm very excited to use it and share with some of my friends to get them into the Bitcoin world with a few gift paper wallets.Thought I'd share what my shipment looked like compare to others who received from first batch with issues. I'll attach some photos. First, it didn't come in a envelope like I believe others received it in, mine came in a small white box that was securely taped at every corner. Inside the package the entropy was tightly packed with foam peanuts. One thing I did notice about the entropy package itself was there was no holographic security seal on it and just had clear plastic tape around it keeping it sealed. I guess there could be a few reasons for this such as it being a big issue before with broken seals so they were just removed ahead of time. Or other possibility was on a previous post it was said some of the last batch were faulty so they were individually fixed at which point I'd assume whoever did the repair didn't have those seals and just used tape to repackage it? Would like a definite answer on this from someone over at Mycelium if possible just to ease my nerves.</t>
  </si>
  <si>
    <t>http://www.reddit.com/r/Bitcoin/comments/36ikrw/just_received_mycelium_entropy/</t>
  </si>
  <si>
    <t>May 20, 2015 at 12:28AM</t>
  </si>
  <si>
    <t>InterwebsJunkie</t>
  </si>
  <si>
    <t>Help A Nearly Blind Man Save His Mom!</t>
  </si>
  <si>
    <t>http://www.gofundme.com/ukn3f9s</t>
  </si>
  <si>
    <t>http://www.reddit.com/r/Bitcoin/comments/36ikbg/help_a_nearly_blind_man_save_his_mom/</t>
  </si>
  <si>
    <t>May 20, 2015 at 12:49AM</t>
  </si>
  <si>
    <t>bitcoinspree</t>
  </si>
  <si>
    <t>Sriracha Salt [Bitcoinspree]</t>
  </si>
  <si>
    <t>https://bitcoinspree.com/sriracha-salt/</t>
  </si>
  <si>
    <t>http://www.reddit.com/r/Bitcoin/comments/36inlk/sriracha_salt_bitcoinspree/</t>
  </si>
  <si>
    <t>May 20, 2015 at 12:47AM</t>
  </si>
  <si>
    <t>ForcedToBend</t>
  </si>
  <si>
    <t>curious about new... Somewhat like a Bitcoin exchange</t>
  </si>
  <si>
    <t>I stumbled on posts sent by NyeFe on their tweeter @BitNyeFe it talks about logistics and paper wallets, I'm really not sure what to make of it. So could anyone provide us with more details?</t>
  </si>
  <si>
    <t>http://www.reddit.com/r/Bitcoin/comments/36incy/curious_about_new_somewhat_like_a_bitcoin_exchange/</t>
  </si>
  <si>
    <t>May 20, 2015 at 01:07AM</t>
  </si>
  <si>
    <t>dogeqrcode</t>
  </si>
  <si>
    <t>www.TechNewsia.com would like to PAY YOU BTC to write articles! Check it out!</t>
  </si>
  <si>
    <t>http://www.TechNewsia.com</t>
  </si>
  <si>
    <t>http://www.reddit.com/r/Bitcoin/comments/36iqf3/wwwtechnewsiacom_would_like_to_pay_you_btc_to/</t>
  </si>
  <si>
    <t>May 20, 2015 at 12:58AM</t>
  </si>
  <si>
    <t>Traveling with bitcoins only (sort of) Fellow Torontonians your help is needed.</t>
  </si>
  <si>
    <t>http://www.reddit.com/r/Bitcoin/comments/36ioxf/traveling_with_bitcoins_only_sort_of_fellow/</t>
  </si>
  <si>
    <t>May 20, 2015 at 12:55AM</t>
  </si>
  <si>
    <t>Would the Leap Second affect blockchain?</t>
  </si>
  <si>
    <t>tl;dr: Last minute of 30th June will have 61 seconds. Would timestamp of transactions/blocks be affected?The International Earth Rotation and Reference Systems (IERS) recently announced that an extra second will be injected into civil time at the end of June 30th, 2015. This means that the last minute of June 30th, 2015 will have 61 seconds. If a clock is synchronized to the standard civil time, it will show an extra second 23:59:60 on that day between 23:59:59 and 00:00:00. This extra second is called a leap second. There have been 25 such leap seconds since 1972. The last one took place on June 30th, 2012.Amazon is handling it by slowing their clocks on 30th so that at the end of day the 1 sec is spread across 24hrs.Src: https://aws.amazon.com/blogs/aws/look-before-you-leap-the-coming-leap-second-and-aws/</t>
  </si>
  <si>
    <t>http://www.reddit.com/r/Bitcoin/comments/36iolf/would_the_leap_second_affect_blockchain/</t>
  </si>
  <si>
    <t>May 20, 2015 at 12:54AM</t>
  </si>
  <si>
    <t>attaxia</t>
  </si>
  <si>
    <t>Looking for feedback on research</t>
  </si>
  <si>
    <t>Hi everybody,Currently I’m writing my thesis on bitcoin. As part of my thesis I want to research how easy/possible it is to make an untraceable (anonymous) transaction between two countries using bitcoin.I’m looking for some hints and opinions from /r/bitcoin on this. My strategy would be the following:Buy bitcoins at an exchange and keep them in a wallet Move all bitcoins through one or more bitcoin tumblers Move the bitcoins to an exchange in a different country Sell the bitcoinsAlternatively to stay more anonymous in the receiving country I could withdraw the money at one of the rare bitcoin ‘ATM’s’.I’m looking forward to hearing your opinions on this!</t>
  </si>
  <si>
    <t>http://www.reddit.com/r/Bitcoin/comments/36ioen/looking_for_feedback_on_research/</t>
  </si>
  <si>
    <t>May 20, 2015 at 01:39AM</t>
  </si>
  <si>
    <t>SpencerHanson</t>
  </si>
  <si>
    <t>[Upcoming Princeton Seminar] A Side-Channel Attack on the OpenSSL Implementation of the Bitcoin Elliptic Curve Digital Signature</t>
  </si>
  <si>
    <t>http://ee.princeton.edu/events/side-channel-attack-openssl-implementation-bitcoin-elliptic-curve-digital-signature</t>
  </si>
  <si>
    <t>http://www.reddit.com/r/Bitcoin/comments/36ivb3/upcoming_princeton_seminar_a_sidechannel_attack/</t>
  </si>
  <si>
    <t>May 20, 2015 at 01:38AM</t>
  </si>
  <si>
    <t>The dagger has been thrown! - Ripple Labs Raises $28million in Series A Round</t>
  </si>
  <si>
    <t>https://twitter.com/coindesk/status/600557465198055426</t>
  </si>
  <si>
    <t>http://www.reddit.com/r/Bitcoin/comments/36iv5z/the_dagger_has_been_thrown_ripple_labs_raises/</t>
  </si>
  <si>
    <t>May 20, 2015 at 01:36AM</t>
  </si>
  <si>
    <t>LocalBitcoins volume in South Africa has spiked the past few weeks</t>
  </si>
  <si>
    <t>http://bitcoincharts.com/charts/localbtcZAR#igWeeklyzm1g10zm2g25zvzcv</t>
  </si>
  <si>
    <t>http://www.reddit.com/r/Bitcoin/comments/36iuyg/localbitcoins_volume_in_south_africa_has_spiked/</t>
  </si>
  <si>
    <t>Is anyone else still on the fence as to whether 21's business model is sheer brilliance or a VC trainwreck waiting to happen?</t>
  </si>
  <si>
    <t>In an article about his enthusiasm for bitcoin Reid Hoffman is quoted by Wired as saying "transformative ideas are not the ones that achieve broad consensus"Clearly there is not a consensus about 21's current strategy. I am pretty skeptical about their whole "miners in everything" deal, but it could just be that the concept is so out there that most people (including myself) can't visualize its fruition.</t>
  </si>
  <si>
    <t>http://www.reddit.com/r/Bitcoin/comments/36iuxa/is_anyone_else_still_on_the_fence_as_to_whether/</t>
  </si>
  <si>
    <t>May 20, 2015 at 01:56AM</t>
  </si>
  <si>
    <t>The Clock is Ticking on Money Printing</t>
  </si>
  <si>
    <t>https://diginomics.com/the-clock-is-ticking-on-money-printing/</t>
  </si>
  <si>
    <t>http://www.reddit.com/r/Bitcoin/comments/36ixuz/the_clock_is_ticking_on_money_printing/</t>
  </si>
  <si>
    <t>May 20, 2015 at 01:53AM</t>
  </si>
  <si>
    <t>moonrun</t>
  </si>
  <si>
    <t>Nick Szabo: "the diversity &amp;amp; division-of-labor gains from having many blockchains good too."</t>
  </si>
  <si>
    <t>https://twitter.com/NickSzabo4/status/600705149112201217</t>
  </si>
  <si>
    <t>http://www.reddit.com/r/Bitcoin/comments/36ixiy/nick_szabo_the_diversity_divisionoflabor_gains/</t>
  </si>
  <si>
    <t>munchpak</t>
  </si>
  <si>
    <t>Buy snacks with Bitcoin</t>
  </si>
  <si>
    <t>Everyone loves to snack! This is why we recently added the bitcoin payment option to our site (munchpak.com) last month. Bitcoin is currently only available for one time gifts and gift cards as we are still working on implementing it with subscriptions. We also just received our first bitcoin order last week and are super excited about it! Yay!</t>
  </si>
  <si>
    <t>http://www.reddit.com/r/Bitcoin/comments/36ixiv/buy_snacks_with_bitcoin/</t>
  </si>
  <si>
    <t>May 20, 2015 at 02:19AM</t>
  </si>
  <si>
    <t>thewebman2</t>
  </si>
  <si>
    <t>Optical/Photonic computing to deliver the next generation of ASICs?</t>
  </si>
  <si>
    <t>http://www.sciencealert.com/new-tiny-silicon-chip-paves-the-way-for-light-speed-computers?perpetual=yes&amp;limitstart=1</t>
  </si>
  <si>
    <t>http://www.reddit.com/r/Bitcoin/comments/36j1gc/opticalphotonic_computing_to_deliver_the_next/</t>
  </si>
  <si>
    <t>May 20, 2015 at 02:18AM</t>
  </si>
  <si>
    <t>Karkoon</t>
  </si>
  <si>
    <t>If Bitcoin is infinitely divisable then why will the "production" of them stop around 2140?</t>
  </si>
  <si>
    <t>As we know the BTC-reward is divided by half sometimes (I don't know the exact condition). Why it can't be divided more in 2140? Or people are just oversimplyfing in their explainations?</t>
  </si>
  <si>
    <t>http://www.reddit.com/r/Bitcoin/comments/36j1ax/if_bitcoin_is_infinitely_divisable_then_why_will/</t>
  </si>
  <si>
    <t>May 20, 2015 at 02:34AM</t>
  </si>
  <si>
    <t>Won't makers of Things be able to do what 21 says, cheaper, with a firmware wallet?</t>
  </si>
  <si>
    <t>I can't see why it makes sense for these chips to mine, unless 21 have some ulterior motive. Sounds like you could ship Things with more satoshis than they'd ever mine and still be probably cheaper than with a 21 chip. So why not do that, if you're a company with IoT ambitions, and beat 21 in the market.If users want to do more stuff, they can top up. Even better, get the Thing to earn satoshis actually using resources it has to have anyway, but which are idle most of the time - distributed processing, storage, bandwidth. None of this requires the expense of the bolt-on asic.If anyone notices 21, and buys the vision, surely this is what they'll want to do. Which would be great, no?</t>
  </si>
  <si>
    <t>http://www.reddit.com/r/Bitcoin/comments/36j3rg/wont_makers_of_things_be_able_to_do_what_21_says/</t>
  </si>
  <si>
    <t>May 20, 2015 at 02:33AM</t>
  </si>
  <si>
    <t>eragmus</t>
  </si>
  <si>
    <t>21, Inc. - Investor Slides (embedded BitSplit/BitShare chip: "Bitcoin Inside")</t>
  </si>
  <si>
    <t>http://imgur.com/a/q9cbL</t>
  </si>
  <si>
    <t>http://www.reddit.com/r/Bitcoin/comments/36j3lv/21_inc_investor_slides_embedded_bitsplitbitshare/</t>
  </si>
  <si>
    <t>May 20, 2015 at 02:32AM</t>
  </si>
  <si>
    <t>emceenoesis</t>
  </si>
  <si>
    <t>Coinbase in Pennsylvania</t>
  </si>
  <si>
    <t>Just got an email telling me I can now have a USD account and trade on the Coinbase Exchange. I do live in PA.</t>
  </si>
  <si>
    <t>http://www.reddit.com/r/Bitcoin/comments/36j3ht/coinbase_in_pennsylvania/</t>
  </si>
  <si>
    <t>May 20, 2015 at 02:29AM</t>
  </si>
  <si>
    <t>DRKdork</t>
  </si>
  <si>
    <t>[UK] Sexy New British GBP/BTC Exchange Opens! (Cryptomate)</t>
  </si>
  <si>
    <t>https://cryptomate.co.uk/</t>
  </si>
  <si>
    <t>http://www.reddit.com/r/Bitcoin/comments/36j2zp/uk_sexy_new_british_gbpbtc_exchange_opens/</t>
  </si>
  <si>
    <t>May 20, 2015 at 02:45AM</t>
  </si>
  <si>
    <t>towahoytonight1999</t>
  </si>
  <si>
    <t>MJ vending machine " Supports alternative purchasing options like bitcoin."</t>
  </si>
  <si>
    <t>http://americangreen.com/our-products/</t>
  </si>
  <si>
    <t>http://www.reddit.com/r/Bitcoin/comments/36j5h4/mj_vending_machine_supports_alternative/</t>
  </si>
  <si>
    <t>May 20, 2015 at 02:37AM</t>
  </si>
  <si>
    <t>MarcusMadSkillz</t>
  </si>
  <si>
    <t>Nasdaq Signals Confidence in Bitcoin, Not Just the Blockchain</t>
  </si>
  <si>
    <t>http://www.americanbanker.com/news/bank-technology/nasdaq-signals-confidence-in-bitcoin-not-just-the-blockchain-1074405-1.html</t>
  </si>
  <si>
    <t>http://www.reddit.com/r/Bitcoin/comments/36j48t/nasdaq_signals_confidence_in_bitcoin_not_just_the/</t>
  </si>
  <si>
    <t>CompCom investigates 11 forex traders for price fixing including Barclays Africa and Investec.</t>
  </si>
  <si>
    <t>http://www.moneyweb.co.za/in-depth/investigations/comcom-investigates-11-forex-traders-for-price-fixing/</t>
  </si>
  <si>
    <t>http://www.reddit.com/r/Bitcoin/comments/36j47j/compcom_investigates_11_forex_traders_for_price/</t>
  </si>
  <si>
    <t>May 20, 2015 at 02:54AM</t>
  </si>
  <si>
    <t>flacodirt</t>
  </si>
  <si>
    <t>ItBit sent my API info (with username, password, api client key, api secret key, api user id) in plaintext email</t>
  </si>
  <si>
    <t>They say they recommend changing the User Password, but it isn't clear if I'm able to change the API Secret Key or not.This is only beta, but if this is how they send api info in prod...</t>
  </si>
  <si>
    <t>http://www.reddit.com/r/Bitcoin/comments/36j6uo/itbit_sent_my_api_info_with_username_password_api/</t>
  </si>
  <si>
    <t>May 20, 2015 at 03:05AM</t>
  </si>
  <si>
    <t>staiano</t>
  </si>
  <si>
    <t>Ack, Pbthhh, the sky is falling...</t>
  </si>
  <si>
    <t>http://i.imgur.com/GMk6blC.png</t>
  </si>
  <si>
    <t>http://www.reddit.com/r/Bitcoin/comments/36j8mn/ack_pbthhh_the_sky_is_falling/</t>
  </si>
  <si>
    <t>May 20, 2015 at 03:02AM</t>
  </si>
  <si>
    <t>gustavo19871</t>
  </si>
  <si>
    <t>FinCEN and NYSE exchange news</t>
  </si>
  <si>
    <t>Does anyone find it a little weird that as FinCEN is about to release its regulatory guidelines, more exchanges and banks are showing interest in Bitcoin through investment? Don't get me wrong, it is good news to hear about all these investments, but I cant help but to have just a little suspicion that this may be a coordinated effort to make it look like Wall Street is on Bitcoins side, only to find out otherwise with heavier than expected regulation.</t>
  </si>
  <si>
    <t>http://www.reddit.com/r/Bitcoin/comments/36j820/fincen_and_nyse_exchange_news/</t>
  </si>
  <si>
    <t>May 20, 2015 at 03:25AM</t>
  </si>
  <si>
    <t>Pizza for Children's Hospital</t>
  </si>
  <si>
    <t>https://bitcoinspree.com/pizza-for-childrens-hospital/</t>
  </si>
  <si>
    <t>http://www.reddit.com/r/Bitcoin/comments/36jbkb/pizza_for_childrens_hospital/</t>
  </si>
  <si>
    <t>May 20, 2015 at 03:24AM</t>
  </si>
  <si>
    <t>crazyman31</t>
  </si>
  <si>
    <t>2021: A 21.co fan-fiction. : Buttcoin</t>
  </si>
  <si>
    <t>https://np.reddit.com/r/Buttcoin/comments/36i4pb/2021_a_21co_fanfiction/</t>
  </si>
  <si>
    <t>http://www.reddit.com/r/Bitcoin/comments/36jbe6/2021_a_21co_fanfiction_buttcoin/</t>
  </si>
  <si>
    <t>May 20, 2015 at 03:14AM</t>
  </si>
  <si>
    <t>Preston Byrne: "For the process of developing a full-on, blockchain-based exchange that can satisfy commercial requirements and [sanctions] requirements, you wouldn’t want to use Bitcoin because you can’t get the controls you need"</t>
  </si>
  <si>
    <t>http://www.americanbanker.com/news/bank-technology/nasdaq-signals-confidence-in-bitcoin-not-just-the-blockchain-1074405-1.html?pg=2</t>
  </si>
  <si>
    <t>http://www.reddit.com/r/Bitcoin/comments/36j9y7/preston_byrne_for_the_process_of_developing_a/</t>
  </si>
  <si>
    <t>May 20, 2015 at 03:41AM</t>
  </si>
  <si>
    <t>215kdn954</t>
  </si>
  <si>
    <t>Cameron and Tyler WInklevoss on the Future of Bitcoin</t>
  </si>
  <si>
    <t>https://www.youtube.com/watch?v=1x4pOC4gU2U</t>
  </si>
  <si>
    <t>http://www.reddit.com/r/Bitcoin/comments/36je57/cameron_and_tyler_winklevoss_on_the_future_of/</t>
  </si>
  <si>
    <t>May 20, 2015 at 03:52AM</t>
  </si>
  <si>
    <t>greater123</t>
  </si>
  <si>
    <t>help me craft a response to my friend who works in the financial industry.</t>
  </si>
  <si>
    <t>I worry that there are too many vested interests in maintaining control over sovereignty and that Bitcoin undermines this. It would be very simple, for instance, for the authorities in China (or any other non-democratic country) to pass a piece of legislation that made it illegal to convert Bitcoin into domestic currency. This would create huge problems and would make the virtual currency bankrupt very quickly. I also find it odd that 20 year olds are being interviewed on BNN for their opinion on Bitcoin. The fact that the currency is being used largely by individuals who are needing anonymity also ensures that it is just a matter of time before, either the currency is made illegal or it is brought out of the shadows, either event would be catastrophic to the value of Bitcoins. The only currency in existence that is not owned by a sovereign government is gold bullion. For obvious reasons this isn’t going anywhere. Bitcoins, I don’t know.</t>
  </si>
  <si>
    <t>http://www.reddit.com/r/Bitcoin/comments/36jft0/help_me_craft_a_response_to_my_friend_who_works/</t>
  </si>
  <si>
    <t>May 20, 2015 at 03:48AM</t>
  </si>
  <si>
    <t>Using Technology To Humanize Finance</t>
  </si>
  <si>
    <t>http://techcrunch.com/2015/05/16/using-technology-to-humanize-finance/?utm_content=bufferd0374&amp;utm_medium=social&amp;utm_source=twitter.com&amp;utm_campaign=buffer</t>
  </si>
  <si>
    <t>http://www.reddit.com/r/Bitcoin/comments/36jf8i/using_technology_to_humanize_finance/</t>
  </si>
  <si>
    <t>May 20, 2015 at 03:45AM</t>
  </si>
  <si>
    <t>Avatar-X</t>
  </si>
  <si>
    <t>THE Google+ Bitcoin Community now has 15,000 members</t>
  </si>
  <si>
    <t>https://plus.google.com/+AvatarEquis/posts/WuAuLkEzKqN</t>
  </si>
  <si>
    <t>http://www.reddit.com/r/Bitcoin/comments/36jeuf/the_google_bitcoin_community_now_has_15000_members/</t>
  </si>
  <si>
    <t>May 20, 2015 at 04:07AM</t>
  </si>
  <si>
    <t>abitup</t>
  </si>
  <si>
    <t>Come check out the innovation that 343 Bitcoin based businesses offer everyday!</t>
  </si>
  <si>
    <t>It's been awesome listing services that support the Bitcoin ecosystem over the last year. I think it's even cooler that there is well over 350 teams of people working solely on Bitcoin related projects bringing innovation to Bitcoin and financial management!Here's the break down!15 Administrative Services - accounting,payroll,P2Plending,employment16 Bitcoin ATM Providers &amp; places to locate a Bitcoin ATM16 Communities - Forums and social networks154 Bitcoin exchanges catering to all ends of the earth. We have over 30 currencies listed and over 10 deposit/withdraw options to help filter services that work with you! Including fixed rate, remittence, and alt currency exchanges49 Innovative Vendor POS Platforms - everything from hosted storefronts, to plugins for your favorite platform! There is some seriously cool innovation in this field21 News &amp; FAQ Resources31 Ideas to spend Bitcoins - Merchant directories, tipping platforms, bill payment services, and classifieds &amp; auctions87 Bitcoin Wallets for all devices!</t>
  </si>
  <si>
    <t>http://www.reddit.com/r/Bitcoin/comments/36ji7k/come_check_out_the_innovation_that_343_bitcoin/</t>
  </si>
  <si>
    <t>Matt Roszak, of Tally Capital, on CNBC talking about bitcoin</t>
  </si>
  <si>
    <t>http://video.cnbc.com/gallery/?video=3000380883</t>
  </si>
  <si>
    <t>http://www.reddit.com/r/Bitcoin/comments/36ji6b/matt_roszak_of_tally_capital_on_cnbc_talking/</t>
  </si>
  <si>
    <t>May 20, 2015 at 04:00AM</t>
  </si>
  <si>
    <t>SelfConcentrate</t>
  </si>
  <si>
    <t>Sen. Bernie Sanders AMA right now. Ask him about his stand on Bitcoin.</t>
  </si>
  <si>
    <t>https://np.reddit.com/r/IAmA/comments/36j690/i_am_senator_bernie_sanders_democratic_candidate/</t>
  </si>
  <si>
    <t>http://www.reddit.com/r/Bitcoin/comments/36jh66/sen_bernie_sanders_ama_right_now_ask_him_about/</t>
  </si>
  <si>
    <t>May 20, 2015 at 04:11AM</t>
  </si>
  <si>
    <t>AlphaPoint: Does anyone know how much they are charging for their white label solution?</t>
  </si>
  <si>
    <t>https://alphapoint.com/exchange.html</t>
  </si>
  <si>
    <t>http://www.reddit.com/r/Bitcoin/comments/36jiue/alphapoint_does_anyone_know_how_much_they_are/</t>
  </si>
  <si>
    <t>May 20, 2015 at 04:41AM</t>
  </si>
  <si>
    <t>antimattero</t>
  </si>
  <si>
    <t>Wall Street momentum adds to year of bitcoin legitimacy</t>
  </si>
  <si>
    <t>http://finance.yahoo.com/news/year-of-bitcoin-legitimacy-adds-wall-street-momentum-174429610.html</t>
  </si>
  <si>
    <t>http://www.reddit.com/r/Bitcoin/comments/36jnbx/wall_street_momentum_adds_to_year_of_bitcoin/</t>
  </si>
  <si>
    <t>May 20, 2015 at 04:34AM</t>
  </si>
  <si>
    <t>BitcoinReminder_com</t>
  </si>
  <si>
    <t>Do you think there will be another red area soon (bitcoinchart)? Looks promising?</t>
  </si>
  <si>
    <t>http://bitcoincharts.com/charts/bitstampUSD#rg1460zigWeeklyztgMzm1g10zm2g25zi1gMFI</t>
  </si>
  <si>
    <t>http://www.reddit.com/r/Bitcoin/comments/36jm9m/do_you_think_there_will_be_another_red_area_soon/</t>
  </si>
  <si>
    <t>May 20, 2015 at 04:31AM</t>
  </si>
  <si>
    <t>secchione9</t>
  </si>
  <si>
    <t>Best easy solution to pay someone in Spain? Circle.com or something like it? Thx.</t>
  </si>
  <si>
    <t>http://www.reddit.com/r/Bitcoin/comments/36jltb/best_easy_solution_to_pay_someone_in_spain/</t>
  </si>
  <si>
    <t>May 20, 2015 at 04:57AM</t>
  </si>
  <si>
    <t>evoorhees</t>
  </si>
  <si>
    <t>Digital Gold - Bitcoin and the Inside Story of the Misfits and Millionaires Trying to Reinvent Money (NYT Book)</t>
  </si>
  <si>
    <t>http://www.overstock.com/Books-Movies-Music-Games/Digital-Gold-Bitcoin-and-the-Inside-Story-of-the-Misfits-and-Millionaires-Trying-to-Reinvent-Money-Hardcover/10031545/product.html?searchidx=0</t>
  </si>
  <si>
    <t>http://www.reddit.com/r/Bitcoin/comments/36jpmu/digital_gold_bitcoin_and_the_inside_story_of_the/</t>
  </si>
  <si>
    <t>May 20, 2015 at 04:54AM</t>
  </si>
  <si>
    <t>TecumsehKing</t>
  </si>
  <si>
    <t>Bitcoin's ease of use in relation to a path through the woods.</t>
  </si>
  <si>
    <t>http://i.imgur.com/iLn8BrF.jpg</t>
  </si>
  <si>
    <t>http://www.reddit.com/r/Bitcoin/comments/36jp9s/bitcoins_ease_of_use_in_relation_to_a_path/</t>
  </si>
  <si>
    <t>May 20, 2015 at 04:49AM</t>
  </si>
  <si>
    <t>"What is Bitcoin" poster by @Lazy_Pay can be seen on shop fronts around London and soon all over UK. Informative enough for average shopper?</t>
  </si>
  <si>
    <t>http://i.imgur.com/3vjJn0c.jpg</t>
  </si>
  <si>
    <t>http://www.reddit.com/r/Bitcoin/comments/36joi6/what_is_bitcoin_poster_by_lazy_pay_can_be_seen_on/</t>
  </si>
  <si>
    <t>May 20, 2015 at 05:17AM</t>
  </si>
  <si>
    <t>Coinscope: Discovering Bitcoin's Network Topology and Influential Nodes</t>
  </si>
  <si>
    <t>http://cs.umd.edu/projects/coinscope/</t>
  </si>
  <si>
    <t>http://www.reddit.com/r/Bitcoin/comments/36jsfv/coinscope_discovering_bitcoins_network_topology/</t>
  </si>
  <si>
    <t>May 20, 2015 at 05:09AM</t>
  </si>
  <si>
    <t>goodharbor</t>
  </si>
  <si>
    <t>Consumer Behaviors Not Possible Before Satoshi</t>
  </si>
  <si>
    <t>https://medium.com/@ntmoney/consumer-behaviors-not-possible-before-satoshi-e9e932526b83</t>
  </si>
  <si>
    <t>http://www.reddit.com/r/Bitcoin/comments/36jrep/consumer_behaviors_not_possible_before_satoshi/</t>
  </si>
  <si>
    <t>May 20, 2015 at 05:06AM</t>
  </si>
  <si>
    <t>Bitcoin index called 'stepping stone' for currency</t>
  </si>
  <si>
    <t>http://www.cnbc.com/id/102692148</t>
  </si>
  <si>
    <t>http://www.reddit.com/r/Bitcoin/comments/36jqw1/bitcoin_index_called_stepping_stone_for_currency/</t>
  </si>
  <si>
    <t>May 20, 2015 at 05:04AM</t>
  </si>
  <si>
    <t>backlit_silhouette</t>
  </si>
  <si>
    <t>Frustrated by the lack of places to spend bitcoin</t>
  </si>
  <si>
    <t>Recently, I have had the goal of spending bitcoin at a brick and mortar store. I thought that Cambridge would be a place where plenty of stores would accept bitcoin because of MIT's program that gave $100 worth of bitcoin to each student and because if the technical sophistication of the area. First I went to MIT's COOP because I know that they accept bitcoin but it was closed. I then went to Anna's Burritos and a convenience store on MIT's campus but neither accepted bitcoin. I decided to research online before going to another store. I looked online and saw that the Dumpling Room accepted bitcoin. I went and asked if this was the case and they respond that they had stopped accepting the currency. I looked up another place that accepted bitcoin called Veggie Galaxy and decided to eat there. When I got my check and asked to pay with bitcoin they said that they no longer accepted the currency either. Both places said that they stopped accepting bitcoin because they had very few customers that were spending bitcoin in their stores.I just wanted to vent my frustration that it is so hard to actually spend bitcoin at physical locations. Thanks for reading.</t>
  </si>
  <si>
    <t>http://www.reddit.com/r/Bitcoin/comments/36jqnl/frustrated_by_the_lack_of_places_to_spend_bitcoin/</t>
  </si>
  <si>
    <t>May 20, 2015 at 05:36AM</t>
  </si>
  <si>
    <t>coinr</t>
  </si>
  <si>
    <t>AlphaPoint Integrates 2FA Service Clef for Secure Logins to Bitcoin Exchanges</t>
  </si>
  <si>
    <t>https://bitcoinmagazine.com/20476/alphapoint-integrates-2fa-service-clef-for-secure-logins-to-bitcoin-exchanges/</t>
  </si>
  <si>
    <t>http://www.reddit.com/r/Bitcoin/comments/36juzo/alphapoint_integrates_2fa_service_clef_for_secure/</t>
  </si>
  <si>
    <t>May 20, 2015 at 05:34AM</t>
  </si>
  <si>
    <t>DyslexicStoner240</t>
  </si>
  <si>
    <t>My goal has been to be "gently" over-exposed at ~30%... oops.</t>
  </si>
  <si>
    <t>http://imgur.com/KmftOFa</t>
  </si>
  <si>
    <t>http://www.reddit.com/r/Bitcoin/comments/36jurb/my_goal_has_been_to_be_gently_overexposed_at_30/</t>
  </si>
  <si>
    <t>May 20, 2015 at 05:58AM</t>
  </si>
  <si>
    <t>So 21 want to create a mesh network.. the chips won't run a full node.. how can they receive transactions without a centralised layer?</t>
  </si>
  <si>
    <t>can anyone shed any light?</t>
  </si>
  <si>
    <t>http://www.reddit.com/r/Bitcoin/comments/36jy36/so_21_want_to_create_a_mesh_network_the_chips/</t>
  </si>
  <si>
    <t>May 20, 2015 at 06:17AM</t>
  </si>
  <si>
    <t>visualglutton</t>
  </si>
  <si>
    <t>Biggest threat; off chain networks?</t>
  </si>
  <si>
    <t>As BTC gains popularity, it think that the weakest points are the exchanges/banks and off chain transactions that undo the security and transparency the block chain provides. Is this paranoia?</t>
  </si>
  <si>
    <t>http://www.reddit.com/r/Bitcoin/comments/36k0l5/biggest_threat_off_chain_networks/</t>
  </si>
  <si>
    <t>May 20, 2015 at 06:15AM</t>
  </si>
  <si>
    <t>neofatalist</t>
  </si>
  <si>
    <t>Charities are another thing bitcoin can disrupt. Bitcoin can make sure there is accountability by adding transparency.</t>
  </si>
  <si>
    <t>http://www.cnn.com/2015/05/19/us/scam-charity-investigation/index.html</t>
  </si>
  <si>
    <t>http://www.reddit.com/r/Bitcoin/comments/36k0ba/charities_are_another_thing_bitcoin_can_disrupt/</t>
  </si>
  <si>
    <t>May 20, 2015 at 06:13AM</t>
  </si>
  <si>
    <t>BetterBets.io Bitcoin Casino Launches!</t>
  </si>
  <si>
    <t>https://betterbets.io/</t>
  </si>
  <si>
    <t>http://www.reddit.com/r/Bitcoin/comments/36k01z/betterbetsio_bitcoin_casino_launches/</t>
  </si>
  <si>
    <t>May 20, 2015 at 06:30AM</t>
  </si>
  <si>
    <t>swcpokereu</t>
  </si>
  <si>
    <t>Five Phases of Bitcoin- A look at the potential five phases of Bitcoin including price valuations, predictions, use and investment stages.</t>
  </si>
  <si>
    <t>https://www.betcoin.ag/five-phases-bitcoin/?a=2873</t>
  </si>
  <si>
    <t>http://www.reddit.com/r/Bitcoin/comments/36k2bs/five_phases_of_bitcoin_a_look_at_the_potential/</t>
  </si>
  <si>
    <t>May 20, 2015 at 06:26AM</t>
  </si>
  <si>
    <t>saddit42</t>
  </si>
  <si>
    <t>Are colored coins and approches like NASDAQ's weakening Bitcoin?</t>
  </si>
  <si>
    <t>One aspect of Bitcoin I always admired is that it is not just secured by a huge amount of computing power but also by a game theory like logic that who ever affords to have that much computing power that he could harm the network probably wouldn't do it because at that point he earns most of the bitcoins and wouldn't want to endanger its value by playing with the peoples trust.Now with colored coins we have the situation that particular bitcoins could have much more value than the actual bitcoin value. Couldn't that destroy this concept? If we have other values on the blockchain this could add a new dimension of motivation to attack.</t>
  </si>
  <si>
    <t>http://www.reddit.com/r/Bitcoin/comments/36k1qa/are_colored_coins_and_approches_like_nasdaqs/</t>
  </si>
  <si>
    <t>May 20, 2015 at 06:22AM</t>
  </si>
  <si>
    <t>hyip-com</t>
  </si>
  <si>
    <t>Russian Regional Court Lifts Ban on Bitcoin-related Websites</t>
  </si>
  <si>
    <t>http://www.hyip.com/blog/russian-regional-court-lifts-ban-on-bitcoin-related-websites/</t>
  </si>
  <si>
    <t>http://www.reddit.com/r/Bitcoin/comments/36k1b7/russian_regional_court_lifts_ban_on/</t>
  </si>
  <si>
    <t>May 20, 2015 at 06:39AM</t>
  </si>
  <si>
    <t>Fred-Stiller-OnAWire</t>
  </si>
  <si>
    <t>Bitcoin's baby: Blockchain's 'tamper-proof' revolution</t>
  </si>
  <si>
    <t>http://www.bbc.co.uk/news/technology-32781244</t>
  </si>
  <si>
    <t>http://www.reddit.com/r/Bitcoin/comments/36k3fc/bitcoins_baby_blockchains_tamperproof_revolution/</t>
  </si>
  <si>
    <t>May 20, 2015 at 06:53AM</t>
  </si>
  <si>
    <t>daanbarnard</t>
  </si>
  <si>
    <t>whats the sub for posting to sell somthing btc related?</t>
  </si>
  <si>
    <t>http://www.reddit.com/r/Bitcoin/comments/36k59b/whats_the_sub_for_posting_to_sell_somthing_btc/</t>
  </si>
  <si>
    <t>May 20, 2015 at 06:46AM</t>
  </si>
  <si>
    <t>The best slide from 21's pitch deck deserves its own post</t>
  </si>
  <si>
    <t>http://i.imgur.com/hkzYfyI.png</t>
  </si>
  <si>
    <t>http://www.reddit.com/r/Bitcoin/comments/36k4dg/the_best_slide_from_21s_pitch_deck_deserves_its/</t>
  </si>
  <si>
    <t>May 20, 2015 at 06:56AM</t>
  </si>
  <si>
    <t>dezrambson</t>
  </si>
  <si>
    <t>Paying Credit Cards with Bitcoin?</t>
  </si>
  <si>
    <t>Has anyone used a service that can do this? I would like to pay credit card balances with BTC directly instead of having to withdraw them into USD first.</t>
  </si>
  <si>
    <t>http://www.reddit.com/r/Bitcoin/comments/36k5o9/paying_credit_cards_with_bitcoin/</t>
  </si>
  <si>
    <t>May 20, 2015 at 07:51AM</t>
  </si>
  <si>
    <t>fiat_sux4</t>
  </si>
  <si>
    <t>Fossil Fuel Subsidies Cost $5 Trillion Annually and Worsen Pollution</t>
  </si>
  <si>
    <t>http://www.scientificamerican.com/article/fossil-fuel-subsidies-cost-5-trillion-annually-and-worsen-pollution/</t>
  </si>
  <si>
    <t>http://www.reddit.com/r/Bitcoin/comments/36kd3h/fossil_fuel_subsidies_cost_5_trillion_annually/</t>
  </si>
  <si>
    <t>May 20, 2015 at 08:07AM</t>
  </si>
  <si>
    <t>pgrigor</t>
  </si>
  <si>
    <t>AUUUUUGGGHHHHHHHHHH</t>
  </si>
  <si>
    <t>Sorry, this flat price over the last four months or so is getting to me. :)</t>
  </si>
  <si>
    <t>http://www.reddit.com/r/Bitcoin/comments/36kf5w/auuuuuggghhhhhhhhhh/</t>
  </si>
  <si>
    <t>May 20, 2015 at 08:00AM</t>
  </si>
  <si>
    <t>Mycelium iPhone vs Android</t>
  </si>
  <si>
    <t>I just noticed what looks like a pretty big bug in the iPhone app vs Android... I could be wrong though.The receive addresses on Android use the proper convention of deriving the address from the path "m/0/X" where X is the key index.On iPhone it looks like it is deriving it with the path "m/X". This is not following the BIP proposal for HD wallets as far as I know.I ran across this when my Android phone died and I ended up switching to an iPhone. Please let me know if I have this wrong.</t>
  </si>
  <si>
    <t>http://www.reddit.com/r/Bitcoin/comments/36ke99/mycelium_iphone_vs_android/</t>
  </si>
  <si>
    <t>May 20, 2015 at 07:55AM</t>
  </si>
  <si>
    <t>Savag3Coiner</t>
  </si>
  <si>
    <t>So what am I missing here?</t>
  </si>
  <si>
    <t>This is probably a n00b question, but there has been A LOT of good BTC headlines lately and the price has been pretty stagnant (I know that's actually a good thing for long term). Just seems to me that 12-18 months ago literally any of these news articles would have made the price jump by hundreds of dollars. So what am I missing? What's different now?</t>
  </si>
  <si>
    <t>http://www.reddit.com/r/Bitcoin/comments/36kdjj/so_what_am_i_missing_here/</t>
  </si>
  <si>
    <t>May 20, 2015 at 08:24AM</t>
  </si>
  <si>
    <t>21 -- Good, Evil, or Necessary Evil?</t>
  </si>
  <si>
    <t>http://brockontech.blogspot.com/2015/05/21-part-2.html?m=1</t>
  </si>
  <si>
    <t>http://www.reddit.com/r/Bitcoin/comments/36khgs/21_good_evil_or_necessary_evil/</t>
  </si>
  <si>
    <t>May 20, 2015 at 08:42AM</t>
  </si>
  <si>
    <t>AmIHigh</t>
  </si>
  <si>
    <t>How does 21 plan to use satoshis if the mining fees dwarf the transaction value?</t>
  </si>
  <si>
    <t>If they don't use fees, all their tiny transactions could take ages to confirm, wouldn't that cause problems?</t>
  </si>
  <si>
    <t>http://www.reddit.com/r/Bitcoin/comments/36kjuk/how_does_21_plan_to_use_satoshis_if_the_mining/</t>
  </si>
  <si>
    <t>May 20, 2015 at 08:40AM</t>
  </si>
  <si>
    <t>how can I test my new Mycelium Entropy to make sure its using the salt that I added?</t>
  </si>
  <si>
    <t>Or... Where can I start doing my homework on this topic? Links are very much appreciated.</t>
  </si>
  <si>
    <t>http://www.reddit.com/r/Bitcoin/comments/36kjod/how_can_i_test_my_new_mycelium_entropy_to_make/</t>
  </si>
  <si>
    <t>May 20, 2015 at 08:34AM</t>
  </si>
  <si>
    <t>Are there any good BitCoin invoicing sites?</t>
  </si>
  <si>
    <t>I want to be able to send an email with my bitcoin address to someone requesting bitcoins for a service I am doing. Is there any service that does this?Edit: I don't want a service like coinbase where an account is needed. Want it to be just put in amount and address and press send.</t>
  </si>
  <si>
    <t>http://www.reddit.com/r/Bitcoin/comments/36kiwt/are_there_any_good_bitcoin_invoicing_sites/</t>
  </si>
  <si>
    <t>May 20, 2015 at 09:00AM</t>
  </si>
  <si>
    <t>TinaHui</t>
  </si>
  <si>
    <t>Why 21 Mining Needs To Make More Cents by Kirill Gourov</t>
  </si>
  <si>
    <t>http://www.followthecoin.com/21-mining-needs-make-cents/</t>
  </si>
  <si>
    <t>http://www.reddit.com/r/Bitcoin/comments/36km6i/why_21_mining_needs_to_make_more_cents_by_kirill/</t>
  </si>
  <si>
    <t>May 20, 2015 at 08:58AM</t>
  </si>
  <si>
    <t>noipv4</t>
  </si>
  <si>
    <t>Fundamental question: I have been reading endless good news about bitcoin since the last one year, why doesn't it reflect in the price.</t>
  </si>
  <si>
    <t>I have been observing a slew of good and postive news about bitcoin ever since it's started to go mainstream. What holds the price back? Is there an economic theory or explanation? IMO, if BTC were a penny stock, we would be trading at atleast $10000 / coin with the current trend of great news.</t>
  </si>
  <si>
    <t>http://www.reddit.com/r/Bitcoin/comments/36km10/fundamental_question_i_have_been_reading_endless/</t>
  </si>
  <si>
    <t>May 20, 2015 at 09:17AM</t>
  </si>
  <si>
    <t>snylack</t>
  </si>
  <si>
    <t>hey was wondering which bitcoin gambling site had the best odds. i had about 50 dollars to pay around with maybe 100 so about .3 to .5 of a coin :)</t>
  </si>
  <si>
    <t>any help would be great or a website link or advice on how to actually gamble them wisely</t>
  </si>
  <si>
    <t>http://www.reddit.com/r/Bitcoin/comments/36koge/hey_was_wondering_which_bitcoin_gambling_site_had/</t>
  </si>
  <si>
    <t>May 20, 2015 at 09:14AM</t>
  </si>
  <si>
    <t>slush0</t>
  </si>
  <si>
    <t>Cryptosteel: The Ultimate Cold Storage Wallet - Indiegogo crowdfunding campaign just launched!</t>
  </si>
  <si>
    <t>https://www.indiegogo.com/projects/cryptosteel-the-ultimate-cold-storage-wallet/x/8213803</t>
  </si>
  <si>
    <t>http://www.reddit.com/r/Bitcoin/comments/36ko01/cryptosteel_the_ultimate_cold_storage_wallet/</t>
  </si>
  <si>
    <t>May 20, 2015 at 09:10AM</t>
  </si>
  <si>
    <t>gldtalk</t>
  </si>
  <si>
    <t>The Gang of Five: The Dirty Centralization Secret of Bitcoin</t>
  </si>
  <si>
    <t>http://altcoinpress.com/2015/05/the-gang-of-five-the-dirty-centralization-secret-of-bitcoin/</t>
  </si>
  <si>
    <t>http://www.reddit.com/r/Bitcoin/comments/36knj0/the_gang_of_five_the_dirty_centralization_secret/</t>
  </si>
  <si>
    <t>May 20, 2015 at 09:23AM</t>
  </si>
  <si>
    <t>yycbitcoinatm</t>
  </si>
  <si>
    <t>@YYCBitcoinATM Buy Bitcoin at 2% Exchange Rate until the end of May 2015</t>
  </si>
  <si>
    <t>We are offering a Very Competitive Rate for Calgary's First Bitcoin ATM. 2% above market rate to buy Bitcoin until the end of May 2015! Please Share! @YYCBitcoinATM Facebook.com/YYCBTC !!!!!</t>
  </si>
  <si>
    <t>http://www.reddit.com/r/Bitcoin/comments/36kp4l/yycbitcoinatm_buy_bitcoin_at_2_exchange_rate/</t>
  </si>
  <si>
    <t>May 20, 2015 at 09:43AM</t>
  </si>
  <si>
    <t>Bitcoin Extremists Target Bank of China</t>
  </si>
  <si>
    <t>http://altcoinpress.com/2015/05/bitcoin-extremists-target-bank-of-china/</t>
  </si>
  <si>
    <t>http://www.reddit.com/r/Bitcoin/comments/36krpi/bitcoin_extremists_target_bank_of_china/</t>
  </si>
  <si>
    <t>igrindthis</t>
  </si>
  <si>
    <t>bitcoin non profit, autonomous business, profits are burned to miner fees.</t>
  </si>
  <si>
    <t>idk</t>
  </si>
  <si>
    <t>http://www.reddit.com/r/Bitcoin/comments/36krpc/bitcoin_non_profit_autonomous_business_profits/</t>
  </si>
  <si>
    <t>May 20, 2015 at 10:00AM</t>
  </si>
  <si>
    <t>zcc0nonA</t>
  </si>
  <si>
    <t>Is there a list or way to find all the old news reports about bitcoin there they bad mouth it?</t>
  </si>
  <si>
    <t>http://www.reddit.com/r/Bitcoin/comments/36ktjf/is_there_a_list_or_way_to_find_all_the_old_news/</t>
  </si>
  <si>
    <t>May 19, 2015 at 09:50PM</t>
  </si>
  <si>
    <t>donnyg16</t>
  </si>
  <si>
    <t>Bitcoin IRA: How to Put Bitcoins in Your Retirement Account</t>
  </si>
  <si>
    <t>http://www.personalincome.org/bitcoin-ira/</t>
  </si>
  <si>
    <t>http://www.reddit.com/r/Bitcoin/comments/36hxih/bitcoin_ira_how_to_put_bitcoins_in_your/</t>
  </si>
  <si>
    <t>May 19, 2015 at 10:16PM</t>
  </si>
  <si>
    <t>lazybutinvested</t>
  </si>
  <si>
    <t>After doing some research, I think we need to consider that "Satoshi Nakamoto" was Steve Jobs</t>
  </si>
  <si>
    <t>I'm sure this idea has been brought up before, but I've been spending the past couple of days ironing out this distinct possibility.Steve Jobs helped usher in the modern computing era by being the founder of Apple. He was also instrumental in implementing the World Wide Web with his work at NeXT. Finally, he revolutionized the music industry with the iPod and iTunes. Also, he revolutionized the mobile phone with the iPhone. Lastly, he revolutionized and created the tablet market with the iPad. It's no secret that before his death, Jobs had several other secretive ideas he was working on, including the Apple TV, Apple Watch, Beats by Dre purchase, stock split, etc. Of course, he HAD to be secretive about those initiatives. But what if he was also the mastermind behind Bitcoin. In order to get people to adopt it, he HAD to be open about that unlike his other projects.Think about these things:1) Nobody has revolutionized technology in the past half-century than Steve Jobs.2) Steve Jobs was a KNOWN supporter of Eastern philosophy and was in love with Japanese culuture (http://appleinsider.com/articles/11/12/30/steve_jobs_love_affair_with_japan). Doesn't it make sense that he'd hide behind the guise of a Japanese?3) Steve Jobs hated the idea of having to carry around multiple things. He made the iPhone because it combined the iPod and the phone (and did lots of other stuff too). With Bitcoin, you could get rid of your wallet as well.4) He only took a salary on $1 per year (http://money.cnn.com/galleries/2011/technology/1111/gallery.1_dollar_tech_executives/). He was CEO of Apple for 15 years, which means he only made $15 in salary. But he didn't need that money since he credited himself with a million Bitcoins.5) I may catch flack for this being a stretch, but look at these photos and tell me you can't see similarities:https://thenypost.files.wordpress.com/2013/10/stevejobsbig.jpghttp://i.telegraph.co.uk/multimedia/archive/02845/nakamoto_2845194b.jpg</t>
  </si>
  <si>
    <t>http://www.reddit.com/r/Bitcoin/comments/36i15h/after_doing_some_research_i_think_we_need_to/</t>
  </si>
  <si>
    <t>May 20, 2015 at 10:09AM</t>
  </si>
  <si>
    <t>cfdbit</t>
  </si>
  <si>
    <t>MasterCard launches Send for P2P payments, 30 minute transaction times, "more appealing than bitcoin"</t>
  </si>
  <si>
    <t>http://www.pymnts.com/company-spotlight/2015/mastercard-launches-almost-real-time-payments/</t>
  </si>
  <si>
    <t>http://www.reddit.com/r/Bitcoin/comments/36kuj6/mastercard_launches_send_for_p2p_payments_30/</t>
  </si>
  <si>
    <t>May 20, 2015 at 09:31AM</t>
  </si>
  <si>
    <t>RealBitcoiner</t>
  </si>
  <si>
    <t>5 Most important charts of Bitcoin</t>
  </si>
  <si>
    <t>http://realbitcoinblog.blogspot.com/2015/05/5-most-important-charts-of-bitcoin.html</t>
  </si>
  <si>
    <t>http://www.reddit.com/r/Bitcoin/comments/36kq5d/5_most_important_charts_of_bitcoin/</t>
  </si>
  <si>
    <t>May 20, 2015 at 10:06AM</t>
  </si>
  <si>
    <t>New Bill in North Carolina Favors Banks, Burdens Bitcoin Business</t>
  </si>
  <si>
    <t>http://bravenewcoin.com/news/new-bill-in-north-carolina-favors-banks-burdens-bitcoin-business/</t>
  </si>
  <si>
    <t>http://www.reddit.com/r/Bitcoin/comments/36ku57/new_bill_in_north_carolina_favors_banks_burdens/</t>
  </si>
  <si>
    <t>May 20, 2015 at 10:32AM</t>
  </si>
  <si>
    <t>Anenome5</t>
  </si>
  <si>
    <t>Quote of the day...</t>
  </si>
  <si>
    <t>http://i.imgur.com/sMaYApD.png</t>
  </si>
  <si>
    <t>http://www.reddit.com/r/Bitcoin/comments/36kwyh/quote_of_the_day/</t>
  </si>
  <si>
    <t>May 19, 2015 at 11:51AM</t>
  </si>
  <si>
    <t>steveshapiro</t>
  </si>
  <si>
    <t>Danes Launch Next-Gen Bitcoin Debit Card</t>
  </si>
  <si>
    <t>Users will be able to use the Bitcoin Debit NanoCard to pay for goods and services in restaurants and shops as well as online. They can also be used at ATMs worldwide. It requires no verification, allowing users to remain anonymous. Do we finally have a fully-functional truly anonimous Bitcoin-backed debit card, what do you think?</t>
  </si>
  <si>
    <t>http://www.reddit.com/r/Bitcoin/comments/36gfox/danes_launch_nextgen_bitcoin_debit_card/</t>
  </si>
  <si>
    <t>May 20, 2015 at 10:57AM</t>
  </si>
  <si>
    <t>Devvinitive</t>
  </si>
  <si>
    <t>My Bitcoin Story + Question for the community!</t>
  </si>
  <si>
    <t>Hi, I am a 19 year old developer from N. Ireland and I'm here to announce my interest and enthusiasm for Bitcoin! :D Hello all!I've known about Bitcoin since the price was around £3.20 ($5 USD). I first stumbled upon Bitcoin when I was trying to make a purchase and the seller only accepted Bitcoin so I went and got myself 32BTC (&lt;$200 in value at the time) complete the payment.At first, I thought Bitcoin was mainly used for it's anonymous capabilities suited for only criminal activity and transactions and that was my big lose. I didn't really have a true opinion on Bitcoin and hadn't much knowledge on finance and the current issues our centralised monetary system face so please forgive my early ignorance.Now how did I get into Bitcoin truly? I'll try and shorten this story.Okay, during my first encounter with Bitcoin (mentioned above) I wasn't wealthy or had much money at all for that matter, but between then and now I was involved with selling/creating in-game digital currency (FIFA coins).This made me very wealthy for my age. So I had a-lot of money in the bank (bad decision, huh?) I then ran into consistent issues with my bank because of this new found wealth. They froze my money regularly, they cancelled my card everytime I flew out of the country which made travelling absolutely ridiculous for me.Now here is the icing on the cake! My card was stolen and someone got away with £12,000 of my money! I phoned my bank &amp; asked for a chargeback... 2 months later I get a phone call saying they are unable retrieve my money!!! Not so long after my wealth fell and I'm now in a MOUNTAIN of DEBT to family, friends and the government due to ridiculous scenarios that I don't feel like explaining. And the FIFA coin market unfortunately had been saturated and had also fallen, so there was no way to get my income stream going again.After all of that, money is no longer my god but I wish to tame it for all others to use without being cheated and manipulated.Now? I've started developing a multi-platform Bitcoin wallet, exchange and payment processing service. I hope that I can convert my newly learned business &amp; marketing skills (Thanks to FIFA) and apply them to Bitcoin.What I want is to collect feedback (especially criticisms) of Bitcoin from this community and apply it to my project. I want my service to be community idea driven and that's where you come in.It'd be great if you could help out and maybe reply to one or more of these points:I want to be informed with your previous issues w/ Bitcoin services, exchanges, etc.I'd also like to hear any features you'd like to see in place on these types of services and what features would give you reason to use our service.What was your worst experience with any Bitcoin service? What was your best experience and why?Now I don't want you to directly reply to each of the above points, expand on them if you could.Speak of flaws and ideas and I will plan and develop.Thank you! I tried to make this post as short as possible, I'm sorry if it looks like I took some shortcuts writing this.</t>
  </si>
  <si>
    <t>http://www.reddit.com/r/Bitcoin/comments/36kzkc/my_bitcoin_story_question_for_the_community/</t>
  </si>
  <si>
    <t>May 20, 2015 at 10:53AM</t>
  </si>
  <si>
    <t>uc5201314</t>
  </si>
  <si>
    <t>cryptsy NOT withdrawals more long time</t>
  </si>
  <si>
    <t>I applied for withdrawals has been more than 50 hours, but still have not received, sent many during the period of ticket, reply is site has a problem, not enough, there is no time to deal with, or are being dealt with, wait, now have been waiting for so long, wait and wait. Ask these questions in an online chat system, but also blocked the account.</t>
  </si>
  <si>
    <t>http://www.reddit.com/r/Bitcoin/comments/36kz73/cryptsy_not_withdrawals_more_long_time/</t>
  </si>
  <si>
    <t>May 20, 2015 at 11:17AM</t>
  </si>
  <si>
    <t>Live recording from NY library talk today: Gavin Andresen, Nathaniel Popper (Author of Digital Gold), and Fred Wilson (Union Square Ventures VC)</t>
  </si>
  <si>
    <t>http://livestream.com/theNYPL/bitcoin</t>
  </si>
  <si>
    <t>http://www.reddit.com/r/Bitcoin/comments/36l1s3/live_recording_from_ny_library_talk_today_gavin/</t>
  </si>
  <si>
    <t>May 20, 2015 at 11:07AM</t>
  </si>
  <si>
    <t>Galiano-Tiramani-BTC</t>
  </si>
  <si>
    <t>BEWARE of projectskyhook.com</t>
  </si>
  <si>
    <t>Beware of skyhook, website says "it's shipping right now" they took my money 2 months ago, dont respond to emails or my request for refund. I find it very sad every time a bitcoin company does this.I will be filing a civil suit against Jon Hannis on principle.http://imgur.com/CcNp5qq,PWss7YN#0 http://imgur.com/CcNp5qq,PWss7YN#1</t>
  </si>
  <si>
    <t>http://www.reddit.com/r/Bitcoin/comments/36l0rf/beware_of_projectskyhookcom/</t>
  </si>
  <si>
    <t>May 20, 2015 at 11:22AM</t>
  </si>
  <si>
    <t>toomanynamesaretook</t>
  </si>
  <si>
    <t>Anyone else finding the current state of Bitcoin surreal?</t>
  </si>
  <si>
    <t>I originally got involved early 2013 after having dismissed Bitcoin outright as a joke yet here we are now with a frontpage full of NYSE, American Banker and NASDAQ articles and news stories all in a very positive light not to mention an entire country about to begin using Bitcoins blockchain as their land title register.I bought Bitcoin because of the network, because of the immutable ledger and to now see it coming to fruition... Is fantastic. I'm pretty fucking ecstatic.Oh how far we have come.</t>
  </si>
  <si>
    <t>http://www.reddit.com/r/Bitcoin/comments/36l2ck/anyone_else_finding_the_current_state_of_bitcoin/</t>
  </si>
  <si>
    <t>May 20, 2015 at 11:19AM</t>
  </si>
  <si>
    <t>Which exchange is the most ethical?</t>
  </si>
  <si>
    <t>I'm looking to buy, and quite frankly I just don't want to have these people screwing with me.I live in the USA, and if there's a "buy every blah days" option, that's a plus but not a garuntee.I'm just lost at which to use. They all seem to have some scummy things associated with them.</t>
  </si>
  <si>
    <t>http://www.reddit.com/r/Bitcoin/comments/36l21c/which_exchange_is_the_most_ethical/</t>
  </si>
  <si>
    <t>May 20, 2015 at 11:31AM</t>
  </si>
  <si>
    <t>bitjoin</t>
  </si>
  <si>
    <t>Interview with Robbie Andrews</t>
  </si>
  <si>
    <t>http://bitjoin.me/2015/05/13/robbie-andrews-interview/</t>
  </si>
  <si>
    <t>http://www.reddit.com/r/Bitcoin/comments/36l3df/interview_with_robbie_andrews/</t>
  </si>
  <si>
    <t>May 20, 2015 at 11:30AM</t>
  </si>
  <si>
    <t>proof of UTXO_set storage - an impractical proposal meant to spark discussion</t>
  </si>
  <si>
    <t>http://pastebin.com/Wyx0ypmS</t>
  </si>
  <si>
    <t>http://www.reddit.com/r/Bitcoin/comments/36l39p/proof_of_utxo_set_storage_an_impractical_proposal/</t>
  </si>
  <si>
    <t>May 20, 2015 at 11:49AM</t>
  </si>
  <si>
    <t>coinrx_support</t>
  </si>
  <si>
    <t>Dear CoinRx customers, we are having a technical issue with our domain name. Please use our mirror URL until further notice: CoinRx.is</t>
  </si>
  <si>
    <t>http://www.coinrx.is</t>
  </si>
  <si>
    <t>http://www.reddit.com/r/Bitcoin/comments/36l5aj/dear_coinrx_customers_we_are_having_a_technical/</t>
  </si>
  <si>
    <t>May 20, 2015 at 11:42AM</t>
  </si>
  <si>
    <t>Conspiracy Theory: 21 Inc is a clever plan to attack and centralize the Bitcoin network by putting chips in every device globally that they will control.</t>
  </si>
  <si>
    <t>I just had a gut feeling about this one. Especially when I heard one of their board members is Larry Summers. Isn't that one of the biggest scammers for the banks out there? They are trying to play it off like consumers will be mining worthwhile amounts of bitcoins from these chips, when we all know that is ridiculous.Their plan seems like a giant hardware botnet infecting everyones devices. They are trying to hack into the global infrastructure with help from their corporate sponsors in order to harness its power. The effect is to centralize Bitcoin in their hands. I think the possibility of this should be discussed.It doesn't help their case that they were so secretive for so long and still are. Also the amount of money they raised is ridiculous.</t>
  </si>
  <si>
    <t>http://www.reddit.com/r/Bitcoin/comments/36l4m4/conspiracy_theory_21_inc_is_a_clever_plan_to/</t>
  </si>
  <si>
    <t>May 20, 2015 at 12:07PM</t>
  </si>
  <si>
    <t>Bitcoin Price Analysis: Week of May 19</t>
  </si>
  <si>
    <t>http://bravenewcoin.com/news/bitcoin-price-analysis-week-of-may-19/</t>
  </si>
  <si>
    <t>http://www.reddit.com/r/Bitcoin/comments/36l75a/bitcoin_price_analysis_week_of_may_19/</t>
  </si>
  <si>
    <t>May 20, 2015 at 12:16PM</t>
  </si>
  <si>
    <t>TheLucidTraveller</t>
  </si>
  <si>
    <t>How is it that after all this good news, the price Bitcoin is still not surging?</t>
  </si>
  <si>
    <t>http://www.reddit.com/r/Bitcoin/comments/36l83t/how_is_it_that_after_all_this_good_news_the_price/</t>
  </si>
  <si>
    <t>May 20, 2015 at 12:28PM</t>
  </si>
  <si>
    <t>Halo1v1</t>
  </si>
  <si>
    <t>Oral presentation about bitcoin/crypto related</t>
  </si>
  <si>
    <t>Hello everyone, I have to do an oral presentation for about 20-30 minutes on anything I want, I can pick anything. I decided I want to do it about crypto related, but the thing here is I cant advertise it for people to buy it, it has to be neutral and only a technical description of something.I have to describe something technically, like how it works, what is it used for, etc. I have no idea what to talk about something that has enough information and that is interesting to talk about.what can I talk about? if you guys can help me I would really appreciate it.</t>
  </si>
  <si>
    <t>http://www.reddit.com/r/Bitcoin/comments/36l99x/oral_presentation_about_bitcoincrypto_related/</t>
  </si>
  <si>
    <t>May 20, 2015 at 12:27PM</t>
  </si>
  <si>
    <t>Storj.io Triples Participation For Test Group B</t>
  </si>
  <si>
    <t>http://bravenewcoin.com/news/storj-io-triples-participation-for-test-group-b/</t>
  </si>
  <si>
    <t>http://www.reddit.com/r/Bitcoin/comments/36l96d/storjio_triples_participation_for_test_group_b/</t>
  </si>
  <si>
    <t>May 20, 2015 at 01:00PM</t>
  </si>
  <si>
    <t>sachas01</t>
  </si>
  <si>
    <t>Bitcoin mentioned on Community season 6 episode 11</t>
  </si>
  <si>
    <t>https://screen.yahoo.com/community/community-episode-11-modern-espionage-070001165.html</t>
  </si>
  <si>
    <t>http://www.reddit.com/r/Bitcoin/comments/36lc4h/bitcoin_mentioned_on_community_season_6_episode_11/</t>
  </si>
  <si>
    <t>May 20, 2015 at 02:17PM</t>
  </si>
  <si>
    <t>makevoid</t>
  </si>
  <si>
    <t>BitNFC - An NFC Bitcoin Wallet for Android, and Coinbase #BitHack project, is now live!</t>
  </si>
  <si>
    <t>http://bitnfc.org</t>
  </si>
  <si>
    <t>http://www.reddit.com/r/Bitcoin/comments/36lika/bitnfc_an_nfc_bitcoin_wallet_for_android_and/</t>
  </si>
  <si>
    <t>May 20, 2015 at 02:14PM</t>
  </si>
  <si>
    <t>http://www.bbc.com/news/technology-32781244</t>
  </si>
  <si>
    <t>http://www.reddit.com/r/Bitcoin/comments/36li8i/bitcoins_baby_blockchains_tamperproof_revolution/</t>
  </si>
  <si>
    <t>May 20, 2015 at 02:05PM</t>
  </si>
  <si>
    <t>Dude-Lebowski</t>
  </si>
  <si>
    <t>New York Stock Exchange (NYXBT) price is only the Coinbase price</t>
  </si>
  <si>
    <t>"There is currently (1) Exchange/Venue whose bitcoin transaction data is included in the calculation of the Index: - Coinbase Exchange https://exchange.coinbase.com/"https://www.nyse.com/publicdocs/nyse/indices/NYSE_Bitcoin_Index_Methodology.pdfFYI</t>
  </si>
  <si>
    <t>http://www.reddit.com/r/Bitcoin/comments/36lhif/new_york_stock_exchange_nyxbt_price_is_only_the/</t>
  </si>
  <si>
    <t>May 20, 2015 at 02:56PM</t>
  </si>
  <si>
    <t>petskup</t>
  </si>
  <si>
    <t>Cyber attacks a growing threat for US financial system</t>
  </si>
  <si>
    <t>http://phys.org/news/2015-05-cyber-threat-financial.html</t>
  </si>
  <si>
    <t>http://www.reddit.com/r/Bitcoin/comments/36llo0/cyber_attacks_a_growing_threat_for_us_financial/</t>
  </si>
  <si>
    <t>barnarp</t>
  </si>
  <si>
    <t>Bitcoin – Baby Steps</t>
  </si>
  <si>
    <t>Hi all, I am new to Reddit. I am busy trying to get a Bitcoin Blog off the ground. Please have a look and share your opinion or tip. www.firstforbitcoin.com</t>
  </si>
  <si>
    <t>http://www.reddit.com/r/Bitcoin/comments/36llmr/bitcoin_baby_steps/</t>
  </si>
  <si>
    <t>May 20, 2015 at 03:41PM</t>
  </si>
  <si>
    <t>muyuu</t>
  </si>
  <si>
    <t>Plus500 share price plummets as scores of UK accounts are frozen</t>
  </si>
  <si>
    <t>http://www.cityam.com/216008/sub500</t>
  </si>
  <si>
    <t>http://www.reddit.com/r/Bitcoin/comments/36lon2/plus500_share_price_plummets_as_scores_of_uk/</t>
  </si>
  <si>
    <t>May 20, 2015 at 03:15PM</t>
  </si>
  <si>
    <t>One aspect of Bitcoin I always admired is that it is not just secured by a huge amount of computing power but also by a game theory like logic that who ever affords to have that much computing power that he could harm the network probably wouldn't do it because at that point he earns most of the bitcoins and wouldn't want to endanger its value by playing with the peoples trust. Now with colored coins we have the situation that particular bitcoins could have much more value than the actual bitcoin value. Couldn't that destroy this concept? If we have other values on the blockchain this could add a new dimension of motivation to attack.</t>
  </si>
  <si>
    <t>http://www.reddit.com/r/Bitcoin/comments/36lmw5/are_colored_coins_and_approches_like_nasdaqs/</t>
  </si>
  <si>
    <t>May 20, 2015 at 04:35PM</t>
  </si>
  <si>
    <t>satoshinakamotorola</t>
  </si>
  <si>
    <t>Is 21 Inc. trying to 51% the blockchain?</t>
  </si>
  <si>
    <t>Discuss.</t>
  </si>
  <si>
    <t>http://www.reddit.com/r/Bitcoin/comments/36lsvl/is_21_inc_trying_to_51_the_blockchain/</t>
  </si>
  <si>
    <t>May 20, 2015 at 04:31PM</t>
  </si>
  <si>
    <t>rockgod525</t>
  </si>
  <si>
    <t>Total noob confused about the location of my Bitcoins.</t>
  </si>
  <si>
    <t>I created a Block.io wallet in order to get started with Bitcoin, and I visited Goldsday.com in order to receive some free Satoshis. I received 250 Satoshis, and Goldsday told me it was sent to ePay.com. I went to ePay and secured my account using the same wallet address as my Block.io account, but my Satoshis are only appearing in my ePay account, and not my Block.io account. What did I do wrong?</t>
  </si>
  <si>
    <t>http://www.reddit.com/r/Bitcoin/comments/36lsha/total_noob_confused_about_the_location_of_my/</t>
  </si>
  <si>
    <t>May 20, 2015 at 04:55PM</t>
  </si>
  <si>
    <t>Short_Term_Account</t>
  </si>
  <si>
    <t>Bitbond Raises €600,000 to Grow its Global Bitcoin Lending Platform</t>
  </si>
  <si>
    <t>http://www.coindesk.com/press-releases/bitbond-raises-e600000-to-grow-its-global-bitcoin-lending-platform/</t>
  </si>
  <si>
    <t>http://www.reddit.com/r/Bitcoin/comments/36luet/bitbond_raises_600000_to_grow_its_global_bitcoin/</t>
  </si>
  <si>
    <t>May 20, 2015 at 05:18PM</t>
  </si>
  <si>
    <t>Cryptoranet</t>
  </si>
  <si>
    <t>I'm building a website which greatly simplifies the process of finding a place to buy bitcoins. Any programmers willing to help out?</t>
  </si>
  <si>
    <t>Hey,I bought my first few bitcoins in the early summer of 2014 and - like most of the people who bought bitcoin - made a nice amount of money then.I spent a few thousand dollars on developement of the site, as I felt especially non tech-savvy weren't able to find the best place to buy bitcoins for them easily. But then the markets crashed and I lost confidence in bitcoin and gave up the project. As Bitcoin is gaining momentum again and staying very stable I'm now trying to get the site back up again, but I'll need some help.I can't promise any financial compensation just yet, as I am just a Dutch broke ass college student trying to help out.PS: I'm aware of http://howtobuybitcoins.info/. But my site is quite a lot better ;)!</t>
  </si>
  <si>
    <t>http://www.reddit.com/r/Bitcoin/comments/36lw9h/im_building_a_website_which_greatly_simplifies/</t>
  </si>
  <si>
    <t>May 20, 2015 at 05:12PM</t>
  </si>
  <si>
    <t>CoinTelegraph_UK</t>
  </si>
  <si>
    <t>Advertise &amp;amp; Get the Best Coverage for your Business with CoinTelegraph UK</t>
  </si>
  <si>
    <t>http://cointelegraph.uk/news/114301/advertise-get-the-best-coverage-for-your-business-with-cointelegraph-uk</t>
  </si>
  <si>
    <t>http://www.reddit.com/r/Bitcoin/comments/36lvrt/advertise_get_the_best_coverage_for_your_business/</t>
  </si>
  <si>
    <t>May 20, 2015 at 05:43PM</t>
  </si>
  <si>
    <t>In applications that use the Blockchain we are told Bitcoin is also involved -- but how much?</t>
  </si>
  <si>
    <t>Take the title registry: Is it one Bitcoin per title? Or half a BTC? If so, why? What determines how much Bitcoin is needed?</t>
  </si>
  <si>
    <t>http://www.reddit.com/r/Bitcoin/comments/36ly68/in_applications_that_use_the_blockchain_we_are/</t>
  </si>
  <si>
    <t>May 20, 2015 at 06:00PM</t>
  </si>
  <si>
    <t>clementinal</t>
  </si>
  <si>
    <t>BTC-E api keys</t>
  </si>
  <si>
    <t>what happened to the api keys? did they do a reset or something? none of the api keys i made are there.</t>
  </si>
  <si>
    <t>http://www.reddit.com/r/Bitcoin/comments/36lziw/btce_api_keys/</t>
  </si>
  <si>
    <t>May 20, 2015 at 05:59PM</t>
  </si>
  <si>
    <t>bitcoinruss</t>
  </si>
  <si>
    <t>Can the maximum number of bitcoins be changed?</t>
  </si>
  <si>
    <t>If things like block size in the algorithm can be change, why can't the maximum number of bitcoins (21 million) be changed at some point?</t>
  </si>
  <si>
    <t>http://www.reddit.com/r/Bitcoin/comments/36lzft/can_the_maximum_number_of_bitcoins_be_changed/</t>
  </si>
  <si>
    <t>May 20, 2015 at 06:14PM</t>
  </si>
  <si>
    <t>b_lumenkraft</t>
  </si>
  <si>
    <t>[a16z Podcast] Which Bitcoin Players Matter?</t>
  </si>
  <si>
    <t>http://a16z.com/2015/05/19/a16z-podcast-which-bitcoin-players-matter/</t>
  </si>
  <si>
    <t>http://www.reddit.com/r/Bitcoin/comments/36m0ph/a16z_podcast_which_bitcoin_players_matter/</t>
  </si>
  <si>
    <t>May 20, 2015 at 06:12PM</t>
  </si>
  <si>
    <t>Drink_Feck_Arse</t>
  </si>
  <si>
    <t>Purse competitor?</t>
  </si>
  <si>
    <t>Would there be any demand from bitcoiners for a purse.io competitor (lets say 6-10% saving vs purses 5%) ? in USTho' I will not be able to offer "prime" shipping since that is obviously a misuse and a violation of Amazon Prime terms.There are currently many people on LBC who sell PHYSICAL amazon giftcards (hence no carding possible unlike purse) with CASH receipts for anywhere from 15 to 25% off, since its the only method to get bitcoin anonymously in USAI think there is an opportunity right there to offer good deals to buyers wanting amazon products and sellers wanting to get bitcoin anonymously with their cash.Thoughts?I am a good developer and can cobble something together like this in a couple of weeksThanks</t>
  </si>
  <si>
    <t>http://www.reddit.com/r/Bitcoin/comments/36m0lm/purse_competitor/</t>
  </si>
  <si>
    <t>May 20, 2015 at 06:34PM</t>
  </si>
  <si>
    <t>fimp</t>
  </si>
  <si>
    <t>6 reasons Bitcoin is not anonymous (whether you like it or not)</t>
  </si>
  <si>
    <t>http://blog.coinify.com/post/119434103908/6-reasons-bitcoin-is-not-anonymous</t>
  </si>
  <si>
    <t>http://www.reddit.com/r/Bitcoin/comments/36m2hc/6_reasons_bitcoin_is_not_anonymous_whether_you/</t>
  </si>
  <si>
    <t>May 20, 2015 at 06:26PM</t>
  </si>
  <si>
    <t>CDOLago</t>
  </si>
  <si>
    <t>[KRAKEN] Margin Trading Beta Launch</t>
  </si>
  <si>
    <t>https://support.kraken.com/hc/en-us/sections/200560633</t>
  </si>
  <si>
    <t>http://www.reddit.com/r/Bitcoin/comments/36m1r7/kraken_margin_trading_beta_launch/</t>
  </si>
  <si>
    <t>May 20, 2015 at 06:19PM</t>
  </si>
  <si>
    <t>dnivi3</t>
  </si>
  <si>
    <t>Silk Road film unintentionally shows what’s wrong with the “Free Ross” crowd</t>
  </si>
  <si>
    <t>http://arstechnica.com/tech-policy/2015/05/silk-road-doc-unintentionally-shows-whats-wrong-with-the-free-ross-crowd/</t>
  </si>
  <si>
    <t>http://www.reddit.com/r/Bitcoin/comments/36m176/silk_road_film_unintentionally_shows_whats_wrong/</t>
  </si>
  <si>
    <t>May 20, 2015 at 06:43PM</t>
  </si>
  <si>
    <t>sleepnap</t>
  </si>
  <si>
    <t>Kraken Margin trading Beta launch e-mail (full text inside)</t>
  </si>
  <si>
    <t>Good news - margin trading has entered beta launch and you’re invited! Access is already enabled in your account, so simply login to get started. Creating a margin order is easy. Just select a level of leverage in the intermediate or advanced order forms and complete the order as you normally do.Not sure what margin trading is? It’s an exciting trade system that allows you to leverage your account for greater profits. For more details on how margin works, please read the terms below, and see our trading guide and FAQ.If you have any questions or comments about margin, we’d love to hear from you. Please send us an email to support@kraken.com.Here’s how it works:Fees: during this trial period, your usual trade fee will be applied to the opening and closing volume of a margined position. This means that if you’re in our most preferential fee tier and you’d usually pay 0.10% for a trade, you’ll pay 0.10% to open a margin position and 0.10% to close that position. Positions open for more than 24 hours will also be charged a 0.05% renewal fee (see the “Term” section below).Term: margin positions are good for 24 hours. After 24 hours, 0.05% will automatically be charged to renew the position for an additional 24 hours. If you wish to avoid this fee, close the position within 24 hours.Leverage: 1.25x-3x.Currencies: margin is currently only available on our XBT/EUR pair. We hope to open up margin trading on other pairs as those books become more liquid. Note that during the trial period only XBT, EUR and USD will be “margin currencies” - i.e. currencies that can be used as collateral for margin trading. So only XBT, EUR and USD (not GBP, JPY, LTC, etc.) will count toward your trade balance for margin trading. We plan to allow for more margin currencies soon.Limits: during this trial period, the Tier 4 borrow limit per account is 20 bitcoins and €5,000. This means that your total volume for short positions is limited to 20 bitcoins and your total volume for long positions is limited to €5,000. The Tier 3 borrow limit per account is 10 bitcoins and €2,500. The pool of funds allocated for the exchange as a whole is 2,000 bitcoins and €500,000. The pool of funds allocated for margin is available on a first-come-first-serve basis. So, it’s possible that at times of high demand, you will have less than your account limit available. Limits will be raised after the trial period.Call and liquidation levels: the margin call level is 80% and the liquidation level is 40%.No hedging: Note that you cannot have both long and short positions open at the same time. All long positions must be closed before a short position can be opened (and vice versa). But you can have multiple long positions or multiple short positions.Opening positions: Opening a margin position is similar to executing a trade, except that when you create the order to open the position, you must select a level of leverage.Closing positions: To close all or part of a position, you simply execute an opposing leveraged order in the volume amount you want to close. To close a long position, you execute a leveraged sell order and to close a short position, you execute a leveraged buy order. For example, suppose you buy 1 XBT of XBT/EUR at 2:1 leverage. To close the entire position, you sell 1 XBT of XBT/EUR (at any leverage). To close half the position, you sell 0.5 XBT of XBT/EUR (at any leverage). Note that the closing leverage does not need to match the opening leverage. Finally, be careful that you don’t execute a closing order for more volume than your position, since this will create a new position on the opposite side (see “Flipping positions” below).Closing multiple positions: Margin trading is “First in First Out” (FIFO). This means that if you have multiple positions open, the position created first will be closed first. Suppose you have 2 long positions open at 1 XBT volume each. If you then sell 1 XBT (at any leverage), the position that will be closed will be the one that was created first.Flipping positions: You can easily flip from long to short, or short to long. To do this, you simply execute an opposing order with more volume than your open positions. Suppose you have 2 short positions open at 1 XBT volume each, but you want to close these positions and go long 1 XBT at 3:1 leverage. To do this, buy 3 XBT at 3:1 leverage.Any of the terms described above may change after the trial period in light of client feedback or other factors. If you have any questions or comments about margin, we’d love to hear from you. Please send us an email to support@kraken.com.Thank you for choosing Kraken Bitcoin Exchange.The Kraken Team</t>
  </si>
  <si>
    <t>http://www.reddit.com/r/Bitcoin/comments/36m3co/kraken_margin_trading_beta_launch_email_full_text/</t>
  </si>
  <si>
    <t>May 20, 2015 at 06:56PM</t>
  </si>
  <si>
    <t>Prague Conference Features Prominent Eastern European Bitcoin Enthusiasts</t>
  </si>
  <si>
    <t>http://www.coindesk.com/press-releases/prague-conference-features-prominent-eastern-european-bitcoin-enthusiasts/</t>
  </si>
  <si>
    <t>http://www.reddit.com/r/Bitcoin/comments/36m4k8/prague_conference_features_prominent_eastern/</t>
  </si>
  <si>
    <t>May 20, 2015 at 07:16PM</t>
  </si>
  <si>
    <t>Am I the only one who thinks 21 Inc's idea is just morally wrong? Inserting a chip and extorting money from a customer that doesn't even know it's generating money for them?</t>
  </si>
  <si>
    <t>http://www.reddit.com/r/Bitcoin/comments/36m6rr/am_i_the_only_one_who_thinks_21_incs_idea_is_just/</t>
  </si>
  <si>
    <t>May 20, 2015 at 07:09PM</t>
  </si>
  <si>
    <t>IvoryStory</t>
  </si>
  <si>
    <t>Bitcoin will be traded on NYSE from today.</t>
  </si>
  <si>
    <t>http://igaming.org/cryptocurrencies/news/nyse-launching-bitcoin-index-384/</t>
  </si>
  <si>
    <t>http://www.reddit.com/r/Bitcoin/comments/36m5xu/bitcoin_will_be_traded_on_nyse_from_today/</t>
  </si>
  <si>
    <t>May 20, 2015 at 07:26PM</t>
  </si>
  <si>
    <t>Hashed documentation.</t>
  </si>
  <si>
    <t>a. Could a town raise a bill that stated certain events have to be stored on the blockchain?b. Are we going to start timing and dating everything on the internet?c. How many mining chips is 21 inc gonna buy and are they going to release after the next halving?d. Is the next bubble going to be the next halving? Can you use bitcoin during a huge bubble? Is it cost effective?</t>
  </si>
  <si>
    <t>http://www.reddit.com/r/Bitcoin/comments/36m7tj/hashed_documentation/</t>
  </si>
  <si>
    <t>May 20, 2015 at 07:24PM</t>
  </si>
  <si>
    <t>Sadly Bitcoin is fundamentally unstable. If the difficultly ever stabilised it i...</t>
  </si>
  <si>
    <t>https://news.ycombinator.com/item?id=9575220</t>
  </si>
  <si>
    <t>http://www.reddit.com/r/Bitcoin/comments/36m7hs/sadly_bitcoin_is_fundamentally_unstable_if_the/</t>
  </si>
  <si>
    <t>May 20, 2015 at 07:43PM</t>
  </si>
  <si>
    <t>My reaction to 21 Inc.'s plan.</t>
  </si>
  <si>
    <t>https://www.youtube.com/watch?v=p6cv0KsTTfY</t>
  </si>
  <si>
    <t>http://www.reddit.com/r/Bitcoin/comments/36m9qu/my_reaction_to_21_incs_plan/</t>
  </si>
  <si>
    <t>May 20, 2015 at 08:28PM</t>
  </si>
  <si>
    <t>fuckotheclown3</t>
  </si>
  <si>
    <t>Was Bitcoin (by any name) inevitable?</t>
  </si>
  <si>
    <t>Before the Internet, there was global trade, but it operated at the pace the world was used to before the information-era. Dollars could handle that velocity just fine.Now we're used to being able to address the entire planet in seconds, but before Bitcoin, there was no financial tool to match that power. Getting a dollar to someone on the other side of the planet took a little effort, unlike posting to Reddit or sending an email.Historically, some corporation wants to be the gatekeeper of information, taxing it. Some examples (chronological order):AT&amp;T ran their landline business into the ground. It's still possible to pay a premium for "Local Toll" calls (most kids don't even know what those are) to call someone across town.When smart phones became prevalent, and cell networks got fast, there was a shift toward charging unrealistically large sums of money for texting, which was originally supposed to relieve the voice network of saturation. It's still possible to pay 25 cents (perhaps higher) for a text.When Skype created software that allowed high quality voice and video calls to circumvent that network and run over the public internet, they were promptly bought by Microsoft, who (surprise!) later changed the architecture so that skype calls were forced to run through a Microsoft serverSome corporation always wants to be the information gate keeper. They have fantasies, much like the RIAA in the early 2000s, of setting up a toll station, and kicking back and collecting cash. Also like the RIAA, it's not sustainable because eventually the public becomes aware of the bullshit and puts a stop to it.In light of this, was Bitcoin inevitable?</t>
  </si>
  <si>
    <t>http://www.reddit.com/r/Bitcoin/comments/36mf1z/was_bitcoin_by_any_name_inevitable/</t>
  </si>
  <si>
    <t>May 20, 2015 at 08:25PM</t>
  </si>
  <si>
    <t>btcsa</t>
  </si>
  <si>
    <t>SMS text notification of wallet transactions?</t>
  </si>
  <si>
    <t>Is there an easy way to get an SMS / text notification for transactions for a bitcoin wallet address to my mobile phone?</t>
  </si>
  <si>
    <t>http://www.reddit.com/r/Bitcoin/comments/36meoz/sms_text_notification_of_wallet_transactions/</t>
  </si>
  <si>
    <t>May 20, 2015 at 08:22PM</t>
  </si>
  <si>
    <t>metamirror</t>
  </si>
  <si>
    <t>HTTPS-crippling attack threatens tens of thousands of Web and mail servers</t>
  </si>
  <si>
    <t>http://arstechnica.com/security/2015/05/https-crippling-attack-threatens-tens-of-thousands-of-web-and-mail-servers/</t>
  </si>
  <si>
    <t>http://www.reddit.com/r/Bitcoin/comments/36mecg/httpscrippling_attack_threatens_tens_of_thousands/</t>
  </si>
  <si>
    <t>borrowing fiat against bitcoin?</t>
  </si>
  <si>
    <t>is there anyone offering this? does it require giving bitcoin to lender or just proving ownership? because getting fiat without liquidating bitcoin holdings i think wd be useful.</t>
  </si>
  <si>
    <t>http://www.reddit.com/r/Bitcoin/comments/36mecd/borrowing_fiat_against_bitcoin/</t>
  </si>
  <si>
    <t>May 20, 2015 at 08:42PM</t>
  </si>
  <si>
    <t>TheStatelessMan</t>
  </si>
  <si>
    <t>Debate: Will Bitcoin's Fixed Money Supply Be Its Downfall?</t>
  </si>
  <si>
    <t>http://panampost.com/editor/2015/05/20/will-bitcoins-fixed-money-supply-be-its-downfall/</t>
  </si>
  <si>
    <t>http://www.reddit.com/r/Bitcoin/comments/36mgmq/debate_will_bitcoins_fixed_money_supply_be_its/</t>
  </si>
  <si>
    <t>May 20, 2015 at 08:41PM</t>
  </si>
  <si>
    <t>sinhwver</t>
  </si>
  <si>
    <t>Mining services. Free trial avaiable!</t>
  </si>
  <si>
    <t>Mining services. Free trial avaiable. Check it out! www.btcmine.ml</t>
  </si>
  <si>
    <t>http://www.reddit.com/r/Bitcoin/comments/36mgjg/mining_services_free_trial_avaiable/</t>
  </si>
  <si>
    <t>May 20, 2015 at 09:25PM</t>
  </si>
  <si>
    <t>coderwill</t>
  </si>
  <si>
    <t>Libra Formalizes Accounting for Bitcoin with Major Wallet &amp;amp; Exchange Integrations</t>
  </si>
  <si>
    <t>http://libratax.com/blog/libra-formalizes-accounting-solutions-for-the-bitcoin-protocol-with-major-wallet-and-exchange-integrations/</t>
  </si>
  <si>
    <t>http://www.reddit.com/r/Bitcoin/comments/36mmbz/libra_formalizes_accounting_for_bitcoin_with/</t>
  </si>
  <si>
    <t>May 20, 2015 at 09:20PM</t>
  </si>
  <si>
    <t>Traders Appear Butthurt, As Humans Realize They Can’t Out-Trade Computers</t>
  </si>
  <si>
    <t>http://shitco.in/2015/05/20/traders-appear-butthurt-as-humans-realize-they-cant-out-trade-computers/</t>
  </si>
  <si>
    <t>http://www.reddit.com/r/Bitcoin/comments/36mlml/traders_appear_butthurt_as_humans_realize_they/</t>
  </si>
  <si>
    <t>May 20, 2015 at 09:39PM</t>
  </si>
  <si>
    <t>Bitcoin: Gavin Andresen | Nathaniel Popper | Andrew Ross Sorkin | Fred Wilson: Live from the New York Public Library</t>
  </si>
  <si>
    <t>http://www.nypl.org/audiovideo/bitcoin-gavin-andresen-nathaniel-popper-andrew-ross-sorkin-fred-wilson</t>
  </si>
  <si>
    <t>http://www.reddit.com/r/Bitcoin/comments/36mo7p/bitcoin_gavin_andresen_nathaniel_popper_andrew/</t>
  </si>
  <si>
    <t>May 20, 2015 at 09:37PM</t>
  </si>
  <si>
    <t>binghamtonbitcoin</t>
  </si>
  <si>
    <t>Is Coinsafe legitimate? Decker holdings?</t>
  </si>
  <si>
    <t>sorry coincafe, not coinsafehttp://www.fincen.gov/financial_institutions/msb/msbstateselector.htmlMSB Registration Number: 31000044707847MSB Activities: Money transmitter in about 50 states Authorized Signature Date: 04/16/2014seems legitimate yes?But after i registered and I found the name of bank account is "Decker Holdings". Instead of "coin safe"It's quite weird. Also this site tells customers not to mention "bitcoin" while making cash deposit. I think it's actually telling lies.</t>
  </si>
  <si>
    <t>http://www.reddit.com/r/Bitcoin/comments/36mnzm/is_coinsafe_legitimate_decker_holdings/</t>
  </si>
  <si>
    <t>May 20, 2015 at 09:35PM</t>
  </si>
  <si>
    <t>Sign-up to Bitex.la and get a discount on your Bitcoin Trezor today!</t>
  </si>
  <si>
    <t>https://bitex.la/?r=trezor</t>
  </si>
  <si>
    <t>http://www.reddit.com/r/Bitcoin/comments/36mnrq/signup_to_bitexla_and_get_a_discount_on_your/</t>
  </si>
  <si>
    <t>May 20, 2015 at 09:50PM</t>
  </si>
  <si>
    <t>signemajeep</t>
  </si>
  <si>
    <t>Is there a uk bitcoin market place where you don't have to provide ID?</t>
  </si>
  <si>
    <t>I have tried on 3 different sites and they all wanted a copy of my driving license and a copy of a letter sent to my home address. I do not feel comfortable providing this information. Is there a market place which does not require you to provide this information?</t>
  </si>
  <si>
    <t>http://www.reddit.com/r/Bitcoin/comments/36mpu7/is_there_a_uk_bitcoin_market_place_where_you_dont/</t>
  </si>
  <si>
    <t>May 20, 2015 at 09:45PM</t>
  </si>
  <si>
    <t>MandelDuck</t>
  </si>
  <si>
    <t>Sarutobi creator: New iOS game coming soon, looking for sponsers of Bitcoin</t>
  </si>
  <si>
    <t>Apple just approved the Bitcoin integration into our new free iOS app "Game of Birds".It is a simple Game of Thrones parody puzzle game. SiteIt will work similar to SaruTobi, users collect in game Bitcoins and can cash them out for real Bitcoin tips, however we are looking for any potential advertisers to supply the game with regular Bitcoin donation in return for the sole advertising space inside the app.Alternatively any generous philanthropist who would be willing to donate a cloud miner or Bitcoin would be most welcomed.If you interested please contact me at mandelduck@gmail.comOur idea is to help get Bitcoin into the hands of the masses (without them having to go through the pains of sining up for exchanges etc)Just imagine if an app as popular as AngryBirds gave the players Bitcoin!</t>
  </si>
  <si>
    <t>http://www.reddit.com/r/Bitcoin/comments/36mp5g/sarutobi_creator_new_ios_game_coming_soon_looking/</t>
  </si>
  <si>
    <t>May 20, 2015 at 09:42PM</t>
  </si>
  <si>
    <t>PayPal penalised for 'deceptive' practices - BBC News</t>
  </si>
  <si>
    <t>http://www.bbc.com/news/technology-32810280</t>
  </si>
  <si>
    <t>http://www.reddit.com/r/Bitcoin/comments/36moni/paypal_penalised_for_deceptive_practices_bbc_news/</t>
  </si>
  <si>
    <t>May 20, 2015 at 10:01PM</t>
  </si>
  <si>
    <t>Trust your money with us! 5 of the world's biggest banks are expected to plead guilty in an unprecedented criminal case</t>
  </si>
  <si>
    <t>http://www.businessinsider.com/r-five-big-banks-face-criminal-charges-and-5-billion-bill-over-fx-rigging-2015-5</t>
  </si>
  <si>
    <t>http://www.reddit.com/r/Bitcoin/comments/36mrd7/trust_your_money_with_us_5_of_the_worlds_biggest/</t>
  </si>
  <si>
    <t>May 20, 2015 at 10:14PM</t>
  </si>
  <si>
    <t>The Death of Bitcoin</t>
  </si>
  <si>
    <t>http://tonyarcieri.com/the-death-of-bitcoin</t>
  </si>
  <si>
    <t>http://www.reddit.com/r/Bitcoin/comments/36mtak/the_death_of_bitcoin/</t>
  </si>
  <si>
    <t>May 20, 2015 at 10:35PM</t>
  </si>
  <si>
    <t>Clogwalker</t>
  </si>
  <si>
    <t>Bitcoin World Power Ranking - Monthly Growth of Top 10 Local Bitcoin Meetups in 2015</t>
  </si>
  <si>
    <t>http://www.bitcoinwednesday.com/bitcoin-world-power-ranking/</t>
  </si>
  <si>
    <t>http://www.reddit.com/r/Bitcoin/comments/36mwaz/bitcoin_world_power_ranking_monthly_growth_of_top/</t>
  </si>
  <si>
    <t>May 20, 2015 at 10:32PM</t>
  </si>
  <si>
    <t>BinaryResult</t>
  </si>
  <si>
    <t>J.P. Morgan, Barclays, RBS, Citigroup and UBS to pay 5.6 Billion in fines and plead guilty in LIBOR scandal and currency manipulation</t>
  </si>
  <si>
    <t>http://www.nytimes.com/2015/05/21/business/dealbook/5-big-banks-to-pay-billions-and-plead-guilty-in-currency-and-interest-rate-cases.html?hp&amp;action=click&amp;pgtype=Homepage&amp;module=first-column-region&amp;region=top-news&amp;WT.nav=top-news</t>
  </si>
  <si>
    <t>http://www.reddit.com/r/Bitcoin/comments/36mvw6/jp_morgan_barclays_rbs_citigroup_and_ubs_to_pay/</t>
  </si>
  <si>
    <t>May 20, 2015 at 10:44PM</t>
  </si>
  <si>
    <t>solled</t>
  </si>
  <si>
    <t>Here's a good metric not getting much attention: Blockchain.info wallet transactions have doubled in the passed year</t>
  </si>
  <si>
    <t>I was browsing through Blockchain.info's charts and thought the number of transactions using their wallets look very healthy, from about 25,000/day to 50,000. Especially considering they had a couple hiccups this past year.https://blockchain.info/charts/my-wallet-n-tx?timespan=1year&amp;showDataPoints=false&amp;daysAverageString=1&amp;show_header=true&amp;scale=0The general sentiment has been that even with all the good news, user adoption is not really growing. At least that was my feeling. But this clearly shows that's not the case.</t>
  </si>
  <si>
    <t>http://www.reddit.com/r/Bitcoin/comments/36mxlw/heres_a_good_metric_not_getting_much_attention/</t>
  </si>
  <si>
    <t>May 20, 2015 at 11:13PM</t>
  </si>
  <si>
    <t>Scaling for "Global Ledger"</t>
  </si>
  <si>
    <t>I understand, at least on the surface, that bitcoin for transactions will eventually have to move off chain if it is going to scale globally, whether by payment channels, lightning networks, side-chains, etc. But how does bitcoin scale if everyone starts using Bitcoin as a global ledger?As far as I understand, If you want to use the Blockchain for storing ownership title transfer, copyright, patents, licensing, and for 21Inc, authenticating devices, don't all of these use cases require transactions to hit the Blockchain?TLDR; How does bitcoin scale for use cases where ALL the transactions HAVE to pass through the Blockchain?edit; grammar, spelling</t>
  </si>
  <si>
    <t>http://www.reddit.com/r/Bitcoin/comments/36n271/scaling_for_global_ledger/</t>
  </si>
  <si>
    <t>May 20, 2015 at 11:09PM</t>
  </si>
  <si>
    <t>deb_on_air</t>
  </si>
  <si>
    <t>You guys should check this out and Support them</t>
  </si>
  <si>
    <t>https://www.youtube.com/watch?v=SLSBt2GucF0</t>
  </si>
  <si>
    <t>http://www.reddit.com/r/Bitcoin/comments/36n1iv/you_guys_should_check_this_out_and_support_them/</t>
  </si>
  <si>
    <t>May 20, 2015 at 11:05PM</t>
  </si>
  <si>
    <t>larrysalibra</t>
  </si>
  <si>
    <t>Is 21co is working on ending network neutrality?</t>
  </si>
  <si>
    <t>https://www.bitcoinhk.org/2015-21co/</t>
  </si>
  <si>
    <t>http://www.reddit.com/r/Bitcoin/comments/36n11k/is_21co_is_working_on_ending_network_neutrality/</t>
  </si>
  <si>
    <t>May 20, 2015 at 11:04PM</t>
  </si>
  <si>
    <t>Can anyone see this and not see point or the value of bitcoin?</t>
  </si>
  <si>
    <t>https://twitter.com/BitcoinBetGuide/status/600811734916407296</t>
  </si>
  <si>
    <t>http://www.reddit.com/r/Bitcoin/comments/36n0ui/can_anyone_see_this_and_not_see_point_or_the/</t>
  </si>
  <si>
    <t>May 20, 2015 at 11:02PM</t>
  </si>
  <si>
    <t>Cypriot-style controls in Greece? Get ready...</t>
  </si>
  <si>
    <t>http://www.telegraph.co.uk/finance/economics/11617208/Greek-default-woes-hit-the-euro.html</t>
  </si>
  <si>
    <t>http://www.reddit.com/r/Bitcoin/comments/36n0lg/cypriotstyle_controls_in_greece_get_ready/</t>
  </si>
  <si>
    <t>ngtrees</t>
  </si>
  <si>
    <t>I don't think the 21 mining chip is about Bitcoin</t>
  </si>
  <si>
    <t>We have seen a pretty skeptical reaction to 21's embedded mining chip/stack. I'm among the skeptics. Between power draw, hashing power needed to overcome transaction fees, and obsolescence of these slow miners as the network grows their listed use cases just don't seem feasible.That being said, the chips are definately a new technology and I think they do have real applications.Instead of deriving profit or benefit from the Bitcoin network these device embedded chips could be used to secure a new network. The devices these chips are embedded in will derive some benefit from the attachment to a block chain. Traditionally, all of the incentive bitcoin miners have to secure the network is the monetary reward of the subsidy and fees. This is altered in the embedded chip model, where incentive to mine is derived from some sort of functionality. In the device case, it will get to communicate; in the subsidized silicon case, it will be allowed to function.In order for devices to retain their ability to communicate on chain, network growth must not dwarf their hashing power. I see two ways this will be controlled, a block subsidy which is tailored to the supply and demand, and a variable split of then mined coins. In this way as hash power increases so can the number of issued coins.This framework would allow 21 to bootstrap a new functionality-incentivized network. There will be a large pool of hashing power securing a ledger and attaining tokens to allow writes to that ledger.Albeit, this model removes many of the benefits of bitcoin the currency, but it seems viable as a immutable, programmable message store sufficient for device communication. It seems this kind of network could further be monetized by allowing anyone who has purchased the functionality-tokens to write to this chain.There are still questions of scale and implementation but I think this is a much more feasible business model.TLDR: 21 probably isnt going to mine bitcoin for various reasons, but could bootstrap a new block chain secured by device-functionality incentive rather than monetary.</t>
  </si>
  <si>
    <t>http://www.reddit.com/r/Bitcoin/comments/36n0gd/i_dont_think_the_21_mining_chip_is_about_bitcoin/</t>
  </si>
  <si>
    <t>May 20, 2015 at 11:33PM</t>
  </si>
  <si>
    <t>Pericorp</t>
  </si>
  <si>
    <t>Is it possible to buy bitcoins with paypal and THEN trade bitcoins for money on my bank account?</t>
  </si>
  <si>
    <t>I have a big amount of money on my paypal account but I don't want to connect my bank account to it. Would something like that be possible? Or maybe you guys know any other way to get money from paypal to a bank account that don't require my credit card info?</t>
  </si>
  <si>
    <t>http://www.reddit.com/r/Bitcoin/comments/36n58c/is_it_possible_to_buy_bitcoins_with_paypal_and/</t>
  </si>
  <si>
    <t>May 20, 2015 at 11:32PM</t>
  </si>
  <si>
    <t>btcdrak</t>
  </si>
  <si>
    <t>PSA: Check your browser and websites you rely on to be secure against the latest SSL bug.</t>
  </si>
  <si>
    <t>https://weakdh.org/</t>
  </si>
  <si>
    <t>http://www.reddit.com/r/Bitcoin/comments/36n53h/psa_check_your_browser_and_websites_you_rely_on/</t>
  </si>
  <si>
    <t>May 20, 2015 at 11:25PM</t>
  </si>
  <si>
    <t>djleo</t>
  </si>
  <si>
    <t>Can't verify signature for Bitcoin Core using GPG on OS X.</t>
  </si>
  <si>
    <t>I'm trying to update my node since it went offline today for no apparent reason.gpg --verify Downloads/SHA256SUMS.asc Downloads/bitcoin-0.10.2-osx.tar.gzI getgpg: not a detached signatureAccording to Wikipedia a detached signature is a type of digital signature that is kept separate from its signed data, as opposed to bundled together into a single file.I've downloaded the signature and binary from the same website, bitcoin.orgHow come there are no instructions on how to verify on bitcoin.org and can someone please tell me what I am doing wrong?</t>
  </si>
  <si>
    <t>http://www.reddit.com/r/Bitcoin/comments/36n449/cant_verify_signature_for_bitcoin_core_using_gpg/</t>
  </si>
  <si>
    <t>May 20, 2015 at 11:21PM</t>
  </si>
  <si>
    <t>hietheiy</t>
  </si>
  <si>
    <t>I just found out about these android games that payout bitcoin.</t>
  </si>
  <si>
    <t>https://play.google.com/store/apps/details?id=com.battledude.coinflapperhttps://play.google.com/store/apps/details?id=com.battledude.coincrush</t>
  </si>
  <si>
    <t>http://www.reddit.com/r/Bitcoin/comments/36n3hm/i_just_found_out_about_these_android_games_that/</t>
  </si>
  <si>
    <t>May 20, 2015 at 11:20PM</t>
  </si>
  <si>
    <t>Ellisgg</t>
  </si>
  <si>
    <t>ssDNA patent licenses via Colored Bitcoins</t>
  </si>
  <si>
    <t>https://www.sertant.com/html/biopatent.html</t>
  </si>
  <si>
    <t>http://www.reddit.com/r/Bitcoin/comments/36n3f1/ssdna_patent_licenses_via_colored_bitcoins/</t>
  </si>
  <si>
    <t>May 21, 2015 at 12:10AM</t>
  </si>
  <si>
    <t>Coinprism</t>
  </si>
  <si>
    <t>A look at Open Assets, the Blockchain 2.0 Protocol chosen by NASDAQ</t>
  </si>
  <si>
    <t>http://blog.coinprism.com/2015/05/16/nasdaq-using-openassets/</t>
  </si>
  <si>
    <t>http://www.reddit.com/r/Bitcoin/comments/36nax1/a_look_at_open_assets_the_blockchain_20_protocol/</t>
  </si>
  <si>
    <t>May 21, 2015 at 12:03AM</t>
  </si>
  <si>
    <t>SatoshiTango</t>
  </si>
  <si>
    <t>At SatoshiTango (www.satoshitango.com) we are launching our international platform with prices in USD and our own International Visa Debit Card!</t>
  </si>
  <si>
    <t>Now you can request a virtual or plastic debit card and fund it with USD by selling BTC through our platform. Check your balance and transactions by clicking on "My cards". Ask as many cards as you want!</t>
  </si>
  <si>
    <t>http://www.reddit.com/r/Bitcoin/comments/36n9zj/at_satoshitango_wwwsatoshitangocom_we_are/</t>
  </si>
  <si>
    <t>sgornick</t>
  </si>
  <si>
    <t>Silk Meets Bitcoin (longread)</t>
  </si>
  <si>
    <t>https://medium.com/@beautyon_/silk-meets-bitcoin-d41cc1d698d</t>
  </si>
  <si>
    <t>http://www.reddit.com/r/Bitcoin/comments/36n9uo/silk_meets_bitcoin_longread/</t>
  </si>
  <si>
    <t>May 21, 2015 at 12:02AM</t>
  </si>
  <si>
    <t>New video explains bitcoin in 1min 39sec (good quality animation)</t>
  </si>
  <si>
    <t>https://youtu.be/1GP9fSAqBIM</t>
  </si>
  <si>
    <t>http://www.reddit.com/r/Bitcoin/comments/36n9o8/new_video_explains_bitcoin_in_1min_39sec_good/</t>
  </si>
  <si>
    <t>May 21, 2015 at 12:24AM</t>
  </si>
  <si>
    <t>KryptosBit</t>
  </si>
  <si>
    <t>CNBC Now on Twitter Ben Lawsky to step down in June</t>
  </si>
  <si>
    <t>https://twitter.com/CNBCnow/status/601070112955826176?s=09</t>
  </si>
  <si>
    <t>http://www.reddit.com/r/Bitcoin/comments/36nd6y/cnbc_now_on_twitter_ben_lawsky_to_step_down_in/</t>
  </si>
  <si>
    <t>May 21, 2015 at 12:47AM</t>
  </si>
  <si>
    <t>Pulling coins back online - without Big Brother getting his panties in a bunch?</t>
  </si>
  <si>
    <t>I have a chunk of coins I don't want to leave sitting on Bitstamp for too long. I will need to put them back in Bitstamp at some point. I want to pull them off and put them into a paper wallet.How can I get them back onto Bitstamp without having to ask permission from our new Bitcoin Bank (Coinbase etc)? Due to the amount, Coinbase will just lock my account and demand an essay explaining my life story if I import into there.I will need to safely import a private key without risk of losing the funds and seamlessly transmit to Bitstamp again. I don't want to use Bitcoin Core. Blockchain.info (my usual import system) crashed last time I tried. So no more of that either.Thanks.</t>
  </si>
  <si>
    <t>http://www.reddit.com/r/Bitcoin/comments/36ngq4/pulling_coins_back_online_without_big_brother/</t>
  </si>
  <si>
    <t>May 21, 2015 at 12:46AM</t>
  </si>
  <si>
    <t>Citi: UK Government Should Create Own Digital Currency</t>
  </si>
  <si>
    <t>http://www.coindesk.com/citi-uk-government-should-create-digital-currency/?utm_content=bufferd2c1d&amp;utm_medium=social&amp;utm_source=twitter.com&amp;utm_campaign=buffer</t>
  </si>
  <si>
    <t>http://www.reddit.com/r/Bitcoin/comments/36ngni/citi_uk_government_should_create_own_digital/</t>
  </si>
  <si>
    <t>May 21, 2015 at 12:50AM</t>
  </si>
  <si>
    <t>dohertyboyo</t>
  </si>
  <si>
    <t>I found a Bitcoin Machine! The first one I've seen in my town!</t>
  </si>
  <si>
    <t>http://imgur.com/jMABXDz</t>
  </si>
  <si>
    <t>http://www.reddit.com/r/Bitcoin/comments/36nhbj/i_found_a_bitcoin_machine_the_first_one_ive_seen/</t>
  </si>
  <si>
    <t>May 21, 2015 at 12:49AM</t>
  </si>
  <si>
    <t>michaeldunworthsydne</t>
  </si>
  <si>
    <t>My thoughts after reading the 21 pitch deck</t>
  </si>
  <si>
    <t>http://i.imgur.com/C1TH4J9.png</t>
  </si>
  <si>
    <t>http://www.reddit.com/r/Bitcoin/comments/36nh4n/my_thoughts_after_reading_the_21_pitch_deck/</t>
  </si>
  <si>
    <t>May 21, 2015 at 01:04AM</t>
  </si>
  <si>
    <t>Lawsky Stepping down - I find the second paragraph interesting.</t>
  </si>
  <si>
    <t>http://www.bloomberg.com/news/articles/2015-05-20/bank-regulator-lawsky-to-exit-with-new-york-6-billion-richer</t>
  </si>
  <si>
    <t>http://www.reddit.com/r/Bitcoin/comments/36njhy/lawsky_stepping_down_i_find_the_second_paragraph/</t>
  </si>
  <si>
    <t>May 21, 2015 at 01:24AM</t>
  </si>
  <si>
    <t>dragger2k</t>
  </si>
  <si>
    <t>$116m Bitcoin startup wants to use cryptocurrency to slash cloud costs - Computer Business Review</t>
  </si>
  <si>
    <t>http://www.cbronline.com/news/verticals/finance/116m-bitcoin-startup-wants-to-use-cryptocurrency-to-slash-cloud-costs-4581709</t>
  </si>
  <si>
    <t>http://www.reddit.com/r/Bitcoin/comments/36nmvi/116m_bitcoin_startup_wants_to_use_cryptocurrency/</t>
  </si>
  <si>
    <t>‘Best Crypto Currency Startup’ Nominees Revealed for The Europas Awards</t>
  </si>
  <si>
    <t>http://cointelegraph.com/news/114305/best-crypto-currency-startup-nominees-revealed-for-the-europas-awards</t>
  </si>
  <si>
    <t>http://www.reddit.com/r/Bitcoin/comments/36nmti/best_crypto_currency_startup_nominees_revealed/</t>
  </si>
  <si>
    <t>May 21, 2015 at 01:22AM</t>
  </si>
  <si>
    <t>http://www.coindesk.com/citi-uk-government-should-create-digital-currency/</t>
  </si>
  <si>
    <t>http://www.reddit.com/r/Bitcoin/comments/36nmh6/citi_uk_government_should_create_own_digital/</t>
  </si>
  <si>
    <t>May 21, 2015 at 01:21AM</t>
  </si>
  <si>
    <t>the-ace</t>
  </si>
  <si>
    <t>Can we show some support for the pirate bay? their donation address shows very little support from their vast amounts of users - let's show that Bitcoin matters</t>
  </si>
  <si>
    <t>I've donated $15 just to get the party started.Their address: 129TQVAroeehD9fZpzK51NdZGQT4TqifbG - as advertised on https://thepiratebay.am/ and 1PoVHFFCkCwZ8RDnbG5UYgbwVKz2ZsFhDJ as advertised on https://thepiratebay.se/ .</t>
  </si>
  <si>
    <t>http://www.reddit.com/r/Bitcoin/comments/36nm9l/can_we_show_some_support_for_the_pirate_bay_their/</t>
  </si>
  <si>
    <t>May 21, 2015 at 01:17AM</t>
  </si>
  <si>
    <t>New Australian laws could criminalise the teaching of encryption</t>
  </si>
  <si>
    <t>https://np.reddit.com/r/worldnews/comments/36mnr0/new_australian_laws_could_criminalise_the/</t>
  </si>
  <si>
    <t>http://www.reddit.com/r/Bitcoin/comments/36nlpi/new_australian_laws_could_criminalise_the/</t>
  </si>
  <si>
    <t>May 21, 2015 at 01:16AM</t>
  </si>
  <si>
    <t>Chakra_Scientist</t>
  </si>
  <si>
    <t>Benjamin Lawsky to Step Down as New York’s Top Financial Regulator</t>
  </si>
  <si>
    <t>http://www.nytimes.com/2015/05/21/business/dealbook/benjamin-lawsky-to-step-down-as-new-yorks-top-financial-regulator.html</t>
  </si>
  <si>
    <t>http://www.reddit.com/r/Bitcoin/comments/36nlgq/benjamin_lawsky_to_step_down_as_new_yorks_top/</t>
  </si>
  <si>
    <t>May 21, 2015 at 01:13AM</t>
  </si>
  <si>
    <t>Uuriko</t>
  </si>
  <si>
    <t>This nonprofit accepts bitcoin donations.</t>
  </si>
  <si>
    <t>http://www.awwpicture.com/promotions.html</t>
  </si>
  <si>
    <t>http://www.reddit.com/r/Bitcoin/comments/36nkzg/this_nonprofit_accepts_bitcoin_donations/</t>
  </si>
  <si>
    <t>May 21, 2015 at 01:09AM</t>
  </si>
  <si>
    <t>Bitcointalk Getting Hacked?</t>
  </si>
  <si>
    <t>http://i.imgur.com/gK7BMwq.png</t>
  </si>
  <si>
    <t>http://www.reddit.com/r/Bitcoin/comments/36nk8h/bitcointalk_getting_hacked/</t>
  </si>
  <si>
    <t>May 21, 2015 at 01:43AM</t>
  </si>
  <si>
    <t>Blawpaw</t>
  </si>
  <si>
    <t>NYSE Launches Bitcoin Index NYXBT</t>
  </si>
  <si>
    <t>http://btc.com/nyse-launches-bitcoin-index-nyxbt/</t>
  </si>
  <si>
    <t>http://www.reddit.com/r/Bitcoin/comments/36npuz/nyse_launches_bitcoin_index_nyxbt/</t>
  </si>
  <si>
    <t>May 21, 2015 at 02:01AM</t>
  </si>
  <si>
    <t>BitcoinDreamland</t>
  </si>
  <si>
    <t>4 Inescapable Characteristics of the IBM/Fedcoin Project</t>
  </si>
  <si>
    <t>With the news today of the release of a memo in which Citibank encourages the UK government to establish it's own crypto currency, it occurred to me that and government-established digital money (like the IBM project ) cannot escape these 4 characteristics:Inability to be used anonymously by citizens (hall pass for government black ops)Open ended supply of coins (for economic stimulus and inflationary pressure)Pre-mined and unmineable by the citizen end usersNetwork gateways that permit governments to intercept and seize funds deemed illicit</t>
  </si>
  <si>
    <t>http://www.reddit.com/r/Bitcoin/comments/36nsp4/4_inescapable_characteristics_of_the_ibmfedcoin/</t>
  </si>
  <si>
    <t>May 21, 2015 at 02:00AM</t>
  </si>
  <si>
    <t>cointweets</t>
  </si>
  <si>
    <t>CCN rips off images from Coin Fire. Coin Fire strikes back calling them out on it.</t>
  </si>
  <si>
    <t>https://twitter.com/CoinFireBlog/status/601098391641272320</t>
  </si>
  <si>
    <t>http://www.reddit.com/r/Bitcoin/comments/36nsiu/ccn_rips_off_images_from_coin_fire_coin_fire/</t>
  </si>
  <si>
    <t>BitseedOrg</t>
  </si>
  <si>
    <t>We the founders of Bitseed, developers of bitcoin full node hardware. Our Assembly community uses colored coins to reward people who contribute to our open source projects. AMA!</t>
  </si>
  <si>
    <t>Howdy bitcoiners :)We are:Jay Feldis /u/jfeldisKonn Danley /u/kdanley42Mike Doty /u/bitseedmikeJohn Light /u/lightcoinWe started Bitseed to give people an easy way to host the blockchain infrastructure that makes bitcoin possible. To this end, we've developed dedicated “plug-and-play” bitcoin full node hardware that makes it as easy as possible for anyone with a decent Internet connection to run a full node from their home or office – just plug the device into power and a router, and it'll start working (minor configuration necessary if your router doesn't support UPnP). We have some exciting plans for our platform – as they say, “money is just the first app” of the blockchain – and we're working hard to make this not just a great product for bitcoiners, but for everyone on the Internet.To help us achieve our mission of supporting decentralization and open source, we've begun to open up our company and products to outside collaboration. We started a community on the Assembly platform so that people can contribute designs, code, marketing assets, product testing, and any other kind of valuable input that will help Bitseed grow into something much bigger than it is today. These contributions are tracked through Assembly using colored coins on the bitcoin blockchain, and when Bitseed earns revenues, we pay out a portion of the profits to our Assembly community – currently $1 per unit sold – which is then proportionally distributed as royalties to all of the people who have contributed and earned coins. This is our first step in what is sure to be a rewarding journey to help make open source development of p2p software sustainable.We'd love to hear your feedback about Bitseed and answer any questions you might have about our product, our company, and our Assembly community. AMA!</t>
  </si>
  <si>
    <t>http://www.reddit.com/r/Bitcoin/comments/36nsia/we_the_founders_of_bitseed_developers_of_bitcoin/</t>
  </si>
  <si>
    <t>May 21, 2015 at 01:54AM</t>
  </si>
  <si>
    <t>voephilis</t>
  </si>
  <si>
    <t>http://blog.btcgermany.eu/bitbond-raises-e600000-grow-global-bitcoin-lending-platform/</t>
  </si>
  <si>
    <t>http://www.reddit.com/r/Bitcoin/comments/36nrm7/bitbond_raises_600000_to_grow_its_global_bitcoin/</t>
  </si>
  <si>
    <t>May 21, 2015 at 01:53AM</t>
  </si>
  <si>
    <t>Avoid Playing Blackjack on NitrogenSports - Actually on any other Site even though they are Provably fair.</t>
  </si>
  <si>
    <t>I have seen many people complain about the Blackjack at NitrogenSports being rigged.Be Careful while you play there. Their Blackjack is actually rigged , and this is how :They claim to be provably fair, and it is true. But the rigged part is in the part of their default Seed generation. 90% of the people who play on the site do not bother to change their Client seeds.What Nitrogen does is set the default Seed to Seeds which will make the dealer win much more hands than the player than the statistical house edge. This means the seeds will verify, but the dealer will win most of the hands or games.Misconception : The alternative Famous game Dice on other sites also has the provably fair system, but in that the player can chose to go High or Low. And its impossible to know what the player might bet on . Therefore pre-setting the seeds give no advantage to the sites(however they can always generate seeds in future based on the manner in which player bets)In Blackjack, the only aim is to get 21 or be as close to it, and while doing so, beat the dealer. This is what Nitrogen Takes advantage of. All your seeds will verify right, but they have been set by default so the dealer will win more.So Always remember to change your Client Seed before you play there.</t>
  </si>
  <si>
    <t>http://www.reddit.com/r/Bitcoin/comments/36nrig/avoid_playing_blackjack_on_nitrogensports/</t>
  </si>
  <si>
    <t>May 21, 2015 at 02:18AM</t>
  </si>
  <si>
    <t>ChangeTip adds Two-Factor Authentication</t>
  </si>
  <si>
    <t>https://blog.changetip.com/changetip-adds-two-factor-authentication-2fa-security/</t>
  </si>
  <si>
    <t>http://www.reddit.com/r/Bitcoin/comments/36nv8j/changetip_adds_twofactor_authentication/</t>
  </si>
  <si>
    <t>May 21, 2015 at 03:00AM</t>
  </si>
  <si>
    <t>SilverVigilante</t>
  </si>
  <si>
    <t>"How to be a Bitcoin Hater" Julia Tourianski: An Interview</t>
  </si>
  <si>
    <t>https://www.cryptocoinsnews.com/anti-state-propagandist-julia-tourianski-bitcoin-hater/</t>
  </si>
  <si>
    <t>http://www.reddit.com/r/Bitcoin/comments/36o1nl/how_to_be_a_bitcoin_hater_julia_tourianski_an/</t>
  </si>
  <si>
    <t>May 21, 2015 at 02:56AM</t>
  </si>
  <si>
    <t>Overstock Purchases Stake in Stock Brokerage Firm for Upcoming Blockchain-based Securities Exchange</t>
  </si>
  <si>
    <t>https://bitcoinmagazine.com/20482/overstock-purchases-stake-stock-brokerage-firm-upcoming-blockchain-based-securities-exchange/</t>
  </si>
  <si>
    <t>http://www.reddit.com/r/Bitcoin/comments/36o0zp/overstock_purchases_stake_in_stock_brokerage_firm/</t>
  </si>
  <si>
    <t>May 21, 2015 at 03:16AM</t>
  </si>
  <si>
    <t>Cannon-C</t>
  </si>
  <si>
    <t>Portable Device For Bitcoin Transactions?</t>
  </si>
  <si>
    <t>Looking for a portable device for the purpose of conducting Bitcoin transactions when away from my office. I know many people use their smartphones with a wallet app. Though I do not own or carry a tracking device cell phone, nor do I want anything that has a cellular modem in it. I am thinking a small device kind of like a phone-less smartphone, or PDA type device that can connect to network via wifi or ethernet, with a touch screen to operate device without keyboard and displaying QR codes, with camera for scaning QR codes. Capability to use wallet with optional Trezor functionality. Has to be open source for both OS and software.I was contemplating building a device like this using the Banana PI Pro (Raspberry PI upgrade). Though device would be bulky.Any suggestions for alternative solutions, like open source PDA or phone-less smartphone?</t>
  </si>
  <si>
    <t>http://www.reddit.com/r/Bitcoin/comments/36o3z4/portable_device_for_bitcoin_transactions/</t>
  </si>
  <si>
    <t>May 21, 2015 at 03:26AM</t>
  </si>
  <si>
    <t>andreasleo</t>
  </si>
  <si>
    <t>ATOMBIT Wallet: Blog post #1</t>
  </si>
  <si>
    <t>http://atombitwallet.blogspot.ca/2015/05/first-post.html?spref=fb</t>
  </si>
  <si>
    <t>http://www.reddit.com/r/Bitcoin/comments/36o5fk/atombit_wallet_blog_post_1/</t>
  </si>
  <si>
    <t>May 21, 2015 at 03:25AM</t>
  </si>
  <si>
    <t>atokad5</t>
  </si>
  <si>
    <t>Coinbase Wallet or Local computer Wallet?</t>
  </si>
  <si>
    <t>Have any of you had issues storing your BTC with Coinbase? Would you recommend doing that over using your computer based wallet? Still new pretty new to this and I'm trying to take the "safer" route. Thanks in advance!</t>
  </si>
  <si>
    <t>http://www.reddit.com/r/Bitcoin/comments/36o59g/coinbase_wallet_or_local_computer_wallet/</t>
  </si>
  <si>
    <t>May 21, 2015 at 03:52AM</t>
  </si>
  <si>
    <t>bitvote</t>
  </si>
  <si>
    <t>Sorkin's Fulcrum: The Edge of the Next Wave</t>
  </si>
  <si>
    <t>After watching the NYPL interview led by Andrew Ross Sorkin, where Sorkin interviewed Gavin, Nathaniel Popper and Fred Wilson I'm proposing a new name for the next tipping point: Sorkin's Fulcrum.It's when the middle of the road mid-level influencers in relevant domains (finance, tech, econ) publicly acknowledge bitcoin as a win.Sorkin and his peers represent the edge of the next wave of the adoption curve. Not huge risk takers but they see themselves as ahead of the curve. Once 20 Sorkins are on board - this includes everyone from talking heads on CNBC, Bloomberg etc... to more recognizable writers at major media outlets. Once the Sorkins come on board it'll open a new wave of more mainstream demand.The Paul Krugman's of the world will be the last to turn - fine. They're more ideologically wedded to the pre-blockchain world. But the Sorkins of the world should be easier to convince.And there are things we can do to win them over. I'm advocating for a targeted campaign to identify and influence 20 Sorkins, including the actual Sorkin. Let's brainstorm strategies from bitcoin tips on twitter to personal meetings designed to help get them up to speed.Who's with me?</t>
  </si>
  <si>
    <t>http://www.reddit.com/r/Bitcoin/comments/36o960/sorkins_fulcrum_the_edge_of_the_next_wave/</t>
  </si>
  <si>
    <t>May 21, 2015 at 03:46AM</t>
  </si>
  <si>
    <t>drcode</t>
  </si>
  <si>
    <t>To understand 21co, all you need to do is realize they're a mining company that needed to change its business model in a hurry.</t>
  </si>
  <si>
    <t>21co was making bitcoin mining chips for their own use, then after the mining difficulty explosion, they realized they needed to pivot. So......If you're a company with cryptocurrency and chip making expertise, and mining is no longer profitable, what are you going to do next? It seems obvious that you have only one alternative: You hop on the "internet of things" bandwagon and build an IoT chip.There's a problem though: In 2015 you haven't built an IoT chip yet, only a mining chip... It'll take you at least until 2017 to make an IoT chip, but you'll run out of money before you can create such a chip!So what do you do next? Well, if you're 21co, you say to your investors "All IoT devices need to mine Bitcoins, and we have a chip for that TODAY!" and hope this pitch will allow you to hoover in enough capital to keep your company alive until 2017.(Just my 0.02 BTC worth of speculation)</t>
  </si>
  <si>
    <t>http://www.reddit.com/r/Bitcoin/comments/36o89j/to_understand_21co_all_you_need_to_do_is_realize/</t>
  </si>
  <si>
    <t>May 21, 2015 at 04:10AM</t>
  </si>
  <si>
    <t>leram84</t>
  </si>
  <si>
    <t>If you had half a billion dollars, and had 10 friends with half a billion each, what, specifically, would be the best way to profit off the manipulation of the bitcoin market?</t>
  </si>
  <si>
    <t>Asking for a friend</t>
  </si>
  <si>
    <t>http://www.reddit.com/r/Bitcoin/comments/36obzl/if_you_had_half_a_billion_dollars_and_had_10/</t>
  </si>
  <si>
    <t>May 21, 2015 at 04:08AM</t>
  </si>
  <si>
    <t>Citi bank says, "We believe that the adoption of digital money is inevitable." But they also mention they think a government issued currency would be better than current cash.</t>
  </si>
  <si>
    <t>in that other post to http://www.scribd.com/doc/266008779/Citi-Response-to-the-HMT-Call-for-Information-on-Digital-Moneyit says "ability to automatically embed automated tax collection at the tx level"I think this could be possible by having an atomic unit that is only available to the authorized users and the public can only use half of the available decimals.It seems clear they will at least try this somewhere with a government issued digency (digital currency)</t>
  </si>
  <si>
    <t>http://www.reddit.com/r/Bitcoin/comments/36oboa/citi_bank_says_we_believe_that_the_adoption_of/</t>
  </si>
  <si>
    <t>May 21, 2015 at 04:06AM</t>
  </si>
  <si>
    <t>Silicon Valley banks on Bitcoin as a way to overtake Wall Street</t>
  </si>
  <si>
    <t>http://finance.yahoo.com/news/silicon-valley-sees-bitcoin-as-its-way-to-overtake-wall-street-120920191.html?l=1</t>
  </si>
  <si>
    <t>http://www.reddit.com/r/Bitcoin/comments/36obbc/silicon_valley_banks_on_bitcoin_as_a_way_to/</t>
  </si>
  <si>
    <t>May 21, 2015 at 04:29AM</t>
  </si>
  <si>
    <t>Writing a colored coin asset managers best practice guide.</t>
  </si>
  <si>
    <t>https://forum.gethashing.com/t/asset-managers-guide-to-best-practices/3942</t>
  </si>
  <si>
    <t>http://www.reddit.com/r/Bitcoin/comments/36oeqx/writing_a_colored_coin_asset_managers_best/</t>
  </si>
  <si>
    <t>May 21, 2015 at 04:24AM</t>
  </si>
  <si>
    <t>VoydIndigo</t>
  </si>
  <si>
    <t>Coinfloor - BE CAREFUL WITH THEM!!! - Possible selective scamming going on</t>
  </si>
  <si>
    <t>I'm in the middle of a bit of a barney with Coinfloor - it seems they change banking details faster than an Amsterdam whore changes panties and if you make the mistake of sending funds to an old bank account Coinfloor seems to not be able to locate themYes, I was lazy, re-used saved information without treble-checking it. But that doesn't excuse their apparent unwillingness to do more than check the transaction logs of their account and not actively engage the bank itself to investigate wtf has happenedRight now? I've £500 in limbo. It's not in my bank account, and Coinfloor are saying they have no record of itRight now I'm more than a little hacked off and am feeling scammed.Be careful with this outfit, be very, VERY wary when dealing with themEither I get this sorted out to my satisfactino - or I'm out £500 quid and Coinbase gets a new customer in the UK</t>
  </si>
  <si>
    <t>http://www.reddit.com/r/Bitcoin/comments/36oe1x/coinfloor_be_careful_with_them_possible_selective/</t>
  </si>
  <si>
    <t>May 21, 2015 at 04:22AM</t>
  </si>
  <si>
    <t>Bank Overseer Lawsky to Exit With New York $6 Billion Richer</t>
  </si>
  <si>
    <t>http://www.reddit.com/r/Bitcoin/comments/36odqi/bank_overseer_lawsky_to_exit_with_new_york_6/</t>
  </si>
  <si>
    <t>May 21, 2015 at 04:42AM</t>
  </si>
  <si>
    <t>Could I trademark my logo using the blockchain?</t>
  </si>
  <si>
    <t>When I trademarked my current name, it took a long time (I forget the exact time frame but I want to say a year) and cost me around $800. Can the blockchain reduce the cost and time?</t>
  </si>
  <si>
    <t>http://www.reddit.com/r/Bitcoin/comments/36ognt/could_i_trademark_my_logo_using_the_blockchain/</t>
  </si>
  <si>
    <t>May 21, 2015 at 04:36AM</t>
  </si>
  <si>
    <t>Ben Lawsky's plan was obvious all along...</t>
  </si>
  <si>
    <t>He's been putting in place as many obstacles as possible for the bitcoin related industry, and after leaving his job he is creating a consulting firm to profit from "helping" to overcome those very obstacles he created. Does he not realize how obviously unethical that actually is? how clear a conflict of interests that represent? or maybe he just doesn't care.I don't know if that makes him more of a corrupt asshole or an evil dick.</t>
  </si>
  <si>
    <t>http://www.reddit.com/r/Bitcoin/comments/36ofss/ben_lawskys_plan_was_obvious_all_along/</t>
  </si>
  <si>
    <t>May 21, 2015 at 04:33AM</t>
  </si>
  <si>
    <t>Dython</t>
  </si>
  <si>
    <t>Right now a donor is matching all donations (including Bitcoin) to Democracy Now at 200%</t>
  </si>
  <si>
    <t>https://twitter.com/democracynow/status/601135337881116672</t>
  </si>
  <si>
    <t>http://www.reddit.com/r/Bitcoin/comments/36ofb5/right_now_a_donor_is_matching_all_donations/</t>
  </si>
  <si>
    <t>May 21, 2015 at 05:02AM</t>
  </si>
  <si>
    <t>ITcBITcSpyder</t>
  </si>
  <si>
    <t>Does anyone know why Trezor is $119 on the Trezor website but closer to $300 on Amazon?</t>
  </si>
  <si>
    <t>The Amazon seller is listed as SatoshiLabs.</t>
  </si>
  <si>
    <t>http://www.reddit.com/r/Bitcoin/comments/36ojof/does_anyone_know_why_trezor_is_119_on_the_trezor/</t>
  </si>
  <si>
    <t>May 21, 2015 at 04:59AM</t>
  </si>
  <si>
    <t>kysarkoin</t>
  </si>
  <si>
    <t>Internet Security Pioneer Unveils Project at Blockchain University</t>
  </si>
  <si>
    <t>http://www.coindesk.com/founding-ssl-developer-unveils-project-at-blockchain-university/</t>
  </si>
  <si>
    <t>http://www.reddit.com/r/Bitcoin/comments/36oj4w/internet_security_pioneer_unveils_project_at/</t>
  </si>
  <si>
    <t>May 21, 2015 at 05:17AM</t>
  </si>
  <si>
    <t>Krypto_Anthony</t>
  </si>
  <si>
    <t>Bitcoin: Yours to Discover</t>
  </si>
  <si>
    <t>http://imgur.com/8hriGMi</t>
  </si>
  <si>
    <t>http://www.reddit.com/r/Bitcoin/comments/36olra/bitcoin_yours_to_discover/</t>
  </si>
  <si>
    <t>May 21, 2015 at 05:13AM</t>
  </si>
  <si>
    <t>Old bankers and politicians be like...</t>
  </si>
  <si>
    <t>https://i.imgflip.com/ls29i.jpg</t>
  </si>
  <si>
    <t>http://www.reddit.com/r/Bitcoin/comments/36ol76/old_bankers_and_politicians_be_like/</t>
  </si>
  <si>
    <t>May 21, 2015 at 05:11AM</t>
  </si>
  <si>
    <t>NicolasDorier</t>
  </si>
  <si>
    <t>"Bitcoin" enters officially in french's dictionnary</t>
  </si>
  <si>
    <t>http://www.rfi.fr/france/20150518-mots-nouveaux-vocabulaire-robert-larousse-edition-2016-langue-francaise-beuh-zadiste/</t>
  </si>
  <si>
    <t>http://www.reddit.com/r/Bitcoin/comments/36okx8/bitcoin_enters_officially_in_frenchs_dictionnary/</t>
  </si>
  <si>
    <t>May 21, 2015 at 05:25AM</t>
  </si>
  <si>
    <t>smithd98</t>
  </si>
  <si>
    <t>Homeless feeding spree paid for with bitcoin on Periscope</t>
  </si>
  <si>
    <t>https://twitter.com/AdamGuerbuez/status/601149365210763264</t>
  </si>
  <si>
    <t>http://www.reddit.com/r/Bitcoin/comments/36omxa/homeless_feeding_spree_paid_for_with_bitcoin_on/</t>
  </si>
  <si>
    <t>May 21, 2015 at 05:44AM</t>
  </si>
  <si>
    <t>Periods of relative stability are better even than steep increases maybe</t>
  </si>
  <si>
    <t>Long enough time and the mode of operation of merchants maybe goes from non-adoption to adoption and for those already accepting, holding rather than immediate conversion. For those hedging, immediate decrease in cost. So maybe we will see a steep increase soon (paradoxically "bad" but I'll take it) followed by another period stability.</t>
  </si>
  <si>
    <t>http://www.reddit.com/r/Bitcoin/comments/36opk7/periods_of_relative_stability_are_better_even/</t>
  </si>
  <si>
    <t>May 21, 2015 at 05:37AM</t>
  </si>
  <si>
    <t>ganesha1024</t>
  </si>
  <si>
    <t>Payment protocol for multisig?</t>
  </si>
  <si>
    <t>Is it possible to use the payment protocol to make a request to sign a transaction, for use with multisig outputs? It seems like this would enable any wallet that implements the payment protocol to do multisig.I looked at some documentation but it didn't explicitly say this was or wasn't possible.</t>
  </si>
  <si>
    <t>http://www.reddit.com/r/Bitcoin/comments/36ookw/payment_protocol_for_multisig/</t>
  </si>
  <si>
    <t>May 21, 2015 at 05:36AM</t>
  </si>
  <si>
    <t>mercistheman</t>
  </si>
  <si>
    <t>Big Banks Admit Price Fixing</t>
  </si>
  <si>
    <t>Five of the world's largest banks have plead guilty to federal charges including manipulating the global foreign exchange market and rigging a benchmark interest rate that affects the cost of credit card, vehicle and other loans.Citicorp (C), JPMorgan Chase (JPM), Barclays (BCS) and Royal Bank of Scotland (RBS) agreed to pay more than $5 billion for conspiring to fix the price of U.S. dollars and euros, the Justice Department said Wednesday. The main banking unit of UBS Group plead guilty to charges tied to interest-rate manipulation. http://www.cbsnews.com/news/in-rare-admission-of-guilt-wall-st-banks-admit-they-rigged-markets/</t>
  </si>
  <si>
    <t>http://www.reddit.com/r/Bitcoin/comments/36oog2/big_banks_admit_price_fixing/</t>
  </si>
  <si>
    <t>May 21, 2015 at 05:50AM</t>
  </si>
  <si>
    <t>shukhov1</t>
  </si>
  <si>
    <t>Hive wallet not sending bitcoin - help?</t>
  </si>
  <si>
    <t>I get "transaction failed...make sure you're connected to the internet" (I'm using the web wallet to get this error) when I attempt to send some btc. I've sent several emails to support but they all go unanswered. Anybody know what to do about this?</t>
  </si>
  <si>
    <t>http://www.reddit.com/r/Bitcoin/comments/36oqf4/hive_wallet_not_sending_bitcoin_help/</t>
  </si>
  <si>
    <t>May 21, 2015 at 06:24AM</t>
  </si>
  <si>
    <t>Heated Debate Over Software Change Shows Bitcoin's Governance Challenge</t>
  </si>
  <si>
    <t>http://blogs.wsj.com/moneybeat/2015/05/20/bitbeat-heated-debate-over-software-change-shows-bitcoins-governance-challenge/</t>
  </si>
  <si>
    <t>http://www.reddit.com/r/Bitcoin/comments/36ov5s/heated_debate_over_software_change_shows_bitcoins/</t>
  </si>
  <si>
    <t>May 21, 2015 at 06:23AM</t>
  </si>
  <si>
    <t>psionides</t>
  </si>
  <si>
    <t>If you have an app using Coinbase API, prepare to be asked some pretty intrusive questions</t>
  </si>
  <si>
    <t>I had an app using the Coinbase API that I registered some time ago. Last week I got an email from Coinbase support with a link to an "OAuth Due Diligence Form". Apparently they're doing some very thorough verification for some of their API users right now.The form had questions like:company address and phone number, contact info of CEO and an employeeexpected monthly transaction volumeany licenses that you might have for doing the kind of business you're doingscans of a utility bill with an address, ID documents with photos and various company documents(If you're not a company, you're supposed to only send the things that apply to you.)I'm not completely against the idea of taking a closer look at who uses the API - if anyone can quickly create an app and get people to authorize it, then it's a little bit too easy to scam people and take their money before anyone notices... but the specific list of things they asked about seemed way too intrusive for me. So just be aware that if you want to use their API, so might hear such questions from them sooner or later.</t>
  </si>
  <si>
    <t>http://www.reddit.com/r/Bitcoin/comments/36ov24/if_you_have_an_app_using_coinbase_api_prepare_to/</t>
  </si>
  <si>
    <t>May 21, 2015 at 06:21AM</t>
  </si>
  <si>
    <t>saying goodbye to poloniex - now requiring real names to process withdraws.</t>
  </si>
  <si>
    <t>Transactions and trades should not require any information and I will only support privacy exchanges. Sorry poloniex,</t>
  </si>
  <si>
    <t>http://www.reddit.com/r/Bitcoin/comments/36ouok/saying_goodbye_to_poloniex_now_requiring_real/</t>
  </si>
  <si>
    <t>May 21, 2015 at 06:18AM</t>
  </si>
  <si>
    <t>deanhoppes</t>
  </si>
  <si>
    <t>Selling Real Estate using Bitcoin's</t>
  </si>
  <si>
    <t>I am a licensed real estate agent in Arizona concentrating mostly in the Phoenix and Maricopa County area and I am 100% sold on bitcoin'sI want to start to explore the idea of facilitating real estate transactions using nothing but bit coins. I need ideas on how to sell an unsophisticated general public on the benefits of doing this. Also, if anybody knows of someone already doing real estate transactions, I would love to get in touch with them to discuss.</t>
  </si>
  <si>
    <t>http://www.reddit.com/r/Bitcoin/comments/36ou95/selling_real_estate_using_bitcoins/</t>
  </si>
  <si>
    <t>May 21, 2015 at 06:40AM</t>
  </si>
  <si>
    <t>Peer-To-Peer Bitcoin Lending Platform BitBond Raises €600,000</t>
  </si>
  <si>
    <t>http://bravenewcoin.com/news/peer-to-peer-bitcoin-lending-platform-bitbond-raises-600000/</t>
  </si>
  <si>
    <t>http://www.reddit.com/r/Bitcoin/comments/36ox59/peertopeer_bitcoin_lending_platform_bitbond/</t>
  </si>
  <si>
    <t>May 21, 2015 at 06:39AM</t>
  </si>
  <si>
    <t>Today's Headline</t>
  </si>
  <si>
    <t>http://m.imgur.com/Yewrj8b</t>
  </si>
  <si>
    <t>http://www.reddit.com/r/Bitcoin/comments/36ox2q/todays_headline/</t>
  </si>
  <si>
    <t>May 21, 2015 at 07:00AM</t>
  </si>
  <si>
    <t>"Bitcoin cop" steps Down. Benjamin Lawsky will consult crypto community</t>
  </si>
  <si>
    <t>http://fortune.com/2015/05/20/bitcoin-cop-ben-lawsky/</t>
  </si>
  <si>
    <t>http://www.reddit.com/r/Bitcoin/comments/36ozq9/bitcoin_cop_steps_down_benjamin_lawsky_will/</t>
  </si>
  <si>
    <t>May 21, 2015 at 06:58AM</t>
  </si>
  <si>
    <t>andrehorta</t>
  </si>
  <si>
    <t>Share your Bitcoin address by Sound</t>
  </si>
  <si>
    <t>With technology like Google Tone now we can share our Bitcoin Wallet Address and send bitcoin too by sound, just click on button, do not need scan the QRCode. You can do this confortable and quick, with your smartphone or pc. Ctrl+c &amp; Ctrl+v by sound!Pay with bitcoin with a 5 or 10 meters distance! At drive thru!What do you think? Do you like to download this app? This is the idea of my startup! :)</t>
  </si>
  <si>
    <t>http://www.reddit.com/r/Bitcoin/comments/36ozfr/share_your_bitcoin_address_by_sound/</t>
  </si>
  <si>
    <t>May 21, 2015 at 06:51AM</t>
  </si>
  <si>
    <t>MadilynDerrick</t>
  </si>
  <si>
    <t>Hackers Attack Hong Kong Banks, Demand Bitcoin Payments</t>
  </si>
  <si>
    <t>http://hackersamurai.com/hackers-attack-hong-kong-banks-demand-bitcoin-payments/</t>
  </si>
  <si>
    <t>http://www.reddit.com/r/Bitcoin/comments/36oyks/hackers_attack_hong_kong_banks_demand_bitcoin/</t>
  </si>
  <si>
    <t>Gavin Andresen of the Bitcoin Foundation on how bitcoin will survive after the last bitcoin is given away</t>
  </si>
  <si>
    <t>http://upstart.bizjournals.com/entrepreneurs/hot-shots/2015/05/20/how-bitcoin-will-survive-after-the-last-bitcoin-is.html</t>
  </si>
  <si>
    <t>http://www.reddit.com/r/Bitcoin/comments/36oyj6/gavin_andresen_of_the_bitcoin_foundation_on_how/</t>
  </si>
  <si>
    <t>May 21, 2015 at 06:50AM</t>
  </si>
  <si>
    <t>my_memes_are_bad</t>
  </si>
  <si>
    <t>Koogler has some reservations about Bitcoin (from Community S6E11)</t>
  </si>
  <si>
    <t>https://i.imgur.com/445AX5T.gifv</t>
  </si>
  <si>
    <t>http://www.reddit.com/r/Bitcoin/comments/36oyen/koogler_has_some_reservations_about_bitcoin_from/</t>
  </si>
  <si>
    <t>May 21, 2015 at 07:13AM</t>
  </si>
  <si>
    <t>arthurbouquet</t>
  </si>
  <si>
    <t>Looking for some data about time between blocks</t>
  </si>
  <si>
    <t>Hi,I know (and trust) the math between bitcoin: average time between block should be around 10 min (a little less due to difficulty increases), but I would like some data about that.I tried to get this information but I didn't find it... Blockchain.info has a "Received Time" field in the block page but it's the same value than the timestamp in block so it's useless.. (and not present if old blocks)Seems that I can get what I need by parsing the logs of my node but it has only been running for 2 months now and I would like more history.So is there someone who has been listening to the network for a long time and who could share this data with me? For example by running a full node connecter 24/7 for a at leat a year (2 or 3 would be nice) and giving me the output of this command : "cat .bitcoin/debug.log | grep UpdateTip".ThanksNB : No, I cannot rely on timestamp in block (some miners don't seem to know ntp :)... Also I'll have to "trust" the guy prividing me the data.</t>
  </si>
  <si>
    <t>http://www.reddit.com/r/Bitcoin/comments/36p1i8/looking_for_some_data_about_time_between_blocks/</t>
  </si>
  <si>
    <t>May 21, 2015 at 07:12AM</t>
  </si>
  <si>
    <t>MrImpatientWon</t>
  </si>
  <si>
    <t>Circle.com wait period is the WORST.</t>
  </si>
  <si>
    <t>Goodness this is just bad. 3 days now waiting for my btc. Money cleared my bank Monday morning. Obviously won't be getting them today so Thurs, Friday? Who knows. I missed 2 sales and a better price. Never again will I use this site.Anything negative as far as Libertyx goes? Just discovered that site today.</t>
  </si>
  <si>
    <t>http://www.reddit.com/r/Bitcoin/comments/36p1ef/circlecom_wait_period_is_the_worst/</t>
  </si>
  <si>
    <t>May 21, 2015 at 07:26AM</t>
  </si>
  <si>
    <t>zimmerf2</t>
  </si>
  <si>
    <t>Bitcoin Regulatory Capture Has Begun</t>
  </si>
  <si>
    <t>https://blog.bitmex.com/bitcoin-regulatory-capture-has-begun/</t>
  </si>
  <si>
    <t>http://www.reddit.com/r/Bitcoin/comments/36p3bf/bitcoin_regulatory_capture_has_begun/</t>
  </si>
  <si>
    <t>May 21, 2015 at 07:48AM</t>
  </si>
  <si>
    <t>Instant-Bitcoin-to-fiat Revolutionary Next-Gen Bitcoin Debit NanoCard issued by MasterCard™</t>
  </si>
  <si>
    <t>Unlike any other bitcoin cards available, BTC funds are taken directly from user wallet on exchange at the exact moment payment or cash is needed, not before, and not after! No need to fund it manually (meaning you won't lose money due to the volatile exchange rate).Additionally, many of these other prepaid services have lower exchange rates for deposits, meaning you'll receive less value for your BTC than using this new innovative card.FREE MONTHLY FEE - "FOR LIFE"for the first 10000 users - Save money longterm,Sign-up Today! on https://www.ccedk.com/nanocardCheck out your new card here: http://nanocard.eu/and leave a message directly to Nanocard Sales Reps.</t>
  </si>
  <si>
    <t>http://www.reddit.com/r/Bitcoin/comments/36p6a1/instantbitcointofiat_revolutionary_nextgen/</t>
  </si>
  <si>
    <t>May 21, 2015 at 07:58AM</t>
  </si>
  <si>
    <t>21 Inc, 'Decommoditizing Mining'</t>
  </si>
  <si>
    <t>http://bravenewcoin.com/news/21-inc-decommoditizing-mining/</t>
  </si>
  <si>
    <t>http://www.reddit.com/r/Bitcoin/comments/36p7fk/21_inc_decommoditizing_mining/</t>
  </si>
  <si>
    <t>May 21, 2015 at 08:50AM</t>
  </si>
  <si>
    <t>Hakuna_Potato</t>
  </si>
  <si>
    <t>Time to change to bits</t>
  </si>
  <si>
    <t>I'm as giddy as a school girl. There is so much amazing news recently. It's going to happen. It's seriously going to happen.The big players are starting to see it, and they are going in heavy. Good for them, they're getting in at these ridiculously low prices.So what's with the price? IMHO, the issue is psychological. It seems to me that many are unwilling to pay hundreds of dollars for 1 of something. Right, you can buy a fraction, but it isn't satisfying in terms of a sense of ownership.I would say, as soon as the community moves to a smaller denomination, we go to the moon.Paging /u/to_the_moon_guy.</t>
  </si>
  <si>
    <t>http://www.reddit.com/r/Bitcoin/comments/36pe80/time_to_change_to_bits/</t>
  </si>
  <si>
    <t>BTCVIX: "BTC has made it BIG!! -- the Nigerian scammers have given up sending us emails &amp;amp; opened a BTC exchange"</t>
  </si>
  <si>
    <t>https://twitter.com/bitstake</t>
  </si>
  <si>
    <t>http://www.reddit.com/r/Bitcoin/comments/36pe7u/btcvix_btc_has_made_it_big_the_nigerian_scammers/</t>
  </si>
  <si>
    <t>May 21, 2015 at 08:49AM</t>
  </si>
  <si>
    <t>Bitcoin Blokes Use Breaking Bad Theme to Extort Innocent Aussie Victims</t>
  </si>
  <si>
    <t>http://altcoinpress.com/2015/05/bitcoin-blokes-use-breaking-bad-theme-to-extort-innocent-aussie-victims/</t>
  </si>
  <si>
    <t>http://www.reddit.com/r/Bitcoin/comments/36pe4o/bitcoin_blokes_use_breaking_bad_theme_to_extort/</t>
  </si>
  <si>
    <t>May 21, 2015 at 08:54AM</t>
  </si>
  <si>
    <t>Vapor114</t>
  </si>
  <si>
    <t>"Digital Gold" new book out on bitcoin - bitcoin keeps on ticking!</t>
  </si>
  <si>
    <t>http://finance.yahoo.com/news/silicon-valley-sees-bitcoin-as-its-way-to-overtake-wall-street-120920191.html;_ylt=AwrXgiLeOF1VHS4Ag6mTmYlQ;_ylu=X3oDMTByZDNzZTI1BGNvbG8DZ3ExBHBvcwMyBHZ0aWQDBHNlYwNzYw--</t>
  </si>
  <si>
    <t>http://www.reddit.com/r/Bitcoin/comments/36pert/digital_gold_new_book_out_on_bitcoin_bitcoin/</t>
  </si>
  <si>
    <t>May 21, 2015 at 09:14AM</t>
  </si>
  <si>
    <t>ohmanifuckeduphelpme</t>
  </si>
  <si>
    <t>I sent to a wallet before I created it. I tried to create it immediately afterwards, but it is listed as 'pending' in electrum. Am I fucked?</t>
  </si>
  <si>
    <t>Oh please tell me I'm not fucked. I sent using localbitcoins.com</t>
  </si>
  <si>
    <t>http://www.reddit.com/r/Bitcoin/comments/36ph5m/i_sent_to_a_wallet_before_i_created_it_i_tried_to/</t>
  </si>
  <si>
    <t>May 21, 2015 at 09:54AM</t>
  </si>
  <si>
    <t>manrider</t>
  </si>
  <si>
    <t>Harvard Business Review: Apple Pay is Just a Big Giveaway to Credit Card Companies</t>
  </si>
  <si>
    <t>https://hbr.org/2015/04/apple-pay-is-just-a-big-giveaway-to-credit-card-companies</t>
  </si>
  <si>
    <t>http://www.reddit.com/r/Bitcoin/comments/36pm3s/harvard_business_review_apple_pay_is_just_a_big/</t>
  </si>
  <si>
    <t>Anyone know what Twitter's official stance on ChangeTip and bitcoin Is?</t>
  </si>
  <si>
    <t>I'm wondering how long it will be before a major social network natively integrates bitcoin. I think ChangeTip is going to have to gain a bit more traction before Twitter considers it too seriously, but with established financial players now throwing some support behind bitcoin it would not surprise me if one or more smaller established social networks gave it a go. Thoughts?</t>
  </si>
  <si>
    <t>http://www.reddit.com/r/Bitcoin/comments/36pm3q/anyone_know_what_twitters_official_stance_on/</t>
  </si>
  <si>
    <t>May 21, 2015 at 09:51AM</t>
  </si>
  <si>
    <t>Secrets7</t>
  </si>
  <si>
    <t>Eric Sprott Discusses Bitgold Vs Bitcoin, Thinks it solves the Intangible problem and predicts it superceding Bitcoin</t>
  </si>
  <si>
    <t>https://soundcloud.com/sprottmoney/indian-gold-demand-the-advent-of-bitgold-sm-weekly-wrap-up-may-15-2015#t=5:26</t>
  </si>
  <si>
    <t>http://www.reddit.com/r/Bitcoin/comments/36plqa/eric_sprott_discusses_bitgold_vs_bitcoin_thinks/</t>
  </si>
  <si>
    <t>May 21, 2015 at 10:20AM</t>
  </si>
  <si>
    <t>247exchange</t>
  </si>
  <si>
    <t>Now instantly buy and sell Bitcoin in over 400,000 locations</t>
  </si>
  <si>
    <t>http://moneyandtech.com/instantly-buy-sell-bitcoin-400000-locations/</t>
  </si>
  <si>
    <t>http://www.reddit.com/r/Bitcoin/comments/36pp7g/now_instantly_buy_and_sell_bitcoin_in_over_400000/</t>
  </si>
  <si>
    <t>May 21, 2015 at 10:16AM</t>
  </si>
  <si>
    <t>ferroh</t>
  </si>
  <si>
    <t>Dozens won't forget.</t>
  </si>
  <si>
    <t>http://i.imgur.com/i9tXvED.png</t>
  </si>
  <si>
    <t>http://www.reddit.com/r/Bitcoin/comments/36poph/dozens_wont_forget/</t>
  </si>
  <si>
    <t>May 21, 2015 at 10:15AM</t>
  </si>
  <si>
    <t>lstwrd</t>
  </si>
  <si>
    <t>Bitcoin is the perfect fit for online gaming and Betcoin</t>
  </si>
  <si>
    <t>https://www.betcoin.ag/aboutbitcoin/?a=2873</t>
  </si>
  <si>
    <t>http://www.reddit.com/r/Bitcoin/comments/36poli/bitcoin_is_the_perfect_fit_for_online_gaming_and/</t>
  </si>
  <si>
    <t>May 21, 2015 at 10:14AM</t>
  </si>
  <si>
    <t>red-art</t>
  </si>
  <si>
    <t>Looking for large volume BTC seller in Central America.</t>
  </si>
  <si>
    <t>Looking for large volume BTC seller in Central America.PM me if you're interested.</t>
  </si>
  <si>
    <t>http://www.reddit.com/r/Bitcoin/comments/36poi7/looking_for_large_volume_btc_seller_in_central/</t>
  </si>
  <si>
    <t>May 21, 2015 at 11:04AM</t>
  </si>
  <si>
    <t>Edgar the Exploiter - [7:08]</t>
  </si>
  <si>
    <t>https://www.youtube.com/watch?v=IFbYM2EDz40</t>
  </si>
  <si>
    <t>http://www.reddit.com/r/Bitcoin/comments/36pu8s/edgar_the_exploiter_708/</t>
  </si>
  <si>
    <t>May 21, 2015 at 11:03AM</t>
  </si>
  <si>
    <t>How Bitcoin Can Stop War - [1:15]</t>
  </si>
  <si>
    <t>https://youtu.be/eyU3TgQqtV8?t=1s</t>
  </si>
  <si>
    <t>http://www.reddit.com/r/Bitcoin/comments/36pu58/how_bitcoin_can_stop_war_115/</t>
  </si>
  <si>
    <t>May 21, 2015 at 11:18AM</t>
  </si>
  <si>
    <t>A Guide to Accounting for Bitcoin Without Using Libra</t>
  </si>
  <si>
    <t>http://libratax.com/blog/how-to-account-for-bitcoin-transactions-without-using-libra/</t>
  </si>
  <si>
    <t>http://www.reddit.com/r/Bitcoin/comments/36pvtk/a_guide_to_accounting_for_bitcoin_without_using/</t>
  </si>
  <si>
    <t>May 21, 2015 at 11:15AM</t>
  </si>
  <si>
    <t>Papa_Fratelli</t>
  </si>
  <si>
    <t>Bitcoin's Regulatory Nightmare Is About to Get More Frightening</t>
  </si>
  <si>
    <t>https://www.youtube.com/watch?v=0rPMi8uQh4M&amp;feature=share</t>
  </si>
  <si>
    <t>http://www.reddit.com/r/Bitcoin/comments/36pvkv/bitcoins_regulatory_nightmare_is_about_to_get/</t>
  </si>
  <si>
    <t>May 21, 2015 at 11:59AM</t>
  </si>
  <si>
    <t>AnimalCrust</t>
  </si>
  <si>
    <t>Remember the whole BTCGuild nearing 51% hashrate ordeal that happened a while ago? Here's what the hashrate looks like now</t>
  </si>
  <si>
    <t>https://blockchain.info/pools</t>
  </si>
  <si>
    <t>http://www.reddit.com/r/Bitcoin/comments/36q014/remember_the_whole_btcguild_nearing_51_hashrate/</t>
  </si>
  <si>
    <t>May 21, 2015 at 12:03PM</t>
  </si>
  <si>
    <t>MikeVik09</t>
  </si>
  <si>
    <t>I have access to a bitcoin bot that trades bitcoin successfully (so far) at rapid speeds. I am on the verge of investing a sizable amount of money. Should I invest? Thoughts please.</t>
  </si>
  <si>
    <t>I'm new to this sub so sorry if I did something wrong in terms of technicality or anything with this post. But any advice would be appreciated.</t>
  </si>
  <si>
    <t>http://www.reddit.com/r/Bitcoin/comments/36q0fp/i_have_access_to_a_bitcoin_bot_that_trades/</t>
  </si>
  <si>
    <t>May 21, 2015 at 12:52PM</t>
  </si>
  <si>
    <t>ThePiachu</t>
  </si>
  <si>
    <t>Digital identities and the blockchain</t>
  </si>
  <si>
    <t>http://tpbit.blogspot.ca/2015/05/digital-identities-and-blockchain.html</t>
  </si>
  <si>
    <t>http://www.reddit.com/r/Bitcoin/comments/36q36h/digital_identities_and_the_blockchain/</t>
  </si>
  <si>
    <t>May 21, 2015 at 12:40PM</t>
  </si>
  <si>
    <t>What the hell is going on?</t>
  </si>
  <si>
    <t>I feel like that most people on this subreddit are individual investors, enthusiasts, and promoters of bitcoin. If attending bitcoin meetups is any measure, most of us are software engineers and/or libertarians.I figure, on average, most of us have invested what money we felt we could safely and reasonably commit to this crazy techno-social experiment. For some of us that amounts to a few bitcoins, for others a few hundred, but most of us are in that ballpark.So, here is what I don't get. We pony up a few thousand or what we can afford, meanwhile, over the past few months some major players have committed to this whole bitcoin thing. They are spending massive amounts of investment capital, personal reputation, and taking on incredible risk.The icing on the cake is Lawsky tries to enact obscene regulations on bitcoin businesses, only to resign from that job so he can make money from the businesses affected by his onerous rules. Talk about creating a problem only so you can find a solution.Does anyone feel like bitcoin is being taken away from the individual and rapidly being subsumed by the Borg?21 inc. wants to pool mine billions of devices so they can obtain near total control of both the network and the wallets connected to them.These are truly bizarre days for bitcoin.</t>
  </si>
  <si>
    <t>http://www.reddit.com/r/Bitcoin/comments/36q22v/what_the_hell_is_going_on/</t>
  </si>
  <si>
    <t>May 21, 2015 at 12:39PM</t>
  </si>
  <si>
    <t>asciimo</t>
  </si>
  <si>
    <t>Neal Stephenson handed this back to me and said, "It's in the ledger."</t>
  </si>
  <si>
    <t>http://imgur.com/MPsbiSr</t>
  </si>
  <si>
    <t>http://www.reddit.com/r/Bitcoin/comments/36q21o/neal_stephenson_handed_this_back_to_me_and_said/</t>
  </si>
  <si>
    <t>May 21, 2015 at 12:55PM</t>
  </si>
  <si>
    <t>RxRobb</t>
  </si>
  <si>
    <t>Funny kinda sexual bitcoin video (couldn't find anything relevant to)</t>
  </si>
  <si>
    <t>http://youtu.be/-o6NGKNqtes</t>
  </si>
  <si>
    <t>http://www.reddit.com/r/Bitcoin/comments/36q3ii/funny_kinda_sexual_bitcoin_video_couldnt_find/</t>
  </si>
  <si>
    <t>May 21, 2015 at 01:15PM</t>
  </si>
  <si>
    <t>supersatoshi</t>
  </si>
  <si>
    <t>Did anyone else notice that Janet Napolitano's name was replaced with something "different"?</t>
  </si>
  <si>
    <t>https://www.youtube.com/watch?v=Ouo7Q6Cf_ycSkip to 2:04 for those of you who saw this video previously.I suggest you avoid Dark Wallet.</t>
  </si>
  <si>
    <t>http://www.reddit.com/r/Bitcoin/comments/36q59k/did_anyone_else_notice_that_janet_napolitanos/</t>
  </si>
  <si>
    <t>May 21, 2015 at 01:18PM</t>
  </si>
  <si>
    <t>MohammadE111</t>
  </si>
  <si>
    <t>Bitcoin 2048 Game</t>
  </si>
  <si>
    <t>play 2048 and earn bitcoin (it's not that easy though, but nothing comes free) give it a shot at least ................................................................................... http://bitcoin2048.com/?r=107585 ...................................................................................and of course if you use the link above you will be my referral and if you don't want to be my referral use this.................................................................................... http://bitcoin2048.com/ ....................................................................................but please use my link (well i have to make some money too)</t>
  </si>
  <si>
    <t>http://www.reddit.com/r/Bitcoin/comments/36q5k7/bitcoin_2048_game/</t>
  </si>
  <si>
    <t>May 21, 2015 at 02:47PM</t>
  </si>
  <si>
    <t>drwasho</t>
  </si>
  <si>
    <t>Hierarchical deterministic Bitcoin wallets that tolerate key leakage (short paper)</t>
  </si>
  <si>
    <t>https://eprint.iacr.org/2014/998.pdf</t>
  </si>
  <si>
    <t>http://www.reddit.com/r/Bitcoin/comments/36qcpc/hierarchical_deterministic_bitcoin_wallets_that/</t>
  </si>
  <si>
    <t>May 21, 2015 at 02:32PM</t>
  </si>
  <si>
    <t>8yo90</t>
  </si>
  <si>
    <t>I don't think the NASDAQ and Honduras news will increase price</t>
  </si>
  <si>
    <t>So as you all probably know, both the NASDAQ and the country of Honduras have announced they are plan to use bitcoin-based systems to track important information - to help track certain kinds of trading for the NASDAQ, and to track property titles in Honduras. All great.While it's great that these institutions are making use of bitcoin, I'm assuming they'll only be making use of satoshis to log their information to the blockchain. As everyone knows, there are 100 million satoshis per bitcoin, which means to do what these institutions want to do, they will probably need hardly any full bitcoins. Meaning, they won't be driving up demand, and thus probably not driving up the price in any meaningful way. Not that driving up price is the only good, just pointing this out.Am I missing anything here? People's thoughts on this are appreciated.</t>
  </si>
  <si>
    <t>http://www.reddit.com/r/Bitcoin/comments/36qbjy/i_dont_think_the_nasdaq_and_honduras_news_will/</t>
  </si>
  <si>
    <t>May 21, 2015 at 02:21PM</t>
  </si>
  <si>
    <t>frankenmint</t>
  </si>
  <si>
    <t>Your Administrator Reccomends a specific value for this setting</t>
  </si>
  <si>
    <t>https://twitter.com/Frankenmint/status/601282916702814208</t>
  </si>
  <si>
    <t>http://www.reddit.com/r/Bitcoin/comments/36qanb/your_administrator_reccomends_a_specific_value/</t>
  </si>
  <si>
    <t>May 21, 2015 at 02:05PM</t>
  </si>
  <si>
    <t>kisrap</t>
  </si>
  <si>
    <t>OMNI-Cash.com - Earn them all! This gives out free bitcoins plus fiat currycies</t>
  </si>
  <si>
    <t>http://landing.omni-cash.com/en-1-10527.html</t>
  </si>
  <si>
    <t>http://www.reddit.com/r/Bitcoin/comments/36q9a7/omnicashcom_earn_them_all_this_gives_out_free/</t>
  </si>
  <si>
    <t>May 21, 2015 at 03:15PM</t>
  </si>
  <si>
    <t>wheretotrade99</t>
  </si>
  <si>
    <t>What exchanges don't require ANY personal info to trade/withdraw, have altcoins, and lots of volume?</t>
  </si>
  <si>
    <t>I have tried many exchanges and have run into many dead ends. Bitfinex does random audits. OKCoin won't let you withdraw without verification. Poloniex is apparently starting to require verification.I am specifically looking to trade Bitcoin and DASH. BTC-e doesn't require any personal info that I am aware of and has good volume, but doesn't have DASH and I absolutely hate the interface.So what options do I have left? Just Cryptsy and Bittrex? If I give up on Dash and go BTC only, does BTCChina require personal data?</t>
  </si>
  <si>
    <t>http://www.reddit.com/r/Bitcoin/comments/36qerf/what_exchanges_dont_require_any_personal_info_to/</t>
  </si>
  <si>
    <t>May 21, 2015 at 03:25PM</t>
  </si>
  <si>
    <t>alfie_moon</t>
  </si>
  <si>
    <t>Let's get #bitcoinpizzaday trending worldwide on Twitter tomorrow!</t>
  </si>
  <si>
    <t>Who's with me? :)</t>
  </si>
  <si>
    <t>http://www.reddit.com/r/Bitcoin/comments/36qfdv/lets_get_bitcoinpizzaday_trending_worldwide_on/</t>
  </si>
  <si>
    <t>May 21, 2015 at 03:22PM</t>
  </si>
  <si>
    <t>dieyoung</t>
  </si>
  <si>
    <t>How can I safely and securely put my BTC on a USB?</t>
  </si>
  <si>
    <t>I have seen a few products that are USBs that apparently encrypt your wallet offline. I have some BTC on coinbase and I want to take it out as I don't want them to have control of my money, what is my best option for pulling my BTC offline while having peace of mind that they are secure?</t>
  </si>
  <si>
    <t>http://www.reddit.com/r/Bitcoin/comments/36qf76/how_can_i_safely_and_securely_put_my_btc_on_a_usb/</t>
  </si>
  <si>
    <t>May 21, 2015 at 04:35PM</t>
  </si>
  <si>
    <t>Jack3984</t>
  </si>
  <si>
    <t>Help with my rent in bitcoin!</t>
  </si>
  <si>
    <t>I am getting evicted if i do not pay my rent... lost my job... please help me get by this month! Anything you can spare!13YXcYg88qkbVXDa5bQTtsmcb6EHMXgch9</t>
  </si>
  <si>
    <t>http://www.reddit.com/r/Bitcoin/comments/36qk0k/help_with_my_rent_in_bitcoin/</t>
  </si>
  <si>
    <t>May 21, 2015 at 04:33PM</t>
  </si>
  <si>
    <t>Electrum 2.2 Released</t>
  </si>
  <si>
    <t>Download here: https://electrum.org/#downloadIf you download an executable you can validate its signature like this:First: Install GPG https://gpgtools.org/installer/index.htmlNext: add the key of Animazing (http://bitcoin-otc.com/viewgpg.php?nick=Animazing)$ gpg --keyserver pool.sks-keyservers.net --recv-keys 0x9914864dfc33499c6ca2beea22453004695506fd Finally: verify the executable matches, for example the dmg$ gpg --verify electrum-2.2.dmg.asc If it warns you about a signature not being trusted, you it just means you know Animazing signed it but you don't know if he can be trusted</t>
  </si>
  <si>
    <t>http://www.reddit.com/r/Bitcoin/comments/36qjv9/electrum_22_released/</t>
  </si>
  <si>
    <t>BitcoinRat</t>
  </si>
  <si>
    <t>let's all push hashtag #BitcoinPizzaDay tomorrow, 22 May, on twitter</t>
  </si>
  <si>
    <t>tomorrow marks the anniversary of the first purchase using bitcoin. when Laszlo Hanyecz purchased the so-called Bitcoin Pizza on 22 May 2010The Rat is suggesting that as many of us as possible post tweets on twitter using the hashtag #BitcoinPizzaDay .maybe link to the recent article in cryptocoinnews ( The Rat has no commercial interests in this by the way !) https://www.cryptocoinsnews.com/bitcoin-pizza-day-may-22-opportunity-help-children-illness/?utm_source=twitterfeed&amp;utm_medium=twitteror formulate a catching tweet or two "together we can build this thing"</t>
  </si>
  <si>
    <t>http://www.reddit.com/r/Bitcoin/comments/36qjtu/lets_all_push_hashtag_bitcoinpizzaday_tomorrow_22/</t>
  </si>
  <si>
    <t>May 21, 2015 at 04:26PM</t>
  </si>
  <si>
    <t>tgttgt</t>
  </si>
  <si>
    <t>Why can a block have only 1 transaction?</t>
  </si>
  <si>
    <t>I just saw this on blockchain.info:https://blockchainbdgpzk.onion/block/000000000000000011173c981fb7dfda53b28ad5ed929d29a1d0c8fec57eff8a https://blockchain.info/block/000000000000000011173c981fb7dfda53b28ad5ed929d29a1d0c8fec57eff8aHow does this happen? Due to huge variations in transaction rates?</t>
  </si>
  <si>
    <t>http://www.reddit.com/r/Bitcoin/comments/36qje1/why_can_a_block_have_only_1_transaction/</t>
  </si>
  <si>
    <t>May 21, 2015 at 04:22PM</t>
  </si>
  <si>
    <t>flugg</t>
  </si>
  <si>
    <t>Heating houses with 'nerd power' - BBC</t>
  </si>
  <si>
    <t>http://m.bbc.co.uk/news/magazine-32816775</t>
  </si>
  <si>
    <t>http://www.reddit.com/r/Bitcoin/comments/36qj4i/heating_houses_with_nerd_power_bbc/</t>
  </si>
  <si>
    <t>May 21, 2015 at 05:01PM</t>
  </si>
  <si>
    <t>Elliptic and Gem team on multi-signature bitcoin wallets</t>
  </si>
  <si>
    <t>http://www.finextra.com/news/announcement.aspx?pressreleaseid=59845</t>
  </si>
  <si>
    <t>http://www.reddit.com/r/Bitcoin/comments/36qls7/elliptic_and_gem_team_on_multisignature_bitcoin/</t>
  </si>
  <si>
    <t>BitcoinCollege</t>
  </si>
  <si>
    <t>I've bought my first Bitcoin, and I feel free!</t>
  </si>
  <si>
    <t>Crazy feeling, I now own 1 Bitcoin. It feels like the first flight of a bird, escaping the boundaries of gravity.Escaping the boundaries of a nation, its bank and politics.</t>
  </si>
  <si>
    <t>http://www.reddit.com/r/Bitcoin/comments/36qlri/ive_bought_my_first_bitcoin_and_i_feel_free/</t>
  </si>
  <si>
    <t>May 21, 2015 at 05:00PM</t>
  </si>
  <si>
    <t>robborobot</t>
  </si>
  <si>
    <t>Elliptic Strikes Multisig Key Custodian Deal With Gem</t>
  </si>
  <si>
    <t>http://www.coindesk.com/hold-elliptic-launches-three-party-multisig-bitcoin-wallet-on-gems-api/</t>
  </si>
  <si>
    <t>http://www.reddit.com/r/Bitcoin/comments/36qlq5/elliptic_strikes_multisig_key_custodian_deal_with/</t>
  </si>
  <si>
    <t>Personalized Photos of Feet</t>
  </si>
  <si>
    <t>https://bitcoinspree.com/personalized-photos-of-feet/</t>
  </si>
  <si>
    <t>http://www.reddit.com/r/Bitcoin/comments/36qlnr/personalized_photos_of_feet/</t>
  </si>
  <si>
    <t>May 21, 2015 at 04:53PM</t>
  </si>
  <si>
    <t>bladetongue</t>
  </si>
  <si>
    <t>Bitcoin Balloon Giveaway, find and win £20 of BTC</t>
  </si>
  <si>
    <t>https://youtu.be/1wIPIlZTb1k</t>
  </si>
  <si>
    <t>http://www.reddit.com/r/Bitcoin/comments/36ql76/bitcoin_balloon_giveaway_find_and_win_20_of_btc/</t>
  </si>
  <si>
    <t>May 21, 2015 at 04:44PM</t>
  </si>
  <si>
    <t>Pizza for bitcoins? - remember your first bitcoin deal? Share in comments!</t>
  </si>
  <si>
    <t>https://bitcointalk.org/index.php?topic=137.0</t>
  </si>
  <si>
    <t>http://www.reddit.com/r/Bitcoin/comments/36qkjn/pizza_for_bitcoins_remember_your_first_bitcoin/</t>
  </si>
  <si>
    <t>May 21, 2015 at 05:26PM</t>
  </si>
  <si>
    <t>lewisjackson</t>
  </si>
  <si>
    <t>MasterCard has announced a “P2P” debit card-based remittance system which it says customers will find “more appealing” than the Bitcoin protocol</t>
  </si>
  <si>
    <t>http://cointelegraph.com/news/114302/mastercard-announces-centralized-p2p-payments</t>
  </si>
  <si>
    <t>http://www.reddit.com/r/Bitcoin/comments/36qni3/mastercard_has_announced_a_p2p_debit_cardbased/</t>
  </si>
  <si>
    <t>May 21, 2015 at 05:12PM</t>
  </si>
  <si>
    <t>paavokoya</t>
  </si>
  <si>
    <t>Seagate: Ripple Investment Shows We're Serious About Blockchain Tech</t>
  </si>
  <si>
    <t>http://www.coindesk.com/seagate-ripple-investment-shows-were-serious-about-blockchain-tech/</t>
  </si>
  <si>
    <t>http://www.reddit.com/r/Bitcoin/comments/36qmi6/seagate_ripple_investment_shows_were_serious/</t>
  </si>
  <si>
    <t>May 21, 2015 at 05:49PM</t>
  </si>
  <si>
    <t>ELI3 Bitcoin</t>
  </si>
  <si>
    <t>https://www.youtube.com/watch?v=kanT_eVzggk</t>
  </si>
  <si>
    <t>http://www.reddit.com/r/Bitcoin/comments/36qp3q/eli3_bitcoin/</t>
  </si>
  <si>
    <t>May 21, 2015 at 05:48PM</t>
  </si>
  <si>
    <t>love_eggs_and_bacon</t>
  </si>
  <si>
    <t>How would you respond when someone says that Bitcoin as currency is like Linux as OS</t>
  </si>
  <si>
    <t>Everybody talks about the year of Bitcoin and it never comes like Linux never became mainstream.</t>
  </si>
  <si>
    <t>http://www.reddit.com/r/Bitcoin/comments/36qp28/how_would_you_respond_when_someone_says_that/</t>
  </si>
  <si>
    <t>May 21, 2015 at 05:36PM</t>
  </si>
  <si>
    <t>How will bitcoin succeed? What will happen sooner?</t>
  </si>
  <si>
    <t>1) 100 mil ppl using it everyday (incl. side/offchain, opening garage doors, tipping ... just any use)2) above $10K for 6+ monthsWhat would you say/pick?</t>
  </si>
  <si>
    <t>http://www.reddit.com/r/Bitcoin/comments/36qo86/how_will_bitcoin_succeed_what_will_happen_sooner/</t>
  </si>
  <si>
    <t>xxDan_Evansxx</t>
  </si>
  <si>
    <t>PayPal Issue relating to Bitcoin sale - Japanese Translation needed</t>
  </si>
  <si>
    <t>Can anyone advise me on how to translate this? I think I may have a fight coming with PayPal, or I may have been scammed, but I am not sure yet.hello, I received email from paypal平素よりPayPalをご利用いただき、誠にありがとうございます。 ペイパルアカウント調査部門担当のPhyllisと申します。この度は、アカウントの制限に関する問題についてご連絡いただき、ありがとうございます。お問い合わせいただいた内容については、下記のとおり回答させていただきます。 申し訳ございませんが、最終的な判断といたしまして、お客さまのアカウントを解約させていただくことになりました。PayPal は、不正あるいはリスクが高いと疑われる行為に関わっていると報告されたアカウントを解約する権利を保有しております。異議が提出された場合、 PayPalは、お客さまのPayPal残高から該当金額を引き落とすことにより、資金を回収いたします。PayPal残高に充分な資金がない場合、 PayPalはほかの法的手段をもって債務を回収する権利を保有しております。買い手によるチャージバックまたはその他の訴えが提出される可能性があるた め、アカウントに制限が適用された日から180日間、お客さまのアカウントの残高が保留されます。180日経過後に、残っている資金は引き出し可能となり ます。お客さまにご迷惑をおかけいたしますことをお詫び申し上げます。今後サポートが必要な場合がありましたら、ペイパルのカスタマーサービスまでお問い合わせいただきますようお願いいたします。</t>
  </si>
  <si>
    <t>http://www.reddit.com/r/Bitcoin/comments/36qo6c/paypal_issue_relating_to_bitcoin_sale_japanese/</t>
  </si>
  <si>
    <t>May 21, 2015 at 06:22PM</t>
  </si>
  <si>
    <t>Generate a BitPay-like invoice, but with a custom address</t>
  </si>
  <si>
    <t>I want to generate a BitPay-like invoice (with preset amount, QR code, and URI) but with my own custom address.</t>
  </si>
  <si>
    <t>http://www.reddit.com/r/Bitcoin/comments/36qrkw/generate_a_bitpaylike_invoice_but_with_a_custom/</t>
  </si>
  <si>
    <t>Bitgold?</t>
  </si>
  <si>
    <t>Gold is a great tangible ledger. In times where there weren't any means of transporting value over distances, gold ruled the world because there was no real alternative. Gold measured claims to products and services in the economy.Paper money replaced it because it was easier to transport and more divisible. Transportabilty and divisbility apparently were extremely important to people, so much even that they trusted the paper to be just as valuable as gold.However, then fiat currency came into existence, because paper money was too easy to produce; producing more paper promises than there was gold was simply too tempting.But at the same time transportabilty was improved further by bank accounts and electronic payment systems. So people were still happy to use this fiat money. They even got rid of most of the cash they had.Now we have an alternative that is hard to produce and easily transportable across a World Wide Ledger: Bitcoin. It keeps track of claims to products and services in the economy without any worry of broken paper promises. Why do we need to back it with gold again?Gold is a great tangible ledger. But why do we need to back the World Wide Ledger with a ledger?</t>
  </si>
  <si>
    <t>http://www.reddit.com/r/Bitcoin/comments/36qrkd/bitgold/</t>
  </si>
  <si>
    <t>May 21, 2015 at 06:16PM</t>
  </si>
  <si>
    <t>heKkuza</t>
  </si>
  <si>
    <t>CoinGaming.io and BitCasino.io strengthen presence in Asia</t>
  </si>
  <si>
    <t>Сurrently being a number one Bitcoin gambling solutions provider in most of the world, CoinGaming.io is in very serious mood about conquering the rest of the markets.http://bitcoincasino.info/bitcoin-casino-news/coingaming-io-bitcasino-io-strengthen-presence-asia/Read more and don't forget to leave your comments below ;)</t>
  </si>
  <si>
    <t>http://www.reddit.com/r/Bitcoin/comments/36qr42/coingamingio_and_bitcasinoio_strengthen_presence/</t>
  </si>
  <si>
    <t>May 21, 2015 at 06:01PM</t>
  </si>
  <si>
    <t>Generate a payment request</t>
  </si>
  <si>
    <t>As an individual, how can I generate a payment request?I know blockchain.info has a "Request Payment" button (e.g. see here) but it doesn't generate a Bitcoin URI, or even a unique URL pointing to the payment request.How can I generate a payment request which has both a QR code and a Bitcoin URI?</t>
  </si>
  <si>
    <t>http://www.reddit.com/r/Bitcoin/comments/36qq0g/generate_a_payment_request/</t>
  </si>
  <si>
    <t>hellyeahent</t>
  </si>
  <si>
    <t>Blocksize solution</t>
  </si>
  <si>
    <t>Why wont we make in core 3 options. Before downloading blockchain, client would ask us about dates we want to download. Options would be: - full - fresh (0 blocks) - customThat is super simple. You could take fresh than there should be option to download more blocks (custom dates). You could set up working btc client in 30 sec - 1 minute (download, install, open it)How that solves 20mb block size problem ?If you want to be full node changes nothing, but if you dont want to its easy for you and cheaper and convinient.</t>
  </si>
  <si>
    <t>http://www.reddit.com/r/Bitcoin/comments/36qpzi/blocksize_solution/</t>
  </si>
  <si>
    <t>May 21, 2015 at 05:56PM</t>
  </si>
  <si>
    <t>Can I include a Bitcoin URI in an email?</t>
  </si>
  <si>
    <t>I'm trying to send an email with a Bitcoin URI to a friend, so that he can just tap on the link to directly open his wallet, but Gmail seems removes the URI.Can include a Bitcoin URI in an email?</t>
  </si>
  <si>
    <t>http://www.reddit.com/r/Bitcoin/comments/36qplx/can_i_include_a_bitcoin_uri_in_an_email/</t>
  </si>
  <si>
    <t>May 21, 2015 at 08:16PM</t>
  </si>
  <si>
    <t>markcoll</t>
  </si>
  <si>
    <t>Is there a world finance subreddit? I've been using worldnews but since Bitcoin I'm interested in something along the world finance line</t>
  </si>
  <si>
    <t>Eg following the Greece situation, various gov debt and currency issues, but not focused on Bitcoin.</t>
  </si>
  <si>
    <t>http://www.reddit.com/r/Bitcoin/comments/36r29y/is_there_a_world_finance_subreddit_ive_been_using/</t>
  </si>
  <si>
    <t>May 21, 2015 at 08:11PM</t>
  </si>
  <si>
    <t>NClEADYNgE</t>
  </si>
  <si>
    <t>Money Transmitter laws (or equivalent) in Venezuela as they relate to bitcoin?</t>
  </si>
  <si>
    <t>Is anyone here familiar with the legalities of bitcoin, and/or money transmission business in Venezuela?It seems like there is a huge potential for bitcoin there, but what are the risks for an American business operating in this arena in Venezuela?</t>
  </si>
  <si>
    <t>http://www.reddit.com/r/Bitcoin/comments/36r1px/money_transmitter_laws_or_equivalent_in_venezuela/</t>
  </si>
  <si>
    <t>May 21, 2015 at 08:35PM</t>
  </si>
  <si>
    <t>portabello75</t>
  </si>
  <si>
    <t>Leet.gg now allows you to play Minecraft for Bitcoin!</t>
  </si>
  <si>
    <t>https://twitter.com/HostFat/status/600270806267101184</t>
  </si>
  <si>
    <t>http://www.reddit.com/r/Bitcoin/comments/36r4fa/leetgg_now_allows_you_to_play_minecraft_for/</t>
  </si>
  <si>
    <t>May 21, 2015 at 08:32PM</t>
  </si>
  <si>
    <t>coinlock</t>
  </si>
  <si>
    <t>The Ember color coin platform (Open Assets)</t>
  </si>
  <si>
    <t>Hi everybody,I've launched my enterprise color coin platform. Quick blog post! and the main site!Nasdaq and other companies are looking at how to build sophisticated applications on the Blockchain and I've built a fairly comprehensive platform for issuing, transferring, and managing tokens, oracles, and for settlement purposes.Its a fully Open Assets compatible platform. I believe that to be the standard in color coins going forward. Products aimed at bringing new financial and asset services onto the blockchain are going to vastly increase the value of Bitcoin as the network's utility grows, which I hope will benefit all of us interested in the long term success of Bitcoin.I could launch another Open Assets compatible wallet as a public service if there is interest, right now there is only one mobile/web wallet in the ecosystem. If you are interested in building colored coin systems let me know, and I'd be glad to answer questions.</t>
  </si>
  <si>
    <t>http://www.reddit.com/r/Bitcoin/comments/36r44e/the_ember_color_coin_platform_open_assets/</t>
  </si>
  <si>
    <t>May 21, 2015 at 09:08PM</t>
  </si>
  <si>
    <t>Digital Currency Platform Opens Doors To All Cryptocurrencies - Isle of Man</t>
  </si>
  <si>
    <t>http://www.coindesk.com/press-releases/digital-currency-platform-opens-doors-to-all-cryptocurrencies/</t>
  </si>
  <si>
    <t>http://www.reddit.com/r/Bitcoin/comments/36r896/digital_currency_platform_opens_doors_to_all/</t>
  </si>
  <si>
    <t>May 21, 2015 at 09:06PM</t>
  </si>
  <si>
    <t>michaleg</t>
  </si>
  <si>
    <t>Mine now 0.3 btc for free :)</t>
  </si>
  <si>
    <t>http://www.mining.ml?ref=michaelk</t>
  </si>
  <si>
    <t>http://www.reddit.com/r/Bitcoin/comments/36r83j/mine_now_03_btc_for_free/</t>
  </si>
  <si>
    <t>Silk Road judge wants help with research before sentencing of Ross Ulbricht</t>
  </si>
  <si>
    <t>https://www.newsday.com/news/new-york/silk-road-judge-wants-help-with-research-before-sentencing-of-ross-ulbricht-1.10452128</t>
  </si>
  <si>
    <t>http://www.reddit.com/r/Bitcoin/comments/36r826/silk_road_judge_wants_help_with_research_before/</t>
  </si>
  <si>
    <t>May 21, 2015 at 09:21PM</t>
  </si>
  <si>
    <t>5tu</t>
  </si>
  <si>
    <t>CCEDK's Mastercard funded by Bitcoin for europeans</t>
  </si>
  <si>
    <t>https://www.ccedk.com/nanocard</t>
  </si>
  <si>
    <t>http://www.reddit.com/r/Bitcoin/comments/36r9yl/ccedks_mastercard_funded_by_bitcoin_for_europeans/</t>
  </si>
  <si>
    <t>May 21, 2015 at 09:11PM</t>
  </si>
  <si>
    <t>Nicdumay</t>
  </si>
  <si>
    <t>Coin Sachs - A digital currency company is seeking startup partners</t>
  </si>
  <si>
    <t>Hi there, you may know me as Coinman Sachs.My name is Nick and I'm trying to get Coin Sachs (dev.coinsachs.com) up and running again.I'm looking for some people in New York, a Full Stack Developer, preferably LAMP, and a Social Media Manager.I'm located in Brooklyn, NYC and have a large amount of time to work on the project.I'll be managing most of the time, but do have experience with code/development environments.Most of the platform has been built already, it just needs a new server environment to get up and running.Thanks,Coinman/Nick</t>
  </si>
  <si>
    <t>http://www.reddit.com/r/Bitcoin/comments/36r8o1/coin_sachs_a_digital_currency_company_is_seeking/</t>
  </si>
  <si>
    <t>May 21, 2015 at 09:35PM</t>
  </si>
  <si>
    <t>herzmeister</t>
  </si>
  <si>
    <t>Hal Finney on MobyGames</t>
  </si>
  <si>
    <t>https://www.mobygames.com/developer/sheet/view/developerId,102253/</t>
  </si>
  <si>
    <t>http://www.reddit.com/r/Bitcoin/comments/36rbrp/hal_finney_on_mobygames/</t>
  </si>
  <si>
    <t>May 21, 2015 at 10:14PM</t>
  </si>
  <si>
    <t>zeusa1mighty</t>
  </si>
  <si>
    <t>Go Home Winkdex, you're drunk.</t>
  </si>
  <si>
    <t>http://imgur.com/02McUaG</t>
  </si>
  <si>
    <t>http://www.reddit.com/r/Bitcoin/comments/36rgdt/go_home_winkdex_youre_drunk/</t>
  </si>
  <si>
    <t>May 21, 2015 at 10:08PM</t>
  </si>
  <si>
    <t>slvbtc</t>
  </si>
  <si>
    <t>When i hear banks say I like blockchain tech but not bitcoin, this is the analogy i think of.. Bitcoin is the equivelant of the internet, private blockchains are the equivelant of 'intranets'..</t>
  </si>
  <si>
    <t>http://imgur.com/qh0upyU</t>
  </si>
  <si>
    <t>http://www.reddit.com/r/Bitcoin/comments/36rfmp/when_i_hear_banks_say_i_like_blockchain_tech_but/</t>
  </si>
  <si>
    <t>May 21, 2015 at 10:07PM</t>
  </si>
  <si>
    <t>Breaking: Well respected company thinks the future is the "Internet" -- plans to make their own "Internet"</t>
  </si>
  <si>
    <t>This is how stupid every one of these "blockchain" announcements sound.</t>
  </si>
  <si>
    <t>http://www.reddit.com/r/Bitcoin/comments/36rfj0/breaking_well_respected_company_thinks_the_future/</t>
  </si>
  <si>
    <t>May 21, 2015 at 10:00PM</t>
  </si>
  <si>
    <t>TheProtocolTV</t>
  </si>
  <si>
    <t>[PREVIEW VIDEO] Bobby Lee, BTC China "…a lot of (Chinese exchanges) inflate their volume" | TheProtocol.TV</t>
  </si>
  <si>
    <t>https://www.youtube.com/watch?v=rkvpmTF8uVU</t>
  </si>
  <si>
    <t>http://www.reddit.com/r/Bitcoin/comments/36rew5/preview_video_bobby_lee_btc_china_a_lot_of/</t>
  </si>
  <si>
    <t>_smudger_</t>
  </si>
  <si>
    <t>Gold Bullion Less Sexy Than Bitcoin For Now</t>
  </si>
  <si>
    <t>http://news.goldseek.com/GoldSeek/1432215206.php</t>
  </si>
  <si>
    <t>http://www.reddit.com/r/Bitcoin/comments/36revm/gold_bullion_less_sexy_than_bitcoin_for_now/</t>
  </si>
  <si>
    <t>May 21, 2015 at 09:56PM</t>
  </si>
  <si>
    <t>globalwork365</t>
  </si>
  <si>
    <t>Alternative Business Finance &amp;amp; Tech Convention.The Alt Convention is a new type of event in the Alternative Business.</t>
  </si>
  <si>
    <t>http://altconvention.com/?ref=73</t>
  </si>
  <si>
    <t>http://www.reddit.com/r/Bitcoin/comments/36reev/alternative_business_finance_tech_conventionthe/</t>
  </si>
  <si>
    <t>May 21, 2015 at 09:54PM</t>
  </si>
  <si>
    <t>RyanCD</t>
  </si>
  <si>
    <t>New Multicoin Wallet ziftrWALLET - Now in Open Beta (xpost from /r/ziftrcoin)</t>
  </si>
  <si>
    <t>Today ziftrWALLET for Android is entering open beta. That means anyone with an android device can now download and test out it out! Its available on the Google Play Store here.Requires Android 4.0.3 and up Some benefits of our wallet include: Holds Bitcoin, Litecoin, Dogecoin, and ziftrCOINs all in one application Securely stores sensitive data locally on your mobile device meaning no sensitive data ever touches the network. Works with the Ziftr server so users do not have to constantly connect to peers or download and parse large blockchain data Conveniently displays coin prices and users total wallet balance across coins.  We want your feedback in order to help us improve the wallet and make it better for everyone using it so please be honest and constructive when reviewing the wallet. Thank you and we hope you check it out!</t>
  </si>
  <si>
    <t>http://www.reddit.com/r/Bitcoin/comments/36re84/new_multicoin_wallet_ziftrwallet_now_in_open_beta/</t>
  </si>
  <si>
    <t>May 21, 2015 at 09:53PM</t>
  </si>
  <si>
    <t>NSA Planned to Hijack Google App Store to Hack Smartphones</t>
  </si>
  <si>
    <t>https://firstlook.org/theintercept/2015/05/21/nsa-five-eyes-google-samsung-app-stores-spyware/</t>
  </si>
  <si>
    <t>http://www.reddit.com/r/Bitcoin/comments/36re3i/nsa_planned_to_hijack_google_app_store_to_hack/</t>
  </si>
  <si>
    <t>May 21, 2015 at 10:23PM</t>
  </si>
  <si>
    <t>WilliamW78</t>
  </si>
  <si>
    <t>The Perianne Boring Interview Part II</t>
  </si>
  <si>
    <t>http://moneymorning.com/2015/05/21/the-perianne-boring-interview-ii-why-bitcoin-needs-more-women/</t>
  </si>
  <si>
    <t>http://www.reddit.com/r/Bitcoin/comments/36rhi0/the_perianne_boring_interview_part_ii/</t>
  </si>
  <si>
    <t>May 21, 2015 at 10:22PM</t>
  </si>
  <si>
    <t>Good for Bitcoin? Lawsky Steps Down End of June</t>
  </si>
  <si>
    <t>https://www.cryptocoinsnews.com/good-bitcoin-lawsky-steps-end-june/</t>
  </si>
  <si>
    <t>http://www.reddit.com/r/Bitcoin/comments/36rhgv/good_for_bitcoin_lawsky_steps_down_end_of_june/</t>
  </si>
  <si>
    <t>May 21, 2015 at 10:43PM</t>
  </si>
  <si>
    <t>walloon5</t>
  </si>
  <si>
    <t>PSA: TeslaDecoder released to decrypt .EXX, .EZZ, .ECC files encrypted by TeslaCrypt</t>
  </si>
  <si>
    <t>Don't buy bitcoin to pay ransoms!See if you can get a decoder to work. None of us want you (or your clients) to be victimized by ransomware.http://www.bleepingcomputer.com/forums/t/576600/tesladecoder-released-to-decrypt-exx-ezz-ecc-files-encrypted-by-teslacrypt/</t>
  </si>
  <si>
    <t>http://www.reddit.com/r/Bitcoin/comments/36rkab/psa_tesladecoder_released_to_decrypt_exx_ezz_ecc/</t>
  </si>
  <si>
    <t>May 21, 2015 at 10:40PM</t>
  </si>
  <si>
    <t>EggplantWizard</t>
  </si>
  <si>
    <t>Turnkey Mining Operation for sale ~0.3 PH/s</t>
  </si>
  <si>
    <t>Hello folks, I'm considering (but not sold on) selling a turnkey mining operation which presently exists in a professionally run datacenter.Consists of 175 Spondoolies SP-20 Jackson Miners. There are a couple of months left on an existing service contract, and it's likely you'd be able to renew or extend for comparable terms, or if you agree to purchase, I'll let you know about a spot I found that's 33% under the present price of operations (which is already favorable), but has complications.I will say publicly that at the current bitcoin price and service cost, it remains profitable to mine bitcoins. Also, not all of the miners are mine personally (it's a small investment group of friends), so I can't unilaterally negotiate, but am happy to entertain discussion.IF this isn't an appropriate place for on topic classifieds, apologies!P.S. Also willing to answer questions about mining at scale that don't cause a competitive disadvantage, though don't expect quick responses.</t>
  </si>
  <si>
    <t>http://www.reddit.com/r/Bitcoin/comments/36rjye/turnkey_mining_operation_for_sale_03_phs/</t>
  </si>
  <si>
    <t>thorjag</t>
  </si>
  <si>
    <t>21 wallet address encoded in silicon</t>
  </si>
  <si>
    <t>https://i.imgur.com/QoKtirl.png</t>
  </si>
  <si>
    <t>http://www.reddit.com/r/Bitcoin/comments/36rjux/21_wallet_address_encoded_in_silicon/</t>
  </si>
  <si>
    <t>May 21, 2015 at 10:53PM</t>
  </si>
  <si>
    <t>Gitbit (Github + Bitcoin source) source code release</t>
  </si>
  <si>
    <t>Hi guys,I'm releasing the source code for Gitbit. Its a fairly complete github + bitcoin microservice I wrote a few weekends ago, playing around with the idea of Bounties. Just an experiment, and not production code, but still a useful little application.Hopefully those of you experimenting with Bitcoin and real world services will find it useful.The websiteThe frontend codeThe backend code</t>
  </si>
  <si>
    <t>http://www.reddit.com/r/Bitcoin/comments/36rln1/gitbit_github_bitcoin_source_source_code_release/</t>
  </si>
  <si>
    <t>May 21, 2015 at 10:51PM</t>
  </si>
  <si>
    <t>nufag</t>
  </si>
  <si>
    <t>Deterministic Wallets' Privacy Flaws</t>
  </si>
  <si>
    <t>Can someone explain to me how when a single public key is shared with someone they acquire access to multiple accounts within that wallet?My understanding so far is that deterministic wallets only have a single keypair chain that addresses are added to the end of when generated. Does this create a sort of sub-address structure that is allowing this? Does the public key only allow the user to access the addresses following that of the one they were given the public key to?I'm reading this from the motivation section of BIP32. https://github.com/bitcoin/bips/blob/master/bip-0032.mediawikiThanks in advance.</t>
  </si>
  <si>
    <t>http://www.reddit.com/r/Bitcoin/comments/36rlew/deterministic_wallets_privacy_flaws/</t>
  </si>
  <si>
    <t>May 21, 2015 at 10:49PM</t>
  </si>
  <si>
    <t>Why It Might Make Sense to Pay Your Employees in Bitcoin</t>
  </si>
  <si>
    <t>https://www.youtube.com/watch?v=KCmiIXWDFOo</t>
  </si>
  <si>
    <t>http://www.reddit.com/r/Bitcoin/comments/36rl34/why_it_might_make_sense_to_pay_your_employees_in/</t>
  </si>
  <si>
    <t>May 21, 2015 at 10:45PM</t>
  </si>
  <si>
    <t>IzaNewB</t>
  </si>
  <si>
    <t>Bitquick v libertyx any personal experience?</t>
  </si>
  <si>
    <t>Which is easiest to use for a beginner? Looking to make a purchase and not really wanting to wait for a ach and most only offer $100 instant. So I narrowed it down to these 2 for instant I believe. Looking for personal experience as to which is easier or any other pro v con. Appreciate it!</t>
  </si>
  <si>
    <t>http://www.reddit.com/r/Bitcoin/comments/36rkll/bitquick_v_libertyx_any_personal_experience/</t>
  </si>
  <si>
    <t>Don't buy bitcoin to pay ransoms!See if you can get a decoder to work. None of us want you (or your clients) to be victimized by ransomware.http://www.bleepingcomputer.com/forums/t/576600/tesladecoder-released-to-decrypt-exx-ezz-ecc-files-encrypted-by-teslacrypt/Also from the bleepingcomputer thread, Cisco TALOS:http://blogs.cisco.com/security/talos/teslacryptObviously a backup and recovery plan is best, but you may find yourself in a position to help someone NOT have to use bitcoin under bad circumstances.</t>
  </si>
  <si>
    <t>May 21, 2015 at 11:12PM</t>
  </si>
  <si>
    <t>Throwing The Pamphlet At Them: Crimes Without Criminals - In which we are amazed at how many crimes are committed by bank buildings (x-post)</t>
  </si>
  <si>
    <t>https://np.reddit.com/r/politics/comments/36qv61/throwing_the_pamphlet_at_them_crimes_without/</t>
  </si>
  <si>
    <t>http://www.reddit.com/r/Bitcoin/comments/36rocg/throwing_the_pamphlet_at_them_crimes_without/</t>
  </si>
  <si>
    <t>May 21, 2015 at 11:09PM</t>
  </si>
  <si>
    <t>slypix</t>
  </si>
  <si>
    <t>Breadwallet - How can I recover wallet private/public key without an ios device?</t>
  </si>
  <si>
    <t>Is there a way to recover Breadwallet, if I don't have another ios device, in the event that I loose my phone?I'm not an advanced user when it comes to generating keys, but I tried to follow instructions on how to create private/public keys from https://github.com/libbitcoin/libbitcoin-explorer/ starting with the 12 word passphrase as the seed. I was able to generate keys, but they didn't match the one in the breadwallet</t>
  </si>
  <si>
    <t>http://www.reddit.com/r/Bitcoin/comments/36rnxx/breadwallet_how_can_i_recover_wallet/</t>
  </si>
  <si>
    <t>May 21, 2015 at 11:01PM</t>
  </si>
  <si>
    <t>after_burner</t>
  </si>
  <si>
    <t>Antminer S1 - shutting off, not PSU related.</t>
  </si>
  <si>
    <t>So I have 2 antminer S1s, one runs perfectly, the other one will randomly die after 30seconds to 5 minutes of running, shutting down the PSU with it.PSU question:I've ruled out the power supply; it's a Corsair AX1200i which should be way more than enough for 2 antminers and some fans. And I've got load on the 5v and 3.3v rails (HDD and fans) I'm not sure what else I can try in this regard.Fan question:The miner fan spins up then stops, and then after a while when it starts running it starts spinning again. where as the working one it spins the whole time. Is this normal?Will disconnecting the first card and plugging the second card in the miner into the NIC/OS portion of the miner allow me to test just that one blade or are they specific (ie: left and right and not interchangeable)</t>
  </si>
  <si>
    <t>http://www.reddit.com/r/Bitcoin/comments/36rmso/antminer_s1_shutting_off_not_psu_related/</t>
  </si>
  <si>
    <t>May 21, 2015 at 11:32PM</t>
  </si>
  <si>
    <t>CodeDeliveryBoy</t>
  </si>
  <si>
    <t>Hackcoin - International Cryptocurrency Hackathons</t>
  </si>
  <si>
    <t>http://hackco.in/</t>
  </si>
  <si>
    <t>http://www.reddit.com/r/Bitcoin/comments/36rr6m/hackcoin_international_cryptocurrency_hackathons/</t>
  </si>
  <si>
    <t>May 21, 2015 at 11:24PM</t>
  </si>
  <si>
    <t>Continuing our new tradition.</t>
  </si>
  <si>
    <t>http://www.reddit.com/r/Bitcoin/comments/36rq0l/continuing_our_new_tradition/</t>
  </si>
  <si>
    <t>May 21, 2015 at 11:47PM</t>
  </si>
  <si>
    <t>Quote of the day: Hal Finney</t>
  </si>
  <si>
    <t>“The computational power of the network is proportional to difficulty; and it appears that difficulty is proportional to bitcoin price. It follows that unless bitcoins become substantially more valuable than they are today, the Bitcoin network will never be substantially more resistant to attack than it is today. For Bitcoin to succeed and become secure, bitcoins must become vastly more expensive.” Hal Finney 2011</t>
  </si>
  <si>
    <t>http://www.reddit.com/r/Bitcoin/comments/36rtdo/quote_of_the_day_hal_finney/</t>
  </si>
  <si>
    <t>May 21, 2015 at 11:44PM</t>
  </si>
  <si>
    <t>Cashless payments have finally overtaken notes and coins (Wired UK)</t>
  </si>
  <si>
    <t>http://www.wired.co.uk/news/archive/2015-05/21/cash-is-dead</t>
  </si>
  <si>
    <t>http://www.reddit.com/r/Bitcoin/comments/36rt17/cashless_payments_have_finally_overtaken_notes/</t>
  </si>
  <si>
    <t>May 21, 2015 at 11:55PM</t>
  </si>
  <si>
    <t>Slacky741</t>
  </si>
  <si>
    <t>Im pro bitcoin and against ripple but Seriously? The seagate/ripple thing is not even aloud to be discussed in this sub? Mods get with it, theres no reason we should not be aloud to make a post about a competitive technology.</t>
  </si>
  <si>
    <t>http://www.reddit.com/r/Bitcoin/comments/36ruok/im_pro_bitcoin_and_against_ripple_but_seriously/</t>
  </si>
  <si>
    <t>May 22, 2015 at 12:16AM</t>
  </si>
  <si>
    <t>theonevortex</t>
  </si>
  <si>
    <t>Waaay too much required info to connect a coinbase account to sites like zapchain.</t>
  </si>
  <si>
    <t>http://imgur.com/zMK17St</t>
  </si>
  <si>
    <t>http://www.reddit.com/r/Bitcoin/comments/36rxtw/waaay_too_much_required_info_to_connect_a/</t>
  </si>
  <si>
    <t>May 22, 2015 at 12:09AM</t>
  </si>
  <si>
    <t>devraps</t>
  </si>
  <si>
    <t>Let's get serious. We are a community of 150,000, a metaphorical army of aligned interests, and I have an idea.</t>
  </si>
  <si>
    <t>I'm sick and tired of bankster government strangle holds on our money, I want cryptocurrency to strengthen our freedoms and help catalyze our future as an interconnected sovereign species.I was racking my brain about how I can help adoption. I have the desire to plaster Bitcoin stickers up everywhere, I mean just cover my entire city with stickers so everywhere people look, including banks, ATM's and shopping centres, all you see is Bitcoin.But of course, that's not the most productive and I don't want Bitcoin to get a bad name in terms of vandalism or covering other people's property with stickers.Stickers are kind of silly too, though I like that Bitcoin was/is an "underground" movement and in films like 12 Monkeys those groups use stickers/tags/spray paint in an anarchy kind of 'info war', and I find that kinda cool...Also, stickers don't solve the issue that we need to have some information for people to read, after all - if people knew how awesome bitcoin could be for them they would use it in a heartbeat. But pamphlets are lame, and we could really do up a multifaceted multi-language education program in a fun way globally.If you guys remember the Koni documentary, it really stirred people up, it made international headlines and went super viral. As a community of 150,000 people here, can we pool our skills and our ideas and create a documentary that rallies our community in some way?To what end I'm not sure, but perhaps we could target a day and have an event. A co-ordinated simultaneous global event that produces a shock wave through the hearts and minds of our friends, our families, and our loved ones. I mean - WE are the people getting crushed under by these forces that control the financial ecosystem.I know it's still early in terms of the tools that we have for new users; grandma is not ready for Bitcoin yet. That being said, with the block-size debate we are fast approaching a new era of Bitcoin, a tipping point will come, and at that point a global "BANG" of Bitcoin information at the precisely targeted moment would have a huge impact.So we could start thinking about what we want to say and how we want to invite people to our wonderful platform, user to user - not business to user.I just figured some comments on this would be nice to hear - I am going to organize a the subreddit for this project, and if you want to be a part of this you can subscribe to /r/bitrevolutionI want to discuss an all out Bitcoin centric campaign that is multifaceted and moves faster, smarter, funnier, more thoughtfully, more obviously appealing than the slow, dim witted banks that move like whales.Anyways, thoughts? Ideas? How can we do this is a wicked techie way that is appealing, fun and easy for new users?TDLR- we have strength in numbers, let's do something about it.</t>
  </si>
  <si>
    <t>http://www.reddit.com/r/Bitcoin/comments/36rwrk/lets_get_serious_we_are_a_community_of_150000_a/</t>
  </si>
  <si>
    <t>Ryz0n</t>
  </si>
  <si>
    <t>Just curious since most people here are aware of how crappy our fiat world is, is anyone invested in gold?</t>
  </si>
  <si>
    <t>Do you own gold? Gold bonds? stock in gold?</t>
  </si>
  <si>
    <t>http://www.reddit.com/r/Bitcoin/comments/36rwn2/just_curious_since_most_people_here_are_aware_of/</t>
  </si>
  <si>
    <t>May 22, 2015 at 12:29AM</t>
  </si>
  <si>
    <t>totesmehgoats</t>
  </si>
  <si>
    <t>Is mining still worth it?</t>
  </si>
  <si>
    <t>I have not been taking part much in Bitcoin in a while, since I used to mine in the early days.I'm just wondering if it still makes sense to mine? What if you have access to free electricity? What is best mining hardware to buy for price without waiting?Trying to get back into Bitcoin</t>
  </si>
  <si>
    <t>http://www.reddit.com/r/Bitcoin/comments/36rzoa/is_mining_still_worth_it/</t>
  </si>
  <si>
    <t>May 22, 2015 at 12:49AM</t>
  </si>
  <si>
    <t>lukaut</t>
  </si>
  <si>
    <t>Bitcoin nie jest anonimowy ɃɃɃɃɃ W latach ’90 panowało powszechne przekonanie, że wszystko co robimy w internecie jest anonimowe.Z czasem okazało się, że nie do końca.</t>
  </si>
  <si>
    <t>http://www.coinformacje.pl/artykuly/anonimowy-bitcoin/</t>
  </si>
  <si>
    <t>http://www.reddit.com/r/Bitcoin/comments/36s2jc/bitcoin_nie_jest_anonimowy_%C6%80%C6%80%C6%80%C6%80%C6%80_w_latach_90/</t>
  </si>
  <si>
    <t>May 22, 2015 at 12:48AM</t>
  </si>
  <si>
    <t>BitcoinNZLimited</t>
  </si>
  <si>
    <t>Bitcoin Exchange introduction &amp;amp; 10% special reddit bonus!</t>
  </si>
  <si>
    <t>Introduction of Bitcoin NZ LimitedCompany: BITCOIN NZ LIMITEDCompany number: 4904200NZ Business number: 9429041064771Incorporated on: 23/01/14Purpose: Stockbroking or tradingExact purpose: Bitcoin exchangeAddress:151a Hobsonville RoadWest HarbourAuckland, 0618New ZealandWebsite: https://BitcoinXC.netContact: support@BitcoinXC.netTechnical contact: admin@BitcoinXC.netPayment/Withdrawal methods:Bank TransferWestern UnionPaypalSkrill (Moneybookers)Fees: $1 per transactionsNo registration required.No verification required.Instant processing.Special reddit promotion!the first reddit user who will exchange over 5 Bitcoins will get 6% boost on his order.the first reddit user who will exchange over 10 Bitcoins will get 10% boost on his order.all other user which will use the special reddit link for exchanging will get 3% boost on their orders.The boosts will be added manually ONLY to the users who will:use the special reddit link: https://bitcoinxc.net/index.php?code=redditand reply to this thread with the amount you exchanged [transaction ID will also be required via PM or e-mail]Good luck everyone!</t>
  </si>
  <si>
    <t>http://www.reddit.com/r/Bitcoin/comments/36s2ba/bitcoin_exchange_introduction_10_special_reddit/</t>
  </si>
  <si>
    <t>May 22, 2015 at 01:10AM</t>
  </si>
  <si>
    <t>CharlesQuietGamer</t>
  </si>
  <si>
    <t>VeraCrypt, The TrueCrypt Replacement Now Accepting Bitcoin Donations</t>
  </si>
  <si>
    <t>http://bitcoinist.net/veracrypt-truecrypt-replacement-now-accepting-bitcoin-donations/</t>
  </si>
  <si>
    <t>http://www.reddit.com/r/Bitcoin/comments/36s5ic/veracrypt_the_truecrypt_replacement_now_accepting/</t>
  </si>
  <si>
    <t>May 22, 2015 at 01:15AM</t>
  </si>
  <si>
    <t>bucketofpurple</t>
  </si>
  <si>
    <t>The great Bitcoin debate: Should the Block Size Increase to 20MB?</t>
  </si>
  <si>
    <t>https://bitcoinmagazine.com/20505/bitcoin-core-developers-disagree-proposed-block-size-increase-20mb/</t>
  </si>
  <si>
    <t>http://www.reddit.com/r/Bitcoin/comments/36s698/the_great_bitcoin_debate_should_the_block_size/</t>
  </si>
  <si>
    <t>VC Fred Wilson: "Bitcoin is not simple, it is not going away, and it continues to fascinate me more than almost anything out there"</t>
  </si>
  <si>
    <t>http://avc.com/2015/05/digital-gold/</t>
  </si>
  <si>
    <t>http://www.reddit.com/r/Bitcoin/comments/36s5ly/vc_fred_wilson_bitcoin_is_not_simple_it_is_not/</t>
  </si>
  <si>
    <t>May 22, 2015 at 01:34AM</t>
  </si>
  <si>
    <t>Wafflizer5000</t>
  </si>
  <si>
    <t>Best bitcoin service for buying rc's</t>
  </si>
  <si>
    <t>I was previously using circle but they closed my account because I violated their rules against aiding people breaking the law and controlled substances and narcotics. Is there any bitcoin service I can get bitcoins the same day that doesn't have any rules against drugs?</t>
  </si>
  <si>
    <t>http://www.reddit.com/r/Bitcoin/comments/36s8wo/best_bitcoin_service_for_buying_rcs/</t>
  </si>
  <si>
    <t>May 22, 2015 at 01:33AM</t>
  </si>
  <si>
    <t>escapevelo</t>
  </si>
  <si>
    <t>How much hash power do you expect 21 Inc's chips will provide per device?</t>
  </si>
  <si>
    <t>I'm curious if some how their business model can revolve around providing cheap enough chips where manufacturers find it cost efficient to put these chips in their devices because it creates a revenue steam that lowers the overall price of the device. If the chip costs $1 and over the lifetime of the device the manufacturer can generate more than $1, they can lower their price of the device to entice consumers to buy it.I did a little math to see if 21 Inc had 100 million devices and gained a majority share of the mining pool (35%), it came out to something like $.05 per device per month at a price of $300. This was after the halving so 25 bitcoins per block. Obviously it all depends how much hashing power they have and the price of the chip.What kind of hashing power would these devices need for this to potentially happen? They have a huge advantage on their side considering the are getting "free" electricity subsidized by the consumer.</t>
  </si>
  <si>
    <t>http://www.reddit.com/r/Bitcoin/comments/36s8ux/how_much_hash_power_do_you_expect_21_incs_chips/</t>
  </si>
  <si>
    <t>May 22, 2015 at 01:32AM</t>
  </si>
  <si>
    <t>2drewlee</t>
  </si>
  <si>
    <t>Experiment with units (why wallets shouldn't default to "bits")</t>
  </si>
  <si>
    <t>BTC vs mBTC vs bitsWhy you might be thinking "bits" (deductive fallacy)Observe tips in "bits" on comments and tweetsObserve a handful of wallets &amp; services defaulting to bitsTherefore, users prefer bitsIt makes a lot of sense to use "bits" for tipping tiny amounts. But just because it's more visible on social media doesn't mean it makes sense as the default unit. Wallets and services should use a unit that makes practical sense especially if the goal is to replace physical wallets and bank accounts. Over the past year, we conducted several experiments and each time the results showed Purse users prefer "BTC" followed by "mBTC" and "bits."[1]Experiment 1Randomly default sample users to BTC, mBTC, or bits and provide an option to change it in preferences.[2]Result 190% prefer "BTC" (US)8% prefer "mBTC" (US)2% prefer "bits." (US)Results with other countriesExperiment 2Randomly send email offers to complete a survey for $5, 0.02 BTC, 20 mBTC, and 20,000 bits.[3]Result 2Respondents most likely to open offers in "BTC" and "mBTC."Less likely to complete survey when offered "bits."Least likely to click offer for $5 even when it represented higher value.[4]Results with %Would be great to see stats from other wallets and services, especially from those that provide option to switch. Wallets and services that default to "bits" and without an option to change should reconsider.Also, I'd generally like to see more data shared on r/Bitcoin and fewer sensational anecdotes. We're generally stereotyped as geeks and engineers, but our community often jumps to conclusions based on a handful of observations peppered with straw hat arguments.Notes[1] Purse's use case is shopping on Amazon with bitcoin at a discount. Transactions on the marketplace are determined by a shopper who spends $80-120 for each order.[2] Sampled ~17k users of which 1,658 changed unit preference.[3] Sent 896 emails to inactive users (0 completed transactions, haven't logged in &gt;30 days). Email contained a 1 question survey with links to respond.[4] 0.02 BTC was worth $4.67 on BitcoinAverage when email was sent.[5] Purse used to default to BTC, then switched to mBTC, and now defaults to "BTC" with options to switch.</t>
  </si>
  <si>
    <t>http://www.reddit.com/r/Bitcoin/comments/36s8q6/experiment_with_units_why_wallets_shouldnt/</t>
  </si>
  <si>
    <t>May 22, 2015 at 01:45AM</t>
  </si>
  <si>
    <t>coinspotru</t>
  </si>
  <si>
    <t>The story behind the picture of Nick Szabo with other Bitcoin researchers and developers</t>
  </si>
  <si>
    <t>https://freedom-to-tinker.com/blog/randomwalker/the-story-behind-the-picture-of-nick-szabo-with-other-bitcoin-researchers-and-developers/</t>
  </si>
  <si>
    <t>http://www.reddit.com/r/Bitcoin/comments/36sae3/the_story_behind_the_picture_of_nick_szabo_with/</t>
  </si>
  <si>
    <t>May 22, 2015 at 02:07AM</t>
  </si>
  <si>
    <t>FLOSS Weekly: BitPay CEO Stephen Pair and engineer Matias Garcia on building BitPay's open source Copay wallet, open sourcing wallet servers, and giving users control with multisig.</t>
  </si>
  <si>
    <t>https://www.youtube.com/watch?v=p3dJmbrJJgc</t>
  </si>
  <si>
    <t>http://www.reddit.com/r/Bitcoin/comments/36sdlu/floss_weekly_bitpay_ceo_stephen_pair_and_engineer/</t>
  </si>
  <si>
    <t>May 22, 2015 at 02:08AM</t>
  </si>
  <si>
    <t>ColBuzzLiteBeer</t>
  </si>
  <si>
    <t>Bribery Attacks on Bitcoin Consensus [pdf]</t>
  </si>
  <si>
    <t>http://www.jbonneau.com/doc/BFGKN14-bitcoin_bribery.pdf</t>
  </si>
  <si>
    <t>http://www.reddit.com/r/Bitcoin/comments/36sdqd/bribery_attacks_on_bitcoin_consensus_pdf/</t>
  </si>
  <si>
    <t>May 22, 2015 at 02:28AM</t>
  </si>
  <si>
    <t>zappadoing</t>
  </si>
  <si>
    <t>Global payments startup leverages blockchain engine to reduce cross-border friction</t>
  </si>
  <si>
    <t>http://www.fiercefinanceit.com/story/global-payments-startup-leverages-blockchain-engine-reduce-cross-border-fri/2015-05-21</t>
  </si>
  <si>
    <t>http://www.reddit.com/r/Bitcoin/comments/36sgqa/global_payments_startup_leverages_blockchain/</t>
  </si>
  <si>
    <t>May 22, 2015 at 02:43AM</t>
  </si>
  <si>
    <t>Use tomorrow, Friday, May 22nd, #bitcoinpizzaday to petition Papa John's to accept bitcoin through these social media links and remind the company of it's early role in crypto currency evolution</t>
  </si>
  <si>
    <t>Papa John's Pizza was a participant in the first bitcoin merchant transaction on May 22, 2010. Use social media on this 5th anniversary to invite the company to realize the benefits of crypto currency.https://www.facebook.com/papajohnshttps://twitter.com/papajohns @papajohnshttps://plus.google.com/106453557968571349380/posts</t>
  </si>
  <si>
    <t>http://www.reddit.com/r/Bitcoin/comments/36siua/use_tomorrow_friday_may_22nd_bitcoinpizzaday_to/</t>
  </si>
  <si>
    <t>May 22, 2015 at 02:39AM</t>
  </si>
  <si>
    <t>CoinReport USAA researching blockchain technology</t>
  </si>
  <si>
    <t>https://coinreport.net/usaa-researching-blockchain-technology/</t>
  </si>
  <si>
    <t>http://www.reddit.com/r/Bitcoin/comments/36siag/coinreport_usaa_researching_blockchain_technology/</t>
  </si>
  <si>
    <t>May 22, 2015 at 02:37AM</t>
  </si>
  <si>
    <t>Can Augur.net prediction market be used to vote on how proceeds of a project be distributed ?</t>
  </si>
  <si>
    <t>Right now donations to say Nepal relief in bitcoins are paid to the Red Cross etc. We do not know or get feedback on how much "good" attributed to the bitcoin community.If all bitcoin donations could be sent to an address visible to everyone and the quantum of the donation be the voting tokens, to distribbute between eligible candidates. We will know how much was contributed by our community, gain good publicity, and see the distribution go to the candidates at the end of the project.THOUGHTS ?</t>
  </si>
  <si>
    <t>http://www.reddit.com/r/Bitcoin/comments/36shyb/can_augurnet_prediction_market_be_used_to_vote_on/</t>
  </si>
  <si>
    <t>May 22, 2015 at 02:33AM</t>
  </si>
  <si>
    <t>fearLess617</t>
  </si>
  <si>
    <t>Just doing my part to spread awareness</t>
  </si>
  <si>
    <t>http://i.imgur.com/U454G27.png</t>
  </si>
  <si>
    <t>http://www.reddit.com/r/Bitcoin/comments/36shgb/just_doing_my_part_to_spread_awareness/</t>
  </si>
  <si>
    <t>May 22, 2015 at 03:02AM</t>
  </si>
  <si>
    <t>Xeagu</t>
  </si>
  <si>
    <t>Parallel between Blockchain technology and conflict resolution in a Free Society.</t>
  </si>
  <si>
    <t>This video illustrates a possible process for conflict resolution in a Free Society.The process of arbitration starting at 6:00 is the process that I find analogous to the blockchain protocol. This resolution process builds on the idea of entities A &amp; B who use C as an independent arbitrator. Because this scenario exists in a Free Society, C competes against other arbitration firms. This competition (much like the competition in blockchain mining) results in a decentralized system.This is similar to the blockchain protocol in that A &amp; B could also be represented as clients involved in a Bitcoin transaction while C is an independent blockchain miner who servers to arbitrate and verify the transaction. Furthermore, the judgement of C is permanently recorded; be it the blockchain or a personal criminal infraction record.While this similarity may not be significantly novel, it illustrates the universal principle of interaction between parties in a fair environment. I'd like to open discussion into other fields that this framework could be applied.</t>
  </si>
  <si>
    <t>http://www.reddit.com/r/Bitcoin/comments/36slio/parallel_between_blockchain_technology_and/</t>
  </si>
  <si>
    <t>May 22, 2015 at 02:59AM</t>
  </si>
  <si>
    <t>KrylonKid</t>
  </si>
  <si>
    <t>How does laundering bitcoin work?</t>
  </si>
  <si>
    <t>If we have a perfect blockchain with a record of every transaction ever made, then how could one possibly launder bitcoins? Could one not just search the blockchain for the bitcoin addresses of the launderers, and then trace where the coins end up?Side question: Considering the rapidly changing legality of everything surrounding bitcoin, is laundering bitcoin at all legal?</t>
  </si>
  <si>
    <t>http://www.reddit.com/r/Bitcoin/comments/36sl5q/how_does_laundering_bitcoin_work/</t>
  </si>
  <si>
    <t>May 22, 2015 at 03:21AM</t>
  </si>
  <si>
    <t>cryptograffiti</t>
  </si>
  <si>
    <t>Airbnb/PayPal partnership rumored to be announced at Commerce Rewired event.</t>
  </si>
  <si>
    <t>https://twitter.com/owenthomas/status/601422080106631168</t>
  </si>
  <si>
    <t>http://www.reddit.com/r/Bitcoin/comments/36so9w/airbnbpaypal_partnership_rumored_to_be_announced/</t>
  </si>
  <si>
    <t>May 22, 2015 at 03:19AM</t>
  </si>
  <si>
    <t>Amichateur</t>
  </si>
  <si>
    <t>Embedded Bitcoin mining chips of 21.co: How about cost of electricity?</t>
  </si>
  <si>
    <t>Did anybody think about whether it is worthwhile to mine bitcoins with 21.co's mining ASICs embedded into my smartphone or notebook? Does this make sense?? (even more so if 80% of the mined bitcoins stay at 21.co, as I read somewhere...)(for the toaster or the kitchen oven, that should be ok, because they shall produce heat anyway, so there is no extra cost in that case)</t>
  </si>
  <si>
    <t>http://www.reddit.com/r/Bitcoin/comments/36snzz/embedded_bitcoin_mining_chips_of_21co_how_about/</t>
  </si>
  <si>
    <t>May 22, 2015 at 03:38AM</t>
  </si>
  <si>
    <t>drawsnL</t>
  </si>
  <si>
    <t>ELI5 - 2 of 3 Multisig HowTo get going</t>
  </si>
  <si>
    <t>Hey,some friends and myself want to have a shared btc address where everyone can send money to and 2 of 3 keys need to be used to transfer the funds elsewhere. We are all using Bitcoin Core as our client.Can somone offer a simple step by step guide?thanks in advance</t>
  </si>
  <si>
    <t>http://www.reddit.com/r/Bitcoin/comments/36sqkf/eli5_2_of_3_multisig_howto_get_going/</t>
  </si>
  <si>
    <t>May 22, 2015 at 03:28AM</t>
  </si>
  <si>
    <t>granatheus</t>
  </si>
  <si>
    <t>Bitcoin, so obvious.</t>
  </si>
  <si>
    <t>You understand the basics of the technology that is bitcoin and network effect.You look at the amount of venture capital, innovation, strong votes of confidence from institutions like MIT, NYSE and NASDAQ, brilliant and visionary people like Balaji Srinivasan, all of this pouring into bitcoin faster and faster.You consider the fact that investing $236 will give you ownership of 1/21 millionth of the future value of this network.You decide to not buy even a single bitcoin.Is this happening?Feels weird to keep being allowed to buy at so low prices. Bitcoin, you are too obviously going to change everything and go far beyond the moon.</t>
  </si>
  <si>
    <t>http://www.reddit.com/r/Bitcoin/comments/36spas/bitcoin_so_obvious/</t>
  </si>
  <si>
    <t>Starbucks double spend attack</t>
  </si>
  <si>
    <t>http://sakurity.com/blog/2015/05/21/starbucks.html</t>
  </si>
  <si>
    <t>http://www.reddit.com/r/Bitcoin/comments/36sp8j/starbucks_double_spend_attack/</t>
  </si>
  <si>
    <t>May 22, 2015 at 04:12AM</t>
  </si>
  <si>
    <t>Bitcoinqzzz</t>
  </si>
  <si>
    <t>Sending unconfirmed bitcoins</t>
  </si>
  <si>
    <t>Is it possible? I've just sweeped a paper wallet that had some bitcoin on it, but it's not yet confirmed. What will happen if I send it out of breadwallet before the transaction confirms?</t>
  </si>
  <si>
    <t>http://www.reddit.com/r/Bitcoin/comments/36svba/sending_unconfirmed_bitcoins/</t>
  </si>
  <si>
    <t>Wall Street, Silicon Valley Battling for Bitcoin’s Future Says ‘Digital Gold’ Author - Video</t>
  </si>
  <si>
    <t>http://www.thestreet.com/video/13160740/wall-street-silicon-valley-battling-for-bitcoins-future-says-digital-gold-author.html</t>
  </si>
  <si>
    <t>http://www.reddit.com/r/Bitcoin/comments/36svb0/wall_street_silicon_valley_battling_for_bitcoins/</t>
  </si>
  <si>
    <t>May 22, 2015 at 04:30AM</t>
  </si>
  <si>
    <t>altcoinlinks</t>
  </si>
  <si>
    <t>New Bitcoin Faucet earn 1200 satoshis every 10 minutes minimum withdrawal 6000 satoshis</t>
  </si>
  <si>
    <t>http://btc-goldmine.com/r/5691022e</t>
  </si>
  <si>
    <t>http://www.reddit.com/r/Bitcoin/comments/36sxu5/new_bitcoin_faucet_earn_1200_satoshis_every_10/</t>
  </si>
  <si>
    <t>object_oriented_cash</t>
  </si>
  <si>
    <t>Theft of Debit-Card Data From ATMs Soars</t>
  </si>
  <si>
    <t>http://www.wsj.com/article_email/theft-of-debit-card-data-from-atms-soars-1432078912-lMyQjAxMTE1MjI0MDQyNzAxWj</t>
  </si>
  <si>
    <t>http://www.reddit.com/r/Bitcoin/comments/36sxrn/theft_of_debitcard_data_from_atms_soars/</t>
  </si>
  <si>
    <t>May 22, 2015 at 04:29AM</t>
  </si>
  <si>
    <t>Innovation around the edges means companies getting onboard to create fancy price tickers.</t>
  </si>
  <si>
    <t>Does posting the price of chickens on a supermarket window help boost their value?</t>
  </si>
  <si>
    <t>http://www.reddit.com/r/Bitcoin/comments/36sxny/innovation_around_the_edges_means_companies/</t>
  </si>
  <si>
    <t>May 22, 2015 at 04:27AM</t>
  </si>
  <si>
    <t>elux</t>
  </si>
  <si>
    <t>[Lawsky's Big Move] "How Much Profit Is There in Thwarting Financial Innovation? "</t>
  </si>
  <si>
    <t>http://www.cato.org/blog/how-much-profit-there-thwarting-innovation</t>
  </si>
  <si>
    <t>http://www.reddit.com/r/Bitcoin/comments/36sxe4/lawskys_big_move_how_much_profit_is_there_in/</t>
  </si>
  <si>
    <t>May 22, 2015 at 04:48AM</t>
  </si>
  <si>
    <t>ChainBotHD</t>
  </si>
  <si>
    <t>ChainBot HD-v1 Kernel &amp;amp; OS Boot Time ~7s - Demo Video - ChainBot Hardware Decentralizer</t>
  </si>
  <si>
    <t>https://www.youtube.com/watch?v=iGqml0NM1-Y</t>
  </si>
  <si>
    <t>http://www.reddit.com/r/Bitcoin/comments/36t094/chainbot_hdv1_kernel_os_boot_time_7s_demo_video/</t>
  </si>
  <si>
    <t>May 22, 2015 at 04:42AM</t>
  </si>
  <si>
    <t>ftlio</t>
  </si>
  <si>
    <t>Why not use this for ChainDB chains?</t>
  </si>
  <si>
    <t>https://docs.google.com/document/d/1S2ys7iNjab4XB52nkhVlPmiSpkvjCbs235l6H8ieV0M/edit</t>
  </si>
  <si>
    <t>http://www.reddit.com/r/Bitcoin/comments/36szf9/why_not_use_this_for_chaindb_chains/</t>
  </si>
  <si>
    <t>May 22, 2015 at 04:40AM</t>
  </si>
  <si>
    <t>fiat_sux2</t>
  </si>
  <si>
    <t>Possible thinking behind Satoshi's stash (speculative, please ignore).</t>
  </si>
  <si>
    <t>Setting the total number of BTC to 21 million was easy to implement (see below). But it has the downside of being somewhat ugly. What if Satoshi thinks 21 million is not a round enough number, and 20 million would be better? Then he could just wait for the appropriate time and send 1 million to an eater address?For reference, the 21 million total BTC comes from setting the following parameters and then doing the calculation:initial block reward of 50 coinstarget of 6 blocks created per hour (or 1 every 10 minutes)a halving of the reward of 4 years (that works out to every 210,000 blocks)Adding up the geometric series gives 21 million. (I'lll leave the details as an exercise to the reader).</t>
  </si>
  <si>
    <t>http://www.reddit.com/r/Bitcoin/comments/36sz5i/possible_thinking_behind_satoshis_stash/</t>
  </si>
  <si>
    <t>May 22, 2015 at 04:53AM</t>
  </si>
  <si>
    <t>theboarderdude</t>
  </si>
  <si>
    <t>Multibit wallet recovery??</t>
  </si>
  <si>
    <t>I had been having problems with my computer, and I had to do a system refresh, windows 8.1. Reading through the stuff, it says that it won't mess with any of my files. Overly confident me goes ahead and begins procedure, assuming that my pc won't change. Procedure finishes, I log back in, and half of my programs are gone. Multibit is still there, and it launches fine. Works great, except my .wallet is gone, and it creates a new one. Is there any chance of getting my old address back and recovering the lost btc(~.15)?</t>
  </si>
  <si>
    <t>http://www.reddit.com/r/Bitcoin/comments/36t0ws/multibit_wallet_recovery/</t>
  </si>
  <si>
    <t>May 22, 2015 at 05:17AM</t>
  </si>
  <si>
    <t>xmint-org</t>
  </si>
  <si>
    <t>Just launched our new no-signup exchange XMINT.ORG</t>
  </si>
  <si>
    <t>https://xmint.org</t>
  </si>
  <si>
    <t>http://www.reddit.com/r/Bitcoin/comments/36t3zv/just_launched_our_new_nosignup_exchange_xmintorg/</t>
  </si>
  <si>
    <t>May 22, 2015 at 05:14AM</t>
  </si>
  <si>
    <t>ackza</t>
  </si>
  <si>
    <t>Hey i just saw this USMC (marine corp) homeless veteran on the streets of San Diego and he says has a Bitcoin Wallet online and is looking for bitcoin donations</t>
  </si>
  <si>
    <t>http://imgur.com/F27clfG</t>
  </si>
  <si>
    <t>http://www.reddit.com/r/Bitcoin/comments/36t3mz/hey_i_just_saw_this_usmc_marine_corp_homeless/</t>
  </si>
  <si>
    <t>May 22, 2015 at 05:13AM</t>
  </si>
  <si>
    <t>North Carolina House Seeks Oversight of Bitcoin Activities</t>
  </si>
  <si>
    <t>http://www.coindesk.com/north-carolina-representatives-pass-bitcoin-bill-by-wide-margin/</t>
  </si>
  <si>
    <t>http://www.reddit.com/r/Bitcoin/comments/36t3ku/north_carolina_house_seeks_oversight_of_bitcoin/</t>
  </si>
  <si>
    <t>May 22, 2015 at 05:26AM</t>
  </si>
  <si>
    <t>procabiak</t>
  </si>
  <si>
    <t>preventing fork wars and consensus system for achieving consensus (technical discussion)</t>
  </si>
  <si>
    <t>want to address the issue of fork 'wars'. The idea of letting a 'war' break out is BAD. Bitcoin can't have two chains, otherwise double spending will occur. But a war is what will happen if we release a hard fork and even &lt; 10% haven't upgraded. Any change to bitcoin should be unanimous.I've thought up a system to allow bitcoin to upgrade consensus code without causing hard forks (but will need a hard fork to start with). I don't do c++ programming but did do a short course on C at uni so advisory is needed on feasibility too.Firstly consensus code (anything that will cause hard forks) must be self contained and 'portable'. This means you can't compile it into bitcoind, it has to be a separate compiled file.What should then be done is every block should include a hash of the bitcoin consensus code and miners should mine with the version of the code they want to become the lead. If after a certain amount of rounds 2016? Preferably much longer) the hashes is 100% unanimous, then that version becomes the leading consensus code to use next. (100% is required to delay 51% attacks for as long as possible). This stops the block waiting problem - instead of coding in an 'if block = 300000 then max = 20mb', because not everyone will upgrade in time.When a new version wants to contest the leading version, they should announce the new hash in a block and a link to download it for review. If miners like the changes, they'll start including the hash into their blocks.To stop miners from dominating the block chain consensus (I.e. mining centralization) their blocks should also need 100% containing the hash from transactions. (Maybe 100% twice is too strict in this case but it let's us know if a miner is attempting an attack if everybody's txns aren't being included for long durations). Then wallet providers will have a say in it. If there is no consensus at all, no changes are made. If someone strongly opposes the fork they can attack and send themselves a ton of transactions without the hash. But if say 99% are there, this gives the miners some power to just push through with it by excluding their txn.The hash doesn't do anything immediate besides say which version is preferred. Once a preferred hash is found and is unanimous, bitcoin should automatically switch to that consensus code. Anyone without the new consensus code file, can't validate new blocks, and their node should gracefully stop, or continue to download blocks but don't do anything with it until the new consensus file is dropped in.This idea has a few assumptions - consensus code can indeed be separately compiled (if not, why? C++ limitation? What about a scripting engine?) - miners, wallet providers and txn makers are 'the Bitcoin community' (wall st has little say until they become a user) - soft dependency on blockchain pruning (otherwise the idea is bloaty)What are the downsides to this implementation? If this is a good idea I'll drop it to the mailing list for a more technical discussion (unless the core devs don't mind doing it here).</t>
  </si>
  <si>
    <t>http://www.reddit.com/r/Bitcoin/comments/36t56z/preventing_fork_wars_and_consensus_system_for/</t>
  </si>
  <si>
    <t>Global Regulatory Conspiracy Will Likely Derail Bitcoin Train</t>
  </si>
  <si>
    <t>http://altcoinpress.com/2015/05/global-regulatory-conspiracy-will-likely-derail-bitcoin-train/</t>
  </si>
  <si>
    <t>http://www.reddit.com/r/Bitcoin/comments/36t56m/global_regulatory_conspiracy_will_likely_derail/</t>
  </si>
  <si>
    <t>May 22, 2015 at 05:46AM</t>
  </si>
  <si>
    <t>jwBTC</t>
  </si>
  <si>
    <t>Flashback - PC World 2013: We’re definitely in a Bitcoin bubble ($15 to $260)</t>
  </si>
  <si>
    <t>http://www.pcworld.com/article/2033715/7-things-you-need-to-know-about-bitcoin.html"The virtual currency is riding a rollercoaster of speculation, rising exponentially in value and reaching a high of $260 this Wednesday before plummeting to $130.""Bitcoin is big right now, probably too big for its own good. Since a Bitcoin has no value beyond what someone is willing to pay for it, the price of Bitcoins tends to change quickly. Indeed, in mid-January a single Bitcoin was valued at $15, which makes people who bought Bitcoins back then and sold them at $260 apiece yesterday very successful investors."</t>
  </si>
  <si>
    <t>http://www.reddit.com/r/Bitcoin/comments/36t7ti/flashback_pc_world_2013_were_definitely_in_a/</t>
  </si>
  <si>
    <t>May 22, 2015 at 05:39AM</t>
  </si>
  <si>
    <t>BitcoinNewsMagazine</t>
  </si>
  <si>
    <t>Earn 0.5 milliBitcoin by subscribing to Bitcoin News Magazine</t>
  </si>
  <si>
    <t>To kick start our new online bitcoin magazine we are offering 0.5 milliBitcoin free to new subscribers to our mailing list. Double opt in required and you may unsubscribe at any time. Just visit Bitcoin News Magazine and enter your primary email address in the sign up box or popup and follow instructions. One bitcoin gift per entrant or IP address and please allow 24 hours for bitcoin to reach your wallet. Thanks for taking the time to read and please visit!</t>
  </si>
  <si>
    <t>http://www.reddit.com/r/Bitcoin/comments/36t6wq/earn_05_millibitcoin_by_subscribing_to_bitcoin/</t>
  </si>
  <si>
    <t>May 22, 2015 at 06:09AM</t>
  </si>
  <si>
    <t>beastcoin</t>
  </si>
  <si>
    <t>Let's hear arguments as to why bitcoin will prevent the type of forex rigging fiascos the banks just got fined for.</t>
  </si>
  <si>
    <t>Or is there an argument to be made that the forex traders could do the same thing (already are?) with bitcoin?</t>
  </si>
  <si>
    <t>http://www.reddit.com/r/Bitcoin/comments/36tao2/lets_hear_arguments_as_to_why_bitcoin_will/</t>
  </si>
  <si>
    <t>May 22, 2015 at 06:08AM</t>
  </si>
  <si>
    <t>bitcoinpuppy</t>
  </si>
  <si>
    <t>Anyone know a workaround to pay for jobs on freelancer.com using bitcoin?</t>
  </si>
  <si>
    <t>Anyone know a workaround, trick, or intermediary to pay for jobs on Freelancer.com / odesk.com using bitcoin? They accept credit cards, Paypal, Skrill, WebMoney.</t>
  </si>
  <si>
    <t>http://www.reddit.com/r/Bitcoin/comments/36taky/anyone_know_a_workaround_to_pay_for_jobs_on/</t>
  </si>
  <si>
    <t>May 22, 2015 at 06:26AM</t>
  </si>
  <si>
    <t>Amazing how far we have come in 5 years, Thanks to the pioneers for changing the world and happy bitcoin pizza day. To the moon!!! ┗(°0°)┛</t>
  </si>
  <si>
    <t>On this day (22nd of May) in 2010 the first ever transaction of bitcoin for a real world product happened. 5 years later we have a bitcoin ticker on the NYSE, bitcoin tracking funds in peoples retirement accounts, me and countless others living happily making only bitcoin income with no government currency or bank account needed or wanted.Thanks to the early bitcoin developers and community for the time and risks they took to make it all possible, feels great to be a part of something that is and will change the world for the better.Happy bitcoin pizza day. To the moon!!! ┗(°0°)┛</t>
  </si>
  <si>
    <t>http://www.reddit.com/r/Bitcoin/comments/36tcu6/amazing_how_far_we_have_come_in_5_years_thanks_to/</t>
  </si>
  <si>
    <t>May 22, 2015 at 06:31AM</t>
  </si>
  <si>
    <t>myusernameranoutofsp</t>
  </si>
  <si>
    <t>Hey /r/bitcoin, how do you feel about laying out all of the pro-bitcoin arguments in a structured manner?</t>
  </si>
  <si>
    <t>Edit this: http://opinionbank.org/index.php?title=Pro_BitcoinAlternatively if your main thesis is against bitcoin then create/edit this: http://opinionbank.org/index.php?title=Against_BitcoinDon't remove arguments/counter-arguments that people actually believe, instead add counter-arguments/rebuttalsAlso, this is intentionally vague, if you would like to make a point that's more nuanced than "Pro bitcoin" and "Against bitcoin" (e.g. "Bitcoin is a good investment", or "Blockchain technology is the most noteworthy aspect of bitcoin") then feel free to make another page!</t>
  </si>
  <si>
    <t>http://www.reddit.com/r/Bitcoin/comments/36tdhb/hey_rbitcoin_how_do_you_feel_about_laying_out_all/</t>
  </si>
  <si>
    <t>May 22, 2015 at 06:50AM</t>
  </si>
  <si>
    <t>Wall Street regulator to issue final bitcoin rules</t>
  </si>
  <si>
    <t>http://thehill.com/policy/cybersecurity/242872-wall-street-regulator-to-issue-final-bitcoin-rules</t>
  </si>
  <si>
    <t>http://www.reddit.com/r/Bitcoin/comments/36tfrh/wall_street_regulator_to_issue_final_bitcoin_rules/</t>
  </si>
  <si>
    <t>May 22, 2015 at 07:23AM</t>
  </si>
  <si>
    <t>Tossing_Invest</t>
  </si>
  <si>
    <t>Can someone ELI5 how the blockchain is used for things other than bitcoin? For instance, file storage?</t>
  </si>
  <si>
    <t>I'm trying to grasp the more technical side of bitcoin, but don't understand how the blockchain can be used for other things like file storage.Thanks</t>
  </si>
  <si>
    <t>http://www.reddit.com/r/Bitcoin/comments/36tjus/can_someone_eli5_how_the_blockchain_is_used_for/</t>
  </si>
  <si>
    <t>May 22, 2015 at 07:29AM</t>
  </si>
  <si>
    <t>BitHours</t>
  </si>
  <si>
    <t>Great into to the importance of a World Wide Ledger</t>
  </si>
  <si>
    <t>https://www.youtube.com/watch?v=ft0r1cHbc8Y</t>
  </si>
  <si>
    <t>http://www.reddit.com/r/Bitcoin/comments/36tkib/great_into_to_the_importance_of_a_world_wide/</t>
  </si>
  <si>
    <t>May 22, 2015 at 07:49AM</t>
  </si>
  <si>
    <t>I had forgotten this guy already</t>
  </si>
  <si>
    <t>https://i.imgur.com/MfRGEqy.jpg</t>
  </si>
  <si>
    <t>http://www.reddit.com/r/Bitcoin/comments/36tmqk/i_had_forgotten_this_guy_already/</t>
  </si>
  <si>
    <t>May 20, 2015 at 03:50PM</t>
  </si>
  <si>
    <t>merkin420</t>
  </si>
  <si>
    <t>Help me restore my wallet.dat</t>
  </si>
  <si>
    <t>Hey, I formated my computer and so don't have my armory and HD wallet anymore. I saved my wallet.dat btc back up and now I want to use it again. Help me open it, I tried dragging it into blockchain (https://blockchain.info/wallet/import-wallet) to no avail getting a "connection" problem and multi bit gives me an "null" error code.My connection is bad so can't wait for armory to download years of data or whatever. Is there a quick way for me to recover my wallet - I also had a password on it. Please help Thanks :)</t>
  </si>
  <si>
    <t>http://www.reddit.com/r/Bitcoin/comments/36lpdj/help_me_restore_my_walletdat/</t>
  </si>
  <si>
    <t>May 22, 2015 at 07:43AM</t>
  </si>
  <si>
    <t>Farghaly</t>
  </si>
  <si>
    <t>Cairo Bitcoin Meetup Launch</t>
  </si>
  <si>
    <t>https://www.facebook.com/events/378507992354731/</t>
  </si>
  <si>
    <t>http://www.reddit.com/r/Bitcoin/comments/36tm3l/cairo_bitcoin_meetup_launch/</t>
  </si>
  <si>
    <t>May 22, 2015 at 08:04AM</t>
  </si>
  <si>
    <t>mdroidian</t>
  </si>
  <si>
    <t>Buying Power Tools With Bitcoin</t>
  </si>
  <si>
    <t>Where would one go to buy Power Tools with Bitcoin?</t>
  </si>
  <si>
    <t>http://www.reddit.com/r/Bitcoin/comments/36todv/buying_power_tools_with_bitcoin/</t>
  </si>
  <si>
    <t>May 20, 2015 at 02:42PM</t>
  </si>
  <si>
    <t>More Electricity =&amp;gt; More Bitcoin =&amp;gt; More automation</t>
  </si>
  <si>
    <t>21, Inc. - Interesting move.Bitcoin doesn't need adoption through people. People are lazy. Technology is not lazy. Technology needs Bitcoin like People need social media. Instant communication and verification of a particular event. If it isn't on Facebook, it is not official. People like convenience. Technology also likes convenience. With IoT in mind, and lazy people in mind... Let me put my motherfucking toaster on the blockchain. Fuck, program that shit to make toast through the blockchain via a colored-coin toastcoin-sidechain for breakfast every morning, 7AM EST with no fucking downtime. Pay someone to make all that happen. Better yet, since I am too lazy to even find people who can do that, call me when I can plug a device in the wall and/or pay a higher utility bill so my toaster can order motherfucking bread because I ain't about to go get bread, I am lazy. Then make that toast. Bill that shit to my rich Uncle Randy. He is a cunt.Thank you 21, Inc - I haven't had toast in years.For everyone thinking 21's concept is crazy: It is. Then again, they are making bitcoin via mining, buying bitcoin from device-revenue, gathering royalties from mini-miners, and helping decrease bitcoin (through devices that become obsolete, people will throw them as trash. After a few million devices with a few bucks in them, we see quite a distributed burning process. All-in-all, good play. We shall see what the future brings.cheers</t>
  </si>
  <si>
    <t>http://www.reddit.com/r/Bitcoin/comments/36lklo/more_electricity_more_bitcoin_more_automation/</t>
  </si>
  <si>
    <t>May 22, 2015 at 07:58AM</t>
  </si>
  <si>
    <t>mytwm</t>
  </si>
  <si>
    <t>Get Free Bitcoins By Playing Games</t>
  </si>
  <si>
    <t>https://altcoins.io/bitcoin/get-free-bitcoins-by-playing-games</t>
  </si>
  <si>
    <t>http://www.reddit.com/r/Bitcoin/comments/36tnql/get_free_bitcoins_by_playing_games/</t>
  </si>
  <si>
    <t>May 22, 2015 at 08:15AM</t>
  </si>
  <si>
    <t>MarshallHayner</t>
  </si>
  <si>
    <t>Magic delivery service will bring anything to your door for bitcoin!</t>
  </si>
  <si>
    <t>I just had the pleasant experience of ordering dinner delivered with bitcoin! Everyone, check this out. I think I'm in love.</t>
  </si>
  <si>
    <t>http://www.reddit.com/r/Bitcoin/comments/36tpog/magic_delivery_service_will_bring_anything_to/</t>
  </si>
  <si>
    <t>May 22, 2015 at 08:36AM</t>
  </si>
  <si>
    <t>themerkle</t>
  </si>
  <si>
    <t>Bitcointalk Server Compromised Due To A Social Engineering Attack</t>
  </si>
  <si>
    <t>http://themerkle.com/psa/bitcointalk-server-compromised-due-to-a-social-engineering-attack/4778/</t>
  </si>
  <si>
    <t>http://www.reddit.com/r/Bitcoin/comments/36ts4l/bitcointalk_server_compromised_due_to_a_social/</t>
  </si>
  <si>
    <t>May 22, 2015 at 08:32AM</t>
  </si>
  <si>
    <t>ivanraszl</t>
  </si>
  <si>
    <t>VC funding in Bitcoin doesn't mean that much, but it's still a good thing</t>
  </si>
  <si>
    <t>People are often excited about all the investment going into Bitcoin companies, suggesting that this somehow validates Bitcoin being a brilliant idea.While, I'm a huge Bitcoin fan, I think this rhetoric is generally misleading.Typical VC companies invest in dozens and even hundreds of companies. They seek to find obscure businesses that provide a bigger diversification of their portfolio to lower their systemic risks as any smart investor would. 95% of these companies are expected to fail. A few percent of them will make enough money to cover the investment. And if they are lucky and made the right guesses, there will be one or two that are big hits and cover all the losses and generate profit too.All the Bitcoin investments could simply mean that Bitcoin is a "weird" enough business that VCs feel it provides the much needed diversification.VCs may invest in Bitcoin companies on the off chance that they underestimate something great, not because they know it's something great. They are not doing as much homework generally as we assume they do. Nor can they predict anything reliably or they would not invest in those 95% of businesses that fail.In other words, in my opinion the confidence vote of a VC firm isn't much more than the confidence vote of you or me, they just happen to have much more money.However, regardless of why VCs do it, the funding does make the Bitcoin economy stronger and more useful every day. And, I truly believe that the VCs are making the right bet on Bitcoin, even if not for the right reason.</t>
  </si>
  <si>
    <t>http://www.reddit.com/r/Bitcoin/comments/36trng/vc_funding_in_bitcoin_doesnt_mean_that_much_but/</t>
  </si>
  <si>
    <t>May 22, 2015 at 08:31AM</t>
  </si>
  <si>
    <t>bgrnbrg</t>
  </si>
  <si>
    <t>Bitcoin Testnet has entered the 12.5 tBTC reward epoch.</t>
  </si>
  <si>
    <t>http://tbtc.blockr.io/block/info/420000</t>
  </si>
  <si>
    <t>http://www.reddit.com/r/Bitcoin/comments/36trkz/bitcoin_testnet_has_entered_the_125_tbtc_reward/</t>
  </si>
  <si>
    <t>May 22, 2015 at 08:41AM</t>
  </si>
  <si>
    <t>FatKittys</t>
  </si>
  <si>
    <t>Someone on LBC sent more than he/she should. What do I do now?</t>
  </si>
  <si>
    <t>I had an ad to sell bitcoins on LBC online for cash deposit. All went well until this morning, a guy approached me and open a trade for $315 worth of bitcoins. 3 hours later he came back and said he "accidentally" deposit $99 more into my BOA account and show me an ATM deposit receipt. $315+99 is in my account, pending but available. And now he is asking for $99 extra bitcoins. What do I do?I am thinking of getting him/her those bitcoins after the deposit settles. This guy has 5 feedbacks, all positive. Searched by the username and found nothing bad. Is there any chance that this could be a scam? Please advise. Thank you folks.</t>
  </si>
  <si>
    <t>http://www.reddit.com/r/Bitcoin/comments/36tslc/someone_on_lbc_sent_more_than_heshe_should_what/</t>
  </si>
  <si>
    <t>May 22, 2015 at 08:55AM</t>
  </si>
  <si>
    <t>ArcherDNM</t>
  </si>
  <si>
    <t>http://reason.com/reasontv/2015/05/20/bitlicense-benjamin-lawsky-bitcoin</t>
  </si>
  <si>
    <t>http://www.reddit.com/r/Bitcoin/comments/36tu8c/bitcoins_regulatory_nightmare_is_about_to_get/</t>
  </si>
  <si>
    <t>May 22, 2015 at 08:53AM</t>
  </si>
  <si>
    <t>keepcalmson</t>
  </si>
  <si>
    <t>Can US citizens hold Euros and other currencies in a bank account or something similar?</t>
  </si>
  <si>
    <t>http://www.reddit.com/r/Bitcoin/comments/36ttzf/can_us_citizens_hold_euros_and_other_currencies/</t>
  </si>
  <si>
    <t>TruValueCapital</t>
  </si>
  <si>
    <t>Miami Beach's first Business to Accept Bitcoin in 2013 -Extension King! Here's Finnish TV shooting in our Hair Extension Salon at the 2014 Bitcoin Conference! We love Bitcoin!!! We are developing www.extensionking.com to Only accept BTC in its E-commerce site!</t>
  </si>
  <si>
    <t>http://imgur.com/TVeiMYg</t>
  </si>
  <si>
    <t>http://www.reddit.com/r/Bitcoin/comments/36ttyj/miami_beachs_first_business_to_accept_bitcoin_in/</t>
  </si>
  <si>
    <t>May 22, 2015 at 09:18AM</t>
  </si>
  <si>
    <t>grasshoppa1</t>
  </si>
  <si>
    <t>Now you can trade Bitcoin Options, Futures, and other Financial Derivatives, all using (of course)... BITCOIN!</t>
  </si>
  <si>
    <t>http://www.bitcoinfutures.co/?utm_source=BCC&amp;utm_medium=RDT&amp;utm_campaign=RDTBCC</t>
  </si>
  <si>
    <t>http://www.reddit.com/r/Bitcoin/comments/36twt2/now_you_can_trade_bitcoin_options_futures_and/</t>
  </si>
  <si>
    <t>May 22, 2015 at 09:10AM</t>
  </si>
  <si>
    <t>rbitcoindied500times</t>
  </si>
  <si>
    <t>What the hake happened April 24th to /r/bitcoin? The last month fell off an absurd cliff in subscriber growth.</t>
  </si>
  <si>
    <t>http://redditmetrics.com/r/BitcoinIt looks like suddenly in one day average growth went from 100-200 new subscribers a day to 0-45 new subscribers a day.What specifically happened that day to change so dramatically so quickly? It didn't taper off or anything, just one day and BAM daily subscribers down by 75% and staying down for a month?Is there something specific on that date that caused this?</t>
  </si>
  <si>
    <t>http://www.reddit.com/r/Bitcoin/comments/36tvw8/what_the_hake_happened_april_24th_to_rbitcoin_the/</t>
  </si>
  <si>
    <t>May 22, 2015 at 09:20AM</t>
  </si>
  <si>
    <t>DayTrader3</t>
  </si>
  <si>
    <t>http://www.reddit.com/r/Bitcoin/comments/36tx0n/now_you_can_trade_bitcoin_options_futures_and/</t>
  </si>
  <si>
    <t>May 22, 2015 at 09:39AM</t>
  </si>
  <si>
    <t>yellowpage09</t>
  </si>
  <si>
    <t>Significantly lower platinum group metal supply deficits anticipated in 2015</t>
  </si>
  <si>
    <t>http://fxwire.pro/Significantly-lower-platinum-group-metal-supply-deficits-anticipated-in-2015-38290</t>
  </si>
  <si>
    <t>http://www.reddit.com/r/Bitcoin/comments/36tz8p/significantly_lower_platinum_group_metal_supply/</t>
  </si>
  <si>
    <t>May 22, 2015 at 09:53AM</t>
  </si>
  <si>
    <t>oscar-t</t>
  </si>
  <si>
    <t>Bloomberg: Acceptance of Bitcoin Expected to Pick Up in Mid-Term</t>
  </si>
  <si>
    <t>http://newsletters.briefs.blpprofessional.com/repo/uploadsb/module_images/62437.png</t>
  </si>
  <si>
    <t>http://www.reddit.com/r/Bitcoin/comments/36u0t9/bloomberg_acceptance_of_bitcoin_expected_to_pick/</t>
  </si>
  <si>
    <t>May 22, 2015 at 09:52AM</t>
  </si>
  <si>
    <t>Created a bitcoin website targeting bitcoin newbs. Lmk what you think.</t>
  </si>
  <si>
    <t>https://coinslists.info/index.php/getting-bitcoin/</t>
  </si>
  <si>
    <t>http://www.reddit.com/r/Bitcoin/comments/36u0pe/created_a_bitcoin_website_targeting_bitcoin_newbs/</t>
  </si>
  <si>
    <t>May 22, 2015 at 09:51AM</t>
  </si>
  <si>
    <t>cptmcclain</t>
  </si>
  <si>
    <t>It’s official: Cash is no longer king in the UK</t>
  </si>
  <si>
    <t>http://qz.com/410019/its-official-cash-is-no-longer-king-in-the-uk/</t>
  </si>
  <si>
    <t>http://www.reddit.com/r/Bitcoin/comments/36u0m5/its_official_cash_is_no_longer_king_in_the_uk/</t>
  </si>
  <si>
    <t>May 22, 2015 at 09:45AM</t>
  </si>
  <si>
    <t>E7ernal</t>
  </si>
  <si>
    <t>It may seem silly, but sites like this are the future of internet commerce! Check out what this webcomic does with bitcoin!</t>
  </si>
  <si>
    <t>http://amphibian.com/169</t>
  </si>
  <si>
    <t>http://www.reddit.com/r/Bitcoin/comments/36tzy8/it_may_seem_silly_but_sites_like_this_are_the/</t>
  </si>
  <si>
    <t>May 22, 2015 at 10:08AM</t>
  </si>
  <si>
    <t>jron</t>
  </si>
  <si>
    <t>The insanity of Professor Bitcorn (starts at 35 min).</t>
  </si>
  <si>
    <t>https://soundcloud.com/jr0n/bretton-woods-committee-2015-annual-meeting#t=35:0</t>
  </si>
  <si>
    <t>http://www.reddit.com/r/Bitcoin/comments/36u2n0/the_insanity_of_professor_bitcorn_starts_at_35_min/</t>
  </si>
  <si>
    <t>May 22, 2015 at 10:34AM</t>
  </si>
  <si>
    <t>Moosecountry05</t>
  </si>
  <si>
    <t>When i hear banks say I like blockchain tech but not bitcoin, this is the analogy i think of...... " I like the websites but I don't like the Internet".</t>
  </si>
  <si>
    <t>Agree or disagree folks?</t>
  </si>
  <si>
    <t>http://www.reddit.com/r/Bitcoin/comments/36u5k4/when_i_hear_banks_say_i_like_blockchain_tech_but/</t>
  </si>
  <si>
    <t>May 22, 2015 at 10:30AM</t>
  </si>
  <si>
    <t>bioshock3d</t>
  </si>
  <si>
    <t>16 year old noob, can I use bitcoin?</t>
  </si>
  <si>
    <t>Where can I use it, how do I use it, am I allowed to use it?</t>
  </si>
  <si>
    <t>http://www.reddit.com/r/Bitcoin/comments/36u55y/16_year_old_noob_can_i_use_bitcoin/</t>
  </si>
  <si>
    <t>May 22, 2015 at 10:29AM</t>
  </si>
  <si>
    <t>throwawayqueson303</t>
  </si>
  <si>
    <t>Noob amazon gift card question</t>
  </si>
  <si>
    <t>On local bitcoin, a bunch of people are trading amazon gift cards for bitcoin at above the market rate ($277 usd gift card/ BTC, as opposed to the market rate of $236 usd/ BTC).How is this possible? What's stopping a bunch of people from buying bitcoins with cash, trading bitcoins for Amazon gift cards, using giftcards to buy a bunch of stuff on Amazon, and then selling the purchased Amazon items for cash, thereby making a 20% profit?If I'm a bitcoin trader, why would I trade my Amazon giftcards for a loss, rather than using them myself on Amazon... I must be missing something here.</t>
  </si>
  <si>
    <t>http://www.reddit.com/r/Bitcoin/comments/36u50l/noob_amazon_gift_card_question/</t>
  </si>
  <si>
    <t>May 22, 2015 at 10:19AM</t>
  </si>
  <si>
    <t>vic8760</t>
  </si>
  <si>
    <t>TAXES: does altcoin mining fall under "like-kind" ??</t>
  </si>
  <si>
    <t>I was wondering, how alt-coin mining falls under taxes, i know bitcoin has a capital gains tax, so when you mine you report the fair market value, but what about these other coins when they average about 85,000 coins to the dollar.Here are some questions i haveIf i mine 300,000 coins, and they're fair market value is $3.50, and my original plan is to keep them long term (5-10 years) will i pay taxes on $3.5 only once ?If the fair market value on each coin goes to 1$, and its year 3 of me owning the coins, do i pay taxes on these coins. it would be about $300,000 dollars (yes i know that you have to report anything over $10,000+ over bank reporting for the US) but would i get taxed on this ??If my altcoin account is climbing over $300,000, will uncle sam charge me, even though i can barely pay my power bill ? (in otherwords i have to withdraw to cover paying taxes..)Does the like-kind apply for altcoins ?Are altcoin's tax exempt ?Is there more information on IRS tax laws, on Altcoins i can see ?if a altcoin explode in profits from $0.00001 to $20 each, even will all tax laws applied, is there any profit left ?Thanks for reading!</t>
  </si>
  <si>
    <t>http://www.reddit.com/r/Bitcoin/comments/36u3wd/taxes_does_altcoin_mining_fall_under_likekind/</t>
  </si>
  <si>
    <t>May 22, 2015 at 10:53AM</t>
  </si>
  <si>
    <t>How will bitcoin compete in the real world when "it" can't even keep a forum up and running?</t>
  </si>
  <si>
    <t>http://www.reddit.com/r/Bitcoin/comments/36u7j2/how_will_bitcoin_compete_in_the_real_world_when/</t>
  </si>
  <si>
    <t>May 22, 2015 at 10:41AM</t>
  </si>
  <si>
    <t>EpicCookieMan</t>
  </si>
  <si>
    <t>I'm all for bitcoin but...</t>
  </si>
  <si>
    <t>I love the idea of decentralization but how would taxes be payed? I think that that is a main point of bitcoin but taxes are really important to maintain the country. I don’t pay taxes yet so I don't really know but how would that work?</t>
  </si>
  <si>
    <t>http://www.reddit.com/r/Bitcoin/comments/36u69z/im_all_for_bitcoin_but/</t>
  </si>
  <si>
    <t>May 22, 2015 at 11:11AM</t>
  </si>
  <si>
    <t>afopwq</t>
  </si>
  <si>
    <t>Will bitcoin protocol changes become more difficult as the diversity of clients grows?</t>
  </si>
  <si>
    <t>As the number of bitcoin clients changes, any change to the protocol requires fully tested changes to all of the clients, making changing the protocol increasingly more difficult.</t>
  </si>
  <si>
    <t>http://www.reddit.com/r/Bitcoin/comments/36u9ah/will_bitcoin_protocol_changes_become_more/</t>
  </si>
  <si>
    <t>May 22, 2015 at 11:09AM</t>
  </si>
  <si>
    <t>Is Blockchain.info down for anyone else?</t>
  </si>
  <si>
    <t>The TOR Browser says "Quota Exceeded (Req Count Limit)". DDoS attack or something? Or is this something on my end?</t>
  </si>
  <si>
    <t>http://www.reddit.com/r/Bitcoin/comments/36u93x/is_blockchaininfo_down_for_anyone_else/</t>
  </si>
  <si>
    <t>May 22, 2015 at 11:04AM</t>
  </si>
  <si>
    <t>This will be the longest 61 weeks of my life; the Halvening nears</t>
  </si>
  <si>
    <t>http://bitcoinclock.com/</t>
  </si>
  <si>
    <t>http://www.reddit.com/r/Bitcoin/comments/36u8kf/this_will_be_the_longest_61_weeks_of_my_life_the/</t>
  </si>
  <si>
    <t>May 22, 2015 at 11:02AM</t>
  </si>
  <si>
    <t>elguapo4twenty</t>
  </si>
  <si>
    <t>Abercrombie model Bitcoin dog</t>
  </si>
  <si>
    <t>http://i.imgur.com/QNvWKtM.jpg</t>
  </si>
  <si>
    <t>http://www.reddit.com/r/Bitcoin/comments/36u8de/abercrombie_model_bitcoin_dog/</t>
  </si>
  <si>
    <t>May 22, 2015 at 11:24AM</t>
  </si>
  <si>
    <t>PeaceCoin</t>
  </si>
  <si>
    <t>Is your Fiance a whore? Here is the perfect Bitcoin wedding ring, start your marriage with honesty</t>
  </si>
  <si>
    <t>http://motherboard.vice.com/read/forget-diamonds-bitcoin-engagement-rings-are-forever</t>
  </si>
  <si>
    <t>http://www.reddit.com/r/Bitcoin/comments/36uapu/is_your_fiance_a_whore_here_is_the_perfect/</t>
  </si>
  <si>
    <t>May 22, 2015 at 11:18AM</t>
  </si>
  <si>
    <t>wewtr</t>
  </si>
  <si>
    <t>Will sidechains or the lightning network cause the price of bitcoin to fall as more transactions move off-chain and thus there is less demand for bitcoin?</t>
  </si>
  <si>
    <t>http://www.reddit.com/r/Bitcoin/comments/36u9zq/will_sidechains_or_the_lightning_network_cause/</t>
  </si>
  <si>
    <t>May 22, 2015 at 11:13AM</t>
  </si>
  <si>
    <t>What kind of......</t>
  </si>
  <si>
    <t>Pizza will you eat tomorrow</t>
  </si>
  <si>
    <t>http://www.reddit.com/r/Bitcoin/comments/36u9ix/what_kind_of/</t>
  </si>
  <si>
    <t>May 22, 2015 at 11:26AM</t>
  </si>
  <si>
    <t>throwoaoahdh</t>
  </si>
  <si>
    <t>The anonymity of visa gift cards</t>
  </si>
  <si>
    <t>So, if you buy a visa gift card and activate it with only a zip code, then an online purchase using the card can't be traced to you by subpoenaing Visa. However, in an audit/ investigation, could the IRS subpoena large merchants, like Amazon, to get records of your online purchases, because in order to use an "anonymous" gift card, you have to enter your real name/ address for them to ship the items, correct?</t>
  </si>
  <si>
    <t>http://www.reddit.com/r/Bitcoin/comments/36uavc/the_anonymity_of_visa_gift_cards/</t>
  </si>
  <si>
    <t>May 22, 2015 at 12:27PM</t>
  </si>
  <si>
    <t>CosbyTeamTriosby</t>
  </si>
  <si>
    <t>A low of 353 users online right now.</t>
  </si>
  <si>
    <t>Interest is waning, brothers. Will it soon only be 50 of us? 30? 15?, before we rise again?</t>
  </si>
  <si>
    <t>http://www.reddit.com/r/Bitcoin/comments/36uf7p/a_low_of_353_users_online_right_now/</t>
  </si>
  <si>
    <t>May 22, 2015 at 12:42PM</t>
  </si>
  <si>
    <t>MasterCards Marketing Department Tackles Bitcoin</t>
  </si>
  <si>
    <t>http://bravenewcoin.com/news/mastercards-marketing-department-tackles-bitcoin/</t>
  </si>
  <si>
    <t>http://www.reddit.com/r/Bitcoin/comments/36ugnm/mastercards_marketing_department_tackles_bitcoin/</t>
  </si>
  <si>
    <t>May 22, 2015 at 12:41PM</t>
  </si>
  <si>
    <t>rusticapizzeria</t>
  </si>
  <si>
    <t>Happy bitcoin pizza day! Rustica Pizzeria in Las Vegas offers a discount if you pay with bitcoin today.</t>
  </si>
  <si>
    <t>https://www.facebook.com/rusticapizzerialv?</t>
  </si>
  <si>
    <t>http://www.reddit.com/r/Bitcoin/comments/36ugj8/happy_bitcoin_pizza_day_rustica_pizzeria_in_las/</t>
  </si>
  <si>
    <t>May 22, 2015 at 01:54PM</t>
  </si>
  <si>
    <t>Is bitlicence already released?</t>
  </si>
  <si>
    <t>Can someone tell me if its already released? A first version is already published, as far as I understand... But do you know when the final version will be published and when it will be in action?Thanks!</t>
  </si>
  <si>
    <t>http://www.reddit.com/r/Bitcoin/comments/36umph/is_bitlicence_already_released/</t>
  </si>
  <si>
    <t>May 22, 2015 at 01:44PM</t>
  </si>
  <si>
    <t>rezzme</t>
  </si>
  <si>
    <t>What 21 Inc is really planning for as told by /u/pizzaface18 - brilliant</t>
  </si>
  <si>
    <t>http://www.reddit.com/r/Bitcoin/comments/36spas/bitcoin_so_obvious/crgs7oq</t>
  </si>
  <si>
    <t>http://www.reddit.com/r/Bitcoin/comments/36ulzf/what_21_inc_is_really_planning_for_as_told_by/</t>
  </si>
  <si>
    <t>May 22, 2015 at 01:42PM</t>
  </si>
  <si>
    <t>Max_LocalBitcoins</t>
  </si>
  <si>
    <t>LocalBitcoins.com: Today is Bitcoin Pizza Day! How are you celebrating?</t>
  </si>
  <si>
    <t>http://localbitcoins.blogspot.fi/2015/05/today-is-bitcoin-pizza-day.html</t>
  </si>
  <si>
    <t>http://www.reddit.com/r/Bitcoin/comments/36ulsj/localbitcoinscom_today_is_bitcoin_pizza_day_how/</t>
  </si>
  <si>
    <t>May 22, 2015 at 01:35PM</t>
  </si>
  <si>
    <t>StrictlyVC: Pantera Capital's Dan Morehead on the Future of Bitcoin</t>
  </si>
  <si>
    <t>http://www.strictlyvc.com/2015/05/20/pantera-capitals-dan-morehead-on-the-future-of-bitcoin/</t>
  </si>
  <si>
    <t>http://www.reddit.com/r/Bitcoin/comments/36ul78/strictlyvc_pantera_capitals_dan_morehead_on_the/</t>
  </si>
  <si>
    <t>May 22, 2015 at 02:00PM</t>
  </si>
  <si>
    <t>da_js</t>
  </si>
  <si>
    <t>BTC Tipping on Soundcloud - My experience</t>
  </si>
  <si>
    <t>So, I tipped about 150 Euros of BTC on soundcloud. 3 Tips were redeemed worth about 7 Euros in all.I tipped about 45 artists between 1.5 and 9 Euros.Problems imo:many artists do not login that oftenthose that do login and are more popular might not have time to read all their messagesamount is too little and they are too lazy to get into itsolution: more people need to tip^anyone cares to tip those who redeemed my tip: https://soundcloud.com/minzo/minzo-miss-youclip/comment-232091863 --&gt; not really my music type I just tipped him cause I saw someone else tip him and though two people tipping might helphttps://soundcloud.com/pate/patrick-ebert-my-love-original-mix/comment-232092416 --&gt; has some nice stuff just tipped this one since its his most recenthttps://soundcloud.com/rialex/rialex-breakable-love-1 --&gt; I tipped another mix, but this guy makes really great mixes, slow chillout mostly germany techhouse etcSmall steps.. At least three artists now have some BTC :-) I will continue tipping new stuff when I find them worthy and hope someone will be redeeming my tips :-)</t>
  </si>
  <si>
    <t>http://www.reddit.com/r/Bitcoin/comments/36un7u/btc_tipping_on_soundcloud_my_experience/</t>
  </si>
  <si>
    <t>May 22, 2015 at 02:42PM</t>
  </si>
  <si>
    <t>sjalq</t>
  </si>
  <si>
    <t>Koogler from community on forms of payment he accepts: "...except Bitcoin, I believe in it but I'm waiting for it to stabilize"</t>
  </si>
  <si>
    <t>http://www.reddit.com/r/Bitcoin/comments/36uqbo/koogler_from_community_on_forms_of_payment_he/</t>
  </si>
  <si>
    <t>May 22, 2015 at 03:00PM</t>
  </si>
  <si>
    <t>Sweden Outlines New Bitcoin Tax Regulations and Bitcoin Ban</t>
  </si>
  <si>
    <t>https://www.cryptocoinsnews.com/sweden-outlines-new-bitcoin-tax-regulations-bitcoin-ban/</t>
  </si>
  <si>
    <t>http://www.reddit.com/r/Bitcoin/comments/36urkw/sweden_outlines_new_bitcoin_tax_regulations_and/</t>
  </si>
  <si>
    <t>May 22, 2015 at 03:43PM</t>
  </si>
  <si>
    <t>kiisfm</t>
  </si>
  <si>
    <t>GBTC ad</t>
  </si>
  <si>
    <t>http://newsletters.briefs.blpprofessional.com/repo/uploadsb/module_images/61601.jpg</t>
  </si>
  <si>
    <t>http://www.reddit.com/r/Bitcoin/comments/36uunq/gbtc_ad/</t>
  </si>
  <si>
    <t>May 22, 2015 at 03:33PM</t>
  </si>
  <si>
    <t>5.5K wall on OkCoin right now!</t>
  </si>
  <si>
    <t>http://i.imgur.com/yLjAjge.jpg</t>
  </si>
  <si>
    <t>http://www.reddit.com/r/Bitcoin/comments/36uu0a/55k_wall_on_okcoin_right_now/</t>
  </si>
  <si>
    <t>Qora and Burst Now Able to Make Cross-Chain Transactions</t>
  </si>
  <si>
    <t>https://www.cryptocoinsnews.com/qora-burst-now-able-make-cross-chain-transactions/</t>
  </si>
  <si>
    <t>http://www.reddit.com/r/Bitcoin/comments/36utz4/qora_and_burst_now_able_to_make_crosschain/</t>
  </si>
  <si>
    <t>May 22, 2015 at 03:22PM</t>
  </si>
  <si>
    <t>giulioprisco</t>
  </si>
  <si>
    <t>MasterCard Introduces Fast Bitcoin-like Global Payments to Consumers</t>
  </si>
  <si>
    <t>https://bitcoinmagazine.com/20502/mastercard-introduces-fast-bitcoin-like-global-payments-to-consumers/</t>
  </si>
  <si>
    <t>http://www.reddit.com/r/Bitcoin/comments/36ut84/mastercard_introduces_fast_bitcoinlike_global/</t>
  </si>
  <si>
    <t>May 22, 2015 at 03:13PM</t>
  </si>
  <si>
    <t>bitnikeu</t>
  </si>
  <si>
    <t>Bitcoin Pizza Day &amp;amp; Bitnik's 1st Anniversary</t>
  </si>
  <si>
    <t>http://imgur.com/gallery/iN3QpHg</t>
  </si>
  <si>
    <t>http://www.reddit.com/r/Bitcoin/comments/36usjw/bitcoin_pizza_day_bitniks_1st_anniversary/</t>
  </si>
  <si>
    <t>May 22, 2015 at 03:05PM</t>
  </si>
  <si>
    <t>Bitcoin Price Technical Analysis for 22/5/2015 – Roof Hit</t>
  </si>
  <si>
    <t>http://www.newsbtc.com/2015/05/22/bitcoin-price-technical-analysis-for-2252015-roof-hit/</t>
  </si>
  <si>
    <t>http://www.reddit.com/r/Bitcoin/comments/36urze/bitcoin_price_technical_analysis_for_2252015_roof/</t>
  </si>
  <si>
    <t>May 22, 2015 at 03:04PM</t>
  </si>
  <si>
    <t>Russian ban on bitcoin lifted</t>
  </si>
  <si>
    <t>http://www.treasuryinsider.com/2015/05/22/russian-ban-on-bitcoin-lifted/</t>
  </si>
  <si>
    <t>http://www.reddit.com/r/Bitcoin/comments/36urx2/russian_ban_on_bitcoin_lifted/</t>
  </si>
  <si>
    <t>May 22, 2015 at 03:02PM</t>
  </si>
  <si>
    <t>fronti1</t>
  </si>
  <si>
    <t>somebody playing at kraken?</t>
  </si>
  <si>
    <t>http://i.imgur.com/c72BMrx.png</t>
  </si>
  <si>
    <t>http://www.reddit.com/r/Bitcoin/comments/36urt8/somebody_playing_at_kraken/</t>
  </si>
  <si>
    <t>May 22, 2015 at 03:55PM</t>
  </si>
  <si>
    <t>Liongrass</t>
  </si>
  <si>
    <t>Hong Kong's Bitcoin scene and regulatory environment - great and comprehensive read</t>
  </si>
  <si>
    <t>http://harbourtimes.com/2015/05/22/nurture-or-neuter-the-bitcoin-brouhaha/</t>
  </si>
  <si>
    <t>http://www.reddit.com/r/Bitcoin/comments/36uvfe/hong_kongs_bitcoin_scene_and_regulatory/</t>
  </si>
  <si>
    <t>May 22, 2015 at 03:51PM</t>
  </si>
  <si>
    <t>Posh-Estonia</t>
  </si>
  <si>
    <t>Posh Lifestyle Shop</t>
  </si>
  <si>
    <t>POSH started with the simple idea; To bring the best to the rest!POSH is a Lifestyle Shop, that have healthy interests in the world of changes, future urban lifestyle and your free choice in this world.Our product range includes products as: CBD "Cannabinoids" hemp oil, Special herbs, Urban growing and a wide range of quality preparation and lifestyle product’s.We do accept bitcoins as a payment.www.posh.eeAddress: POSH OÜ, Kentmanni 18-34, 10116 Tallinn, EstoniaPhone: +372 53060950</t>
  </si>
  <si>
    <t>http://www.reddit.com/r/Bitcoin/comments/36uv7n/posh_lifestyle_shop/</t>
  </si>
  <si>
    <t>May 22, 2015 at 04:47PM</t>
  </si>
  <si>
    <t>quicklysomesz</t>
  </si>
  <si>
    <t>Easy way to get BTC in Australia</t>
  </si>
  <si>
    <t>HelloI got some people who have never used BTC before from Australia. So I wanted to ask what could be the easiest and fastest way from Australians to get some BTC ?Thanks</t>
  </si>
  <si>
    <t>http://www.reddit.com/r/Bitcoin/comments/36uz0o/easy_way_to_get_btc_in_australia/</t>
  </si>
  <si>
    <t>May 22, 2015 at 04:35PM</t>
  </si>
  <si>
    <t>Is the next block reward halving in 2016 or 2017?</t>
  </si>
  <si>
    <t>I'm confused</t>
  </si>
  <si>
    <t>http://www.reddit.com/r/Bitcoin/comments/36uy9l/is_the_next_block_reward_halving_in_2016_or_2017/</t>
  </si>
  <si>
    <t>May 22, 2015 at 04:33PM</t>
  </si>
  <si>
    <t>Yacuna_Benjamin</t>
  </si>
  <si>
    <t>Some thoughts about the proposed Blocksize increase to 20 MB. Is bigger always better?</t>
  </si>
  <si>
    <t>https://yacuna.com/blog/blocksize-is-bigger-always-better/?utm_source=Reddit&amp;utm_medium=%2Fr%2Fbitcoin&amp;utm_campaign=22%2F05%2F15%20%2Fr%2Fbitcoin%20blocksize</t>
  </si>
  <si>
    <t>http://www.reddit.com/r/Bitcoin/comments/36uy3m/some_thoughts_about_the_proposed_blocksize/</t>
  </si>
  <si>
    <t>May 22, 2015 at 04:31PM</t>
  </si>
  <si>
    <t>Bitfinex has been hacked</t>
  </si>
  <si>
    <t>https://www.bitfinex.com/pages/announcements/?id=35</t>
  </si>
  <si>
    <t>http://www.reddit.com/r/Bitcoin/comments/36uxxz/bitfinex_has_been_hacked/</t>
  </si>
  <si>
    <t>May 22, 2015 at 05:19PM</t>
  </si>
  <si>
    <t>Huobi-USD</t>
  </si>
  <si>
    <t>【BitYes: 0.05 BTC for interesting feedbacks】Today is Bitcoin Pizza Day: 10,000BTC for 2 pizzas! Did you overpay for anything with BTC before?</t>
  </si>
  <si>
    <t>Hello everyone, I am "Hobbit" from BitYes, Huobi's BTC-USD exchange. BitYes will raise a bitcoin related fun topic each week and award 0.05BTC each for the best two answers we pick! Please speak out your fun or useful ideas. Today's topic is Today is Bitcoin Pizza Day: 10,000BTC for 2 pizzas! Did you overpay for anything with BTC before? We all know that one guy purchased two pizzas with 10,000BTC at the very beginning when Bitcoin was just invented and nameless. Did you overpay for anything with BTC when the price is very low? Such as 10,000BTC for 2 pizzas. Please share with us and let’s know your extraordinary experience with Bitcoin! We will pick the best two answers by 29th of May. 【Now on BitYes: Lucky draw to win BTC! 100% chance to win! Come and test your lucky index! Referral friends earn BTC too!】 Learn more :https://www.bityes.com/topic/lucky_draw?utm_source=Reddit&amp;utm_medium=forum&amp;utm_term=overseas&amp;utm_content=funtopic&amp;utm_campaign=bitcoinpizzaday&amp;activity_id=325</t>
  </si>
  <si>
    <t>http://www.reddit.com/r/Bitcoin/comments/36v1dn/bityes_005_btc_for_interesting_feedbackstoday_is/</t>
  </si>
  <si>
    <t>May 22, 2015 at 05:48PM</t>
  </si>
  <si>
    <t>weldinparsley</t>
  </si>
  <si>
    <t>I'm new to this, Can someone explain what is going on with the blocks and the times here?</t>
  </si>
  <si>
    <t>http://i.imgur.com/N5Ekk3A.jpg</t>
  </si>
  <si>
    <t>http://www.reddit.com/r/Bitcoin/comments/36v3ei/im_new_to_this_can_someone_explain_what_is_going/</t>
  </si>
  <si>
    <t>May 22, 2015 at 06:20PM</t>
  </si>
  <si>
    <t>Bitcoin tipping event - powerd by us</t>
  </si>
  <si>
    <t>I think it would be nice to vote here in /r/bitcoin for one artist/person from soundcloud, youtube or somewhere else every week or month. This person should not be into bitcoin yet. Then once we have choosen a person everyone/as many people as possible should tip that person in bitcoin via changetip. Its just one person per week/month but this could have huge spreading potential as famous youtubers could be choosen.I think this kind of weekly/monthly "event" could cause some good publicity, especially when it (and the amount of tipped bitcoin) grows by more people participating :)lets demonstrate how many we already are and what we can cause!</t>
  </si>
  <si>
    <t>http://www.reddit.com/r/Bitcoin/comments/36v5ul/bitcoin_tipping_event_powerd_by_us/</t>
  </si>
  <si>
    <t>May 22, 2015 at 06:18PM</t>
  </si>
  <si>
    <t>Nejc Kodrič: "In 2010, two pizzas for 10,000 BTC were bought. Today, 1 BTC buys you this! @coindesk Happy #bitcoinpizzaday everyone"</t>
  </si>
  <si>
    <t>https://twitter.com/nejc_kodric/status/601705098046222336</t>
  </si>
  <si>
    <t>http://www.reddit.com/r/Bitcoin/comments/36v5q1/nejc_kodri%C4%8D_in_2010_two_pizzas_for_10000_btc_were/</t>
  </si>
  <si>
    <t>Did not see your e-mail: not on my whitelist! Want to get in touch, call me or send 1 mBTC to …. Will be returned if I know you.</t>
  </si>
  <si>
    <t>Is e-mail spam not a problem anymore? Would be trivial to add to an e-mail client or as an option for an e-mail server.EDIT: with HD address generation from a single seed.</t>
  </si>
  <si>
    <t>http://www.reddit.com/r/Bitcoin/comments/36v5px/did_not_see_your_email_not_on_my_whitelist_want/</t>
  </si>
  <si>
    <t>May 22, 2015 at 06:44PM</t>
  </si>
  <si>
    <t>Social Engineering Attack Cripples Bitcoin Community</t>
  </si>
  <si>
    <t>http://altcoinpress.com/2015/05/social-engineering-attack-cripples-bitcoin-community/</t>
  </si>
  <si>
    <t>http://www.reddit.com/r/Bitcoin/comments/36v7vt/social_engineering_attack_cripples_bitcoin/</t>
  </si>
  <si>
    <t>May 22, 2015 at 06:36PM</t>
  </si>
  <si>
    <t>Make your #BitcoinPizzaDay call with Bitcoin!</t>
  </si>
  <si>
    <t>http://bitcoindial.com/</t>
  </si>
  <si>
    <t>http://www.reddit.com/r/Bitcoin/comments/36v78b/make_your_bitcoinpizzaday_call_with_bitcoin/</t>
  </si>
  <si>
    <t>May 22, 2015 at 06:52PM</t>
  </si>
  <si>
    <t>workfire</t>
  </si>
  <si>
    <t>Brazilian full professor talking bullshits about Bitcoin on Twitter, let's teach him about Bitcoin</t>
  </si>
  <si>
    <t>https://twitter.com/nandopaladini/status/601514741626970112</t>
  </si>
  <si>
    <t>http://www.reddit.com/r/Bitcoin/comments/36v8lm/brazilian_full_professor_talking_bullshits_about/</t>
  </si>
  <si>
    <t>May 22, 2015 at 07:11PM</t>
  </si>
  <si>
    <t>Dutch Banks agree to have instant transactions within 5 years.</t>
  </si>
  <si>
    <t>http://www.telegraaf.nl/dft/24072220/__Over_vier__jaar_eindelijk_snel_geld_overmaken__.html</t>
  </si>
  <si>
    <t>http://www.reddit.com/r/Bitcoin/comments/36vaap/dutch_banks_agree_to_have_instant_transactions/</t>
  </si>
  <si>
    <t>May 22, 2015 at 07:10PM</t>
  </si>
  <si>
    <t>Portis403</t>
  </si>
  <si>
    <t>This Week in Bitcoin: Embeddable Mining Chips, a NYSE Bitcoin Index, An Android NFC Bitcoin Payment App, and More!</t>
  </si>
  <si>
    <t>http://www.futurism.com/wp-content/uploads/2015/05/Bitcoin_May22nd_2015.jpg</t>
  </si>
  <si>
    <t>http://www.reddit.com/r/Bitcoin/comments/36va9a/this_week_in_bitcoin_embeddable_mining_chips_a/</t>
  </si>
  <si>
    <t>May 22, 2015 at 07:27PM</t>
  </si>
  <si>
    <t>MorphMorph</t>
  </si>
  <si>
    <t>Earn Bitcoin for Posting Original Media Content - Videos, Blogs, Photo Galleries &amp;amp; More</t>
  </si>
  <si>
    <t>http://www.bitlanders.com/register?c=gr234234__298955__0__0</t>
  </si>
  <si>
    <t>http://www.reddit.com/r/Bitcoin/comments/36vbvs/earn_bitcoin_for_posting_original_media_content/</t>
  </si>
  <si>
    <t>May 22, 2015 at 07:46PM</t>
  </si>
  <si>
    <t>turum381</t>
  </si>
  <si>
    <t>Working at a Bitcoin startup has its perks...Happy BTC Pizza Day from Cubits</t>
  </si>
  <si>
    <t>http://imgur.com/gallery/z0c0aLd/new</t>
  </si>
  <si>
    <t>http://www.reddit.com/r/Bitcoin/comments/36vdzg/working_at_a_bitcoin_startup_has_its_perkshappy/</t>
  </si>
  <si>
    <t>May 22, 2015 at 07:40PM</t>
  </si>
  <si>
    <t>joecoin</t>
  </si>
  <si>
    <t>ROOM77 to offer pizza at historical price levels today!</t>
  </si>
  <si>
    <t>For all you nostalgics out there: we at ROOM77 (www.room77.de, arguably the first bricks'n'mortar business on the planet to have accepted Bitcoin) are offering pizza for the price of five years ago today. If you pay in EUR that means a 10% discount, as that is approximately the buying power the Euro has lost in those five years. All our Bitcoin customers may celebrate today's anniversary by purchasing ANY PIZZA OF THEIR CHOICE at the historical price of 10.000XBT.Discussions about the long term development of buying power of different currencies at the bar are prohibited today.</t>
  </si>
  <si>
    <t>http://www.reddit.com/r/Bitcoin/comments/36vde1/room77_to_offer_pizza_at_historical_price_levels/</t>
  </si>
  <si>
    <t>May 22, 2015 at 08:18PM</t>
  </si>
  <si>
    <t>GoingElsewhere12</t>
  </si>
  <si>
    <t>GoCelery SUCKS</t>
  </si>
  <si>
    <t>This place has to be the worst. I been waiting over a day now for verification for a $99 purchase, funds being held up and not a single response from customer service after 2 emails. Also, all over the FAQ it brags about not being transparent with their fees unlike other websites. That's funny. I knew nothing about a $10 charge until after I made the purchase and looked on the receipt. There is not a single area on the website that talks about a $10 fee at all. I'd say that charge is pretty transparent IMO. Everthing about this site sucks. Wait time, hidden fees and customer service.</t>
  </si>
  <si>
    <t>http://www.reddit.com/r/Bitcoin/comments/36vhku/gocelery_sucks/</t>
  </si>
  <si>
    <t>May 22, 2015 at 08:33PM</t>
  </si>
  <si>
    <t>Happy Bitcoin Pizza Day from /u/BitcoinPizzaDay! Find and List Parties at BitcoinPizzaDay.org!</t>
  </si>
  <si>
    <t>Hey everyone, happy Bitcoin Pizza Day. It's wonderful that it's the fifth anniversary today. I wanted the community to know that if you're hosting or going to a Bitcoin Pizza Day party you can list it for free, quickly and easily, on BitcoinPizzaDay.org. Currently there's five parties listed on two continents, but I have a feeling that we can make it hundreds of parties on six continents, so let's do this everyone!</t>
  </si>
  <si>
    <t>http://www.reddit.com/r/Bitcoin/comments/36vja5/happy_bitcoin_pizza_day_from_ubitcoinpizzaday/</t>
  </si>
  <si>
    <t>May 22, 2015 at 08:45PM</t>
  </si>
  <si>
    <t>Piper67</t>
  </si>
  <si>
    <t>WageCan... I'm getting that creepy feeling</t>
  </si>
  <si>
    <t>OK, so not quite ready to scream SCAM yet, but if it waddles like a scam and quacks like a scam...I opened a WageCan account, deposited some BTC into it and ordered their debit card. It took a few weeks to arrive, but as soon as it did I activated it as per the instructions, and loaded it with some BTC (nothing too serious, it was just a test).They say it takes three days to convert those BTC and deposit the USD equivalent in your debit card account. Three days! Oh well, I did and waited. After five days (because it was over a weekend) I got two emails from WageCan. One confirming the deposit and saying the funds were available in my debit card, the other saying due to some maintenance issue I wouldn't be able to use my debit card from 8 am to 10 pm EST on May 20.So I waited yet another day, to May 21, and tried withdrawing cash from an ATM... declined.I tried buying something online... declined.I sent a message to WageCan via their website... no reply.Today I again tried to withdraw and/or spend online... declined and declined.I sent another message through the website, and then I found an email on the site (service@WageCan.com), so I copied it there as well.Email bounced back to me.So, not quite ready to yell Scam! But getting that creepy feeling.</t>
  </si>
  <si>
    <t>http://www.reddit.com/r/Bitcoin/comments/36vkn1/wagecan_im_getting_that_creepy_feeling/</t>
  </si>
  <si>
    <t>May 22, 2015 at 09:22PM</t>
  </si>
  <si>
    <t>ToolsForTheFuture</t>
  </si>
  <si>
    <t>Peter Todd - Bitcoin and Notions of Trust [London Presentation]</t>
  </si>
  <si>
    <t>https://www.youtube.com/attribution_link?a=Iuy5C1DVe5A&amp;u=%2Fwatch%3Fv%3DY9BCNnL3Ab4%26feature%3Dshare</t>
  </si>
  <si>
    <t>http://www.reddit.com/r/Bitcoin/comments/36vp20/peter_todd_bitcoin_and_notions_of_trust_london/</t>
  </si>
  <si>
    <t>May 22, 2015 at 09:18PM</t>
  </si>
  <si>
    <t>Kitten-Smuggler</t>
  </si>
  <si>
    <t>My Take on Bitcoin</t>
  </si>
  <si>
    <t>http://imgur.com/hdoR9P2</t>
  </si>
  <si>
    <t>http://www.reddit.com/r/Bitcoin/comments/36voei/my_take_on_bitcoin/</t>
  </si>
  <si>
    <t>May 22, 2015 at 09:14PM</t>
  </si>
  <si>
    <t>taariqlewis</t>
  </si>
  <si>
    <t>Question: Was Bitfinex Hack an API exploit vs. PrivateKey Hack?</t>
  </si>
  <si>
    <t>Did anyone else notice the 50 BTC Transactions?Scroll down: https://blockchain.info/address/17owg8RWb73qfE5HeQk6gg6RAgEUfxPXksCheck the transaction structures: The 50BTC transactions put 50BTC on the "hack address", and then give the rest back as change. Then the next transaction will pull the change output, put 50BTC on the "hack address" and then give the rest back. It's like the hacker bumped up against the upper limit in a tool they couldn't change. They didn't stop because they ran out of money.</t>
  </si>
  <si>
    <t>http://www.reddit.com/r/Bitcoin/comments/36vo5h/question_was_bitfinex_hack_an_api_exploit_vs/</t>
  </si>
  <si>
    <t>May 22, 2015 at 09:31PM</t>
  </si>
  <si>
    <t>Anonymart nearing stable release, looking to hire security consultant/auditor</t>
  </si>
  <si>
    <t>After last week's anouncement post there's been a lot of development and I'm pretty close to getting a stable release of Anonymart out the door.A generous patron (who wishes to remain anonymous) also stepped forward with a donation of around 8.42 BTC. I'm looking to use that money to hire a security consultant/auditor to take a look at the code. If you have experience with Linux based security, hidden services, and/or Laravel (4.2) please reach out.If you're interested in supporting or joining the project, please PM me.</t>
  </si>
  <si>
    <t>http://www.reddit.com/r/Bitcoin/comments/36vq4v/anonymart_nearing_stable_release_looking_to_hire/</t>
  </si>
  <si>
    <t>May 22, 2015 at 09:27PM</t>
  </si>
  <si>
    <t>Bitcoin's Booms and Busts: Where Are We Now? | Watch the video</t>
  </si>
  <si>
    <t>http://finance.yahoo.com/video/bitcoins-booms-busts-where-now-111934404.html</t>
  </si>
  <si>
    <t>http://www.reddit.com/r/Bitcoin/comments/36vpop/bitcoins_booms_and_busts_where_are_we_now_watch/</t>
  </si>
  <si>
    <t>May 22, 2015 at 09:53PM</t>
  </si>
  <si>
    <t>BitcoinsInVegas</t>
  </si>
  <si>
    <t>No bitcoin pizza parties in Los Angeles today?</t>
  </si>
  <si>
    <t>I'm driving through the area today and can't find any events!</t>
  </si>
  <si>
    <t>http://www.reddit.com/r/Bitcoin/comments/36vt12/no_bitcoin_pizza_parties_in_los_angeles_today/</t>
  </si>
  <si>
    <t>May 22, 2015 at 10:09PM</t>
  </si>
  <si>
    <t>causeimyanni</t>
  </si>
  <si>
    <t>Happy Bitcoin Pizza Day! We're giving out $5 pizzas all across the US! Get yours now!</t>
  </si>
  <si>
    <t>http://www.snapcard.io/pizza-day</t>
  </si>
  <si>
    <t>http://www.reddit.com/r/Bitcoin/comments/36vuza/happy_bitcoin_pizza_day_were_giving_out_5_pizzas/</t>
  </si>
  <si>
    <t>May 22, 2015 at 10:22PM</t>
  </si>
  <si>
    <t>orpel</t>
  </si>
  <si>
    <t>Welcome to the freak show: Ye old institutions.</t>
  </si>
  <si>
    <t>https://www.youtube.com/watch?v=9C4uTEEOJlM</t>
  </si>
  <si>
    <t>http://www.reddit.com/r/Bitcoin/comments/36vwlz/welcome_to_the_freak_show_ye_old_institutions/</t>
  </si>
  <si>
    <t>May 22, 2015 at 10:19PM</t>
  </si>
  <si>
    <t>Cryptocity</t>
  </si>
  <si>
    <t>Happy pizza day! Do you think the blockchain will have outgrown Bitcoin in five more years?</t>
  </si>
  <si>
    <t>http://www.reddit.com/r/Bitcoin/comments/36vw6f/happy_pizza_day_do_you_think_the_blockchain_will/</t>
  </si>
  <si>
    <t>May 22, 2015 at 10:18PM</t>
  </si>
  <si>
    <t>scotty321</t>
  </si>
  <si>
    <t>SnapCard is giving $5 off all pizza orders today, in honor of 5th Annual Bitcoin Pizza Day</t>
  </si>
  <si>
    <t>https://www.snapcard.io/pizza-day</t>
  </si>
  <si>
    <t>http://www.reddit.com/r/Bitcoin/comments/36vw1y/snapcard_is_giving_5_off_all_pizza_orders_today/</t>
  </si>
  <si>
    <t>May 23, 2015 at 12:30AM</t>
  </si>
  <si>
    <t>Soulfury</t>
  </si>
  <si>
    <t>Cloudbet scam?</t>
  </si>
  <si>
    <t>I've read some reports that this website is a scam and dangerous. I've read just as many reports stating that it is safe and the best for bitcoin gambling.What do you all think about it. Any bad experiences?Thanks</t>
  </si>
  <si>
    <t>http://www.reddit.com/r/Bitcoin/comments/36wb4z/cloudbet_scam/</t>
  </si>
  <si>
    <t>How Your Business Can Keep Its Bitcoins Safe</t>
  </si>
  <si>
    <t>We have seen a near constant stream of hacks claiming the hotwallets of Bitcoin exchanges. But this problem is in no way restricted only to exchanges. Any business that deals in Bitcoins must keep its funds safe from technologically savvy thieves. There are two basic requirements that must be implemented for maximum safety.First, private keys must be secured. This applies equally for hot wallets that must send Bitcoins regularly. Use of something like a Trezor that allows the sending of Bitcoins without exposing private keys to a potential attacker is essential to fulfilling this requirement. Without it your funds can be stolen at any time without leaving a trail by using your private keys to directly empty your wallets.Second, but arguably just as important as the first, your organisation should internally use a blockchain as a ledger rather than the traditional double entry bookkeeping system. A blockchain ensures no invisible tampering with records. All changes must have proper authorisation, and will leave a trail as to who made the change. This can be thought of as triple entry bookkeeping. The secure hash is stored as the third entry, which can be verified prior to allowing a withdrawal to be booked from a hot wallet. You will know who added a pending withdrawal and where the funds came from that are to be withdrawn.Fulfilling these two requirements will eliminate undetectable tampering of your books and ensure withdrawals always match your books.</t>
  </si>
  <si>
    <t>http://www.reddit.com/r/Bitcoin/comments/36wb33/how_your_business_can_keep_its_bitcoins_safe/</t>
  </si>
  <si>
    <t>May 23, 2015 at 12:49AM</t>
  </si>
  <si>
    <t>bitBuyer21</t>
  </si>
  <si>
    <t>Here we go boys, back to &amp;gt;300!</t>
  </si>
  <si>
    <t>Today is the day of the big reversal. This is gentleman</t>
  </si>
  <si>
    <t>http://www.reddit.com/r/Bitcoin/comments/36wdrx/here_we_go_boys_back_to_300/</t>
  </si>
  <si>
    <t>May 23, 2015 at 01:01AM</t>
  </si>
  <si>
    <t>danster82</t>
  </si>
  <si>
    <t>Bitcoin still a nightmare to buy</t>
  </si>
  <si>
    <t>Being involved with Bitcoin from the start the method to buy has not changed since day one in the UK. Its either verification and wires or heavy premiums for small amounts on credit cards.Verifications and wires will never work for mass adoption.Could a company trial out chareback protection schemes like https://www.precharge.com/ or http://www.riskified.com/ and just run a trial of debit card purchases to see what the bottom line is on profit.</t>
  </si>
  <si>
    <t>http://www.reddit.com/r/Bitcoin/comments/36wfgc/bitcoin_still_a_nightmare_to_buy/</t>
  </si>
  <si>
    <t>May 23, 2015 at 12:58AM</t>
  </si>
  <si>
    <t>tehchives</t>
  </si>
  <si>
    <t>Heard this song, struck me that it might resonate with BTC users.</t>
  </si>
  <si>
    <t>https://www.youtube.com/watch?v=IAYcYxnir5A</t>
  </si>
  <si>
    <t>http://www.reddit.com/r/Bitcoin/comments/36wewp/heard_this_song_struck_me_that_it_might_resonate/</t>
  </si>
  <si>
    <t>May 23, 2015 at 12:50AM</t>
  </si>
  <si>
    <t>WellsHunter</t>
  </si>
  <si>
    <t>I smell a turn here.</t>
  </si>
  <si>
    <t>This is looking strong here at $238 on Bitstamp.We have sold off for 1.5 years. Most people who were weak hands have probably been shaken loose.Greece is facing the very real possibility of capital controls. Remember what happened when Cyprus was battling capital controls....we ran from $60 to $1100 in a few months when bail-ins happened.You gotta buy low, and I would say that we are low. $239 seems like a steal.The daily MACD, and the Histogram and the Williams % are all pointing to a reversal right here.Just my two cents, but this is the first time the technicals and fundamentals have aligned so perfectly.Time will tell, but baby I got my fingers crossed for a big move here.</t>
  </si>
  <si>
    <t>http://www.reddit.com/r/Bitcoin/comments/36wdw5/i_smell_a_turn_here/</t>
  </si>
  <si>
    <t>May 23, 2015 at 01:13AM</t>
  </si>
  <si>
    <t>bitcoin-traveler</t>
  </si>
  <si>
    <t>Bitcoin Traveler: Paragliding for Bitcoin challenge in Ölüdeniz, TR</t>
  </si>
  <si>
    <t>https://www.youtube.com/watch?v=p0_Phj6mI_M</t>
  </si>
  <si>
    <t>http://www.reddit.com/r/Bitcoin/comments/36wgxo/bitcoin_traveler_paragliding_for_bitcoin/</t>
  </si>
  <si>
    <t>May 23, 2015 at 01:54AM</t>
  </si>
  <si>
    <t>sedonayoda</t>
  </si>
  <si>
    <t>IG Offers Bitcoin Investment in Partnership with Bespoke Trading Platform</t>
  </si>
  <si>
    <t>http://www.coindesk.com/bitcoin-investment-fund-ig/</t>
  </si>
  <si>
    <t>http://www.reddit.com/r/Bitcoin/comments/36wmpx/ig_offers_bitcoin_investment_in_partnership_with/</t>
  </si>
  <si>
    <t>May 23, 2015 at 02:22AM</t>
  </si>
  <si>
    <t>l5orealy</t>
  </si>
  <si>
    <t>Bitcointalk has been hacked</t>
  </si>
  <si>
    <t>http://bltcointalk.org/index.php?topic=759743.3360</t>
  </si>
  <si>
    <t>http://www.reddit.com/r/Bitcoin/comments/36wqlu/bitcointalk_has_been_hacked/</t>
  </si>
  <si>
    <t>May 23, 2015 at 02:11AM</t>
  </si>
  <si>
    <t>Okcoinbtc</t>
  </si>
  <si>
    <t>OKCoin no longer managing Bitcoin.com due to contract conflict with domain owner</t>
  </si>
  <si>
    <t>http://blog.okcoin.com/post/119618822939/okcoin-no-longer-managing-bitcoin-com-due-to</t>
  </si>
  <si>
    <t>http://www.reddit.com/r/Bitcoin/comments/36wp28/okcoin_no_longer_managing_bitcoincom_due_to/</t>
  </si>
  <si>
    <t>May 23, 2015 at 02:09AM</t>
  </si>
  <si>
    <t>ChangMai</t>
  </si>
  <si>
    <t>Been out of the game a while - what's the safest way to buy and keep my bitcoins long term?</t>
  </si>
  <si>
    <t>Was heavy into Btc a while back, have been lurking since. Bought some but then had to sell... Have now come into money and want back in the game.But man. Last time I was here coinbase were king, now they've got gox'd? I can't keep up!I'm on Windows laptop and have an android phone. I want to buy some Btc as safely as possible and ideally store these on a paper wallet long term. What's the best way these days?</t>
  </si>
  <si>
    <t>http://www.reddit.com/r/Bitcoin/comments/36worg/been_out_of_the_game_a_while_whats_the_safest_way/</t>
  </si>
  <si>
    <t>May 23, 2015 at 02:38AM</t>
  </si>
  <si>
    <t>Bitcointalk has been hacked!</t>
  </si>
  <si>
    <t>Bitcointalk has been hacked! http://bitcointalk.org/index.php?topic=759743.3360</t>
  </si>
  <si>
    <t>http://www.reddit.com/r/Bitcoin/comments/36wsoy/bitcointalk_has_been_hacked/</t>
  </si>
  <si>
    <t>May 23, 2015 at 02:56AM</t>
  </si>
  <si>
    <t>I know most of you won't like this, but isn't bitcoin the NSA's wet dream? If cars, phones, computers, etc begin using it, won't they be able to keep tabs on you at all times?</t>
  </si>
  <si>
    <t>http://www.reddit.com/r/Bitcoin/comments/36wve6/i_know_most_of_you_wont_like_this_but_isnt/</t>
  </si>
  <si>
    <t>5 Ways to Excite Your Employees About Accepting Bitcoin</t>
  </si>
  <si>
    <t>http://enjoybitcoins.com/vendor-blog/5-ways-to-excite-your-employees-about-bitcoin</t>
  </si>
  <si>
    <t>http://www.reddit.com/r/Bitcoin/comments/36wvcq/5_ways_to_excite_your_employees_about_accepting/</t>
  </si>
  <si>
    <t>May 23, 2015 at 03:11AM</t>
  </si>
  <si>
    <t>grimeandreason</t>
  </si>
  <si>
    <t>Traded my way up from 0.3 to 3.2 bitcoin on altcoins in 6 months... anyone else feel like it's a sad indictment of western economic systems that, even with all the uncertainties involved, bitcoin is perhaps my best (and probably only) chance at having a retirement not mired in poverty?</t>
  </si>
  <si>
    <t>http://www.reddit.com/r/Bitcoin/comments/36wxes/traded_my_way_up_from_03_to_32_bitcoin_on/</t>
  </si>
  <si>
    <t>WhiteArmyBlackBaron</t>
  </si>
  <si>
    <t>I am already 21 years old and only have 51 bitcoins. What can I do to get more? I feel bad because I know its potential, but don't have the means to get more.</t>
  </si>
  <si>
    <t>What can I do? I have only 51 BTC and couple K LTC (no, not going to trade it in for BTC. I believe in both).Are there ways to earn more BTC directly or indirectly?I am a hoarder... I am afraid I will never be able to reach 105 BTC before it goes up even faster :( .</t>
  </si>
  <si>
    <t>http://www.reddit.com/r/Bitcoin/comments/36wxdu/i_am_already_21_years_old_and_only_have_51/</t>
  </si>
  <si>
    <t>Capt_Roger_Murdock</t>
  </si>
  <si>
    <t>Two Approaches to Conceptualizing Bitcoin's Core Value Proposition</t>
  </si>
  <si>
    <t>Here are my two favorite ways of understanding and explaining Bitcoin's core value proposition. (I've made a lot of these points before in comments so my apologies if this stuff is old hat to anyone. I thought it was important enough to put together in one place.)"TRUSTLESS" MONEYYou often see people describe Bitcoin as money that "doesn't require trust." Unfortunately, they rarely take the time to really explain what that means. I think in order to fully understand why Bitcoin's "trustless" nature makes it so revolutionary, you need to do two things: (1) explicitly consider trust in the context of both value storage AND value transfer; and (2) compare Bitcoin's performance in these two respects with the performance of the "Big Three" conventional monetary alternatives, namely, digital fiat, physical cash, and gold. Ok, so how does the competition stack up?1. Digital fiatStorage - Most people in this sub probably understand that the dollars in "their" bank account are nothing more than bank-issued IOUs for dollars. As such, holding dollars in a bank requires that you trust the bank to make good on those IOUs (and not say, freeze your account or steal your money) as well as requiring you to trust the bank with your confidential financial information (i.e., your balance and complete transaction history). Storing your funds in fiat also requires you to trust the central bank not to erode your money's purchasing power through arbitrary expansion of the money supply.Transfer - In order to send digital dollars to someone else using the conventional financial system, you have to trust a central authority (a bank, PayPal, Western Union, etc.) to effectuate that transfer in accordance with your wishes. And that means you also need their permission. If the transfer you want to make is one that the central authority (or the government it answers to) doesn't approve of (e.g., a donation to Wikileaks), you're out of luck.2. CashStorage - Holding cash doesn't require you to trust your commercial bank, but it still requires you to trust the central bank's management of the money supply. Furthermore, securely storing cash yourself (without the aid of a trusted third party) is difficult, if not impossible. You can't make backups of your physical banknotes (or they'll call you a counterfeiter), can't encrypt them, and can't use the equivalent of multi-sig or Shamir's secret sharing algorithm to eliminate the loss of those unique physical items as a single point of failure.Transfer - you can transfer cash from one person to another without a trusted intermediary, but only if you and the recipient are in the same physical location. That's obviously a massive (and usually unacceptable) inconvenience in a modern global economy. Moreover, large in-person cash transactions are not without their own set of risks (e.g., the risk of being robbed or receiving counterfeit banknotes).3. GoldStorage - With gold, you don't have to worry about a central issuer arbitrarily expanding the supply, but attempting to store gold in a secure and trustless manner presents the same types of logistical challenges as storing a significant quantity of cash.Transfer - The analysis here is pretty similar to the one for cash. In-person transfers are possible without a trusted intermediary (although still problematic), but trustless transfers at a distance are simply not possible. Of course, IOUs for gold can be transferred across distance electronically, but transacting in IOUs simply reintroduces the requirement for a trusted central authority.Ok, so why is Bitcoin revolutionary under this framework? Because it's the first form of money that lets you both store and transfer value (including across distance) without the need for a trusted intermediary. With Bitcoin, there's no central authority with the power to arbitrarily create new units, freeze (or seize) your account, or block a particular payment from being processed. And payments can be made quickly and trustlessly to anyone anywhere in the world without the requirement of physical proximity. They don't call it magic internet money for nothing.THE THREE REQUIREMENTS FOR GOOD MONEYThe second way of understanding Bitcoin that I really like starts with a very fundamental consideration of the nature of money. What is money? Money is memory. Money is a societal IOU. Money is a favor voucher. Money is an accounting ledger for keeping track, in a provable way, of value given but not yet received. (If you want to get really fancy, you can describe money as a "formal token of delayed reciprocal altruism.") The paradox of money is that while everyone wants it, no one actually wants it (they want the stuff they can exchange it for). The "real" economy is the exchange of useful goods and services for other goods and services. Money is simply a way of keeping score, a medium of exchange that facilitates that real value exchange across time and across multiple parties. (In contrast, a traditional barter transaction involves a simultaneous bilateral exchange of value.) Ok, so I've now said the same thing in about half-a-dozen different ways. Why? Because it's that important. You need to understand what money is in order to understand what properties a system of money should have, which in turn allows you to understand why some of us are convinced that Bitcoin has the potential to be the best form of money the world has ever seen. So what are the requirements for good money? Well, you'll find lots of discussions on this topic that identify six or so very specific properties ("divisibility," "fungibility," "portability," etc.), but personally I think it's more intuitive to think in terms of just three requirements. Those three requirements can be mapped, more or less one-to-one, onto the three traditional functions of money. They are:transactional efficiency - This requirement corresponds most closely to the "medium of exchange" aspect of money. I'd argue that, from a modern perspective, this requirement necessitates digital representation.reliable scarcity - This corresponds to the "store of value" aspect of money.network effects / widespread acceptability - Only a form of money that is widely accepted is suitable for use as a "unit of account."In other words, a good monetary ledger must be easy to update; the information contained in the ledger must be reliably accurate or "honest"; and the ledger must be one that people--preferably lots of people--are actually using. Gold is reliably scarce but not transactionally efficient. Fiat (and specifically, electronic fiat) is transactionally efficient but not reliably scarce. Both fiat and gold have high degrees of acceptability. Bitcoin is even more reliably scarce than gold and even more transactionally efficient than fiat. But its acceptability is, for now, comparatively low. And, at least in the short-term, the network effect requirement is by far the most important of the three. But while gold can't become more transactionally efficient (sorry, Peter Schiff, the CombiBar doesn't quite cut it) and fiat can't become more reliably scarce, Bitcoin can become more acceptable as more people begin to use and accept it. Indeed, the nature of the network effect creates the potential for a virtuous cycle as greater Bitcoin adoption leads to greater usefulness, which can in turn incentivize greater adoption, leading to greater usefulness, etc.</t>
  </si>
  <si>
    <t>http://www.reddit.com/r/Bitcoin/comments/36wxdl/two_approaches_to_conceptualizing_bitcoins_core/</t>
  </si>
  <si>
    <t>May 23, 2015 at 03:09AM</t>
  </si>
  <si>
    <t>Malthus0</t>
  </si>
  <si>
    <t>Is Bitcoin Doomed? - Alt-M</t>
  </si>
  <si>
    <t>http://www.alt-m.org/2015/05/21/is-bitcoin-doomed/</t>
  </si>
  <si>
    <t>http://www.reddit.com/r/Bitcoin/comments/36wx4u/is_bitcoin_doomed_altm/</t>
  </si>
  <si>
    <t>May 23, 2015 at 03:02AM</t>
  </si>
  <si>
    <t>I haven't seen it posted yet... I believe this is the famous transaction for Bitcoin Pizza Day.</t>
  </si>
  <si>
    <t>https://blockchain.info/address/17SkEw2md5avVNyYgj6RiXuQKNwkXaxFyQ</t>
  </si>
  <si>
    <t>http://www.reddit.com/r/Bitcoin/comments/36ww49/i_havent_seen_it_posted_yet_i_believe_this_is_the/</t>
  </si>
  <si>
    <t>May 23, 2015 at 03:22AM</t>
  </si>
  <si>
    <t>useStellar</t>
  </si>
  <si>
    <t>A new BTC Game with a great design</t>
  </si>
  <si>
    <t>http://btc-goldmine.com/r/00c6123c</t>
  </si>
  <si>
    <t>http://www.reddit.com/r/Bitcoin/comments/36wyug/a_new_btc_game_with_a_great_design/</t>
  </si>
  <si>
    <t>May 23, 2015 at 03:33AM</t>
  </si>
  <si>
    <t>sod6</t>
  </si>
  <si>
    <t>Gavin Andresen - Are bigger blocks better for bigger miners?</t>
  </si>
  <si>
    <t>http://gavinandresen.ninja/are-bigger-blocks-better-for-bigger-miners</t>
  </si>
  <si>
    <t>http://www.reddit.com/r/Bitcoin/comments/36x0ax/gavin_andresen_are_bigger_blocks_better_for/</t>
  </si>
  <si>
    <t>May 23, 2015 at 03:29AM</t>
  </si>
  <si>
    <t>aquentin</t>
  </si>
  <si>
    <t>Are bigger blocks better for bigger miners?</t>
  </si>
  <si>
    <t>http://www.reddit.com/r/Bitcoin/comments/36wzs4/are_bigger_blocks_better_for_bigger_miners/</t>
  </si>
  <si>
    <t>Will 21 use a p2p pool? If not then fuuuuuuuu...</t>
  </si>
  <si>
    <t>http://www.reddit.com/r/Bitcoin/comments/36wzpf/will_21_use_a_p2p_pool_if_not_then_fuuuuuuuu/</t>
  </si>
  <si>
    <t>May 23, 2015 at 04:33AM</t>
  </si>
  <si>
    <t>ddmnyc</t>
  </si>
  <si>
    <t>Coincidence? I think not!</t>
  </si>
  <si>
    <t>http://imgur.com/Oeyg0TJ</t>
  </si>
  <si>
    <t>http://www.reddit.com/r/Bitcoin/comments/36x7zp/coincidence_i_think_not/</t>
  </si>
  <si>
    <t>May 23, 2015 at 05:02AM</t>
  </si>
  <si>
    <t>cbeast</t>
  </si>
  <si>
    <t>Bitcointalk down</t>
  </si>
  <si>
    <t>The bitcointalk.org forum has been down for awhile. Is there news about it?</t>
  </si>
  <si>
    <t>http://www.reddit.com/r/Bitcoin/comments/36xbqk/bitcointalk_down/</t>
  </si>
  <si>
    <t>May 23, 2015 at 04:53AM</t>
  </si>
  <si>
    <t>Buzzkill Update: California DBO has rescinded statement, Bitcoin Regulation Remains on Agenda for California Agency</t>
  </si>
  <si>
    <t>http://www.coindesk.com/bitcoin-regulation-remains-agenda-california-agency/</t>
  </si>
  <si>
    <t>http://www.reddit.com/r/Bitcoin/comments/36xaik/buzzkill_update_california_dbo_has_rescinded/</t>
  </si>
  <si>
    <t>May 23, 2015 at 05:17AM</t>
  </si>
  <si>
    <t>EthosPathosLegos</t>
  </si>
  <si>
    <t>Question: Is it realistic to download a ledger that includes a large scale population?</t>
  </si>
  <si>
    <t>In my foray into Bitcoin a while back the ledger took a while to download as it was, to that point, a copy of every transaction that ever took place. My question is this: If the Bitcoin protocol, and thus the very foundation of it's inherent "security" is such that it requires all miners to download every transaction, is it realistic to think this would be possible at full scale, with a large population?As a for instance, I worked for an Insurance company. Their database went back almost thirty years and the amount of information contained therein is enormous and growing every day. If the same concept we use for Bitcoin were to be applied to Insurance industries, how would we realistically expect miners/users of the network to be able to download an entire database of information on their personal PC?</t>
  </si>
  <si>
    <t>http://www.reddit.com/r/Bitcoin/comments/36xdka/question_is_it_realistic_to_download_a_ledger/</t>
  </si>
  <si>
    <t>May 23, 2015 at 05:13AM</t>
  </si>
  <si>
    <t>nasato</t>
  </si>
  <si>
    <t>First polish blog about bitcoin - Satoshi.pl by Maciej Ziółkowski - Maciek Ziolkowski</t>
  </si>
  <si>
    <t>http://satoshi.pl/2015/05/22/satoshi-pl-pierwszy-w-polsce-blog-o-bitcoin-maciej-ziolkowski/</t>
  </si>
  <si>
    <t>http://www.reddit.com/r/Bitcoin/comments/36xd1t/first_polish_blog_about_bitcoin_satoshipl_by/</t>
  </si>
  <si>
    <t>May 23, 2015 at 05:06AM</t>
  </si>
  <si>
    <t>ISkiAtAlta</t>
  </si>
  <si>
    <t>How I celebrated bitcoin pizza day...</t>
  </si>
  <si>
    <t>http://imgur.com/FGLwtvC</t>
  </si>
  <si>
    <t>http://www.reddit.com/r/Bitcoin/comments/36xc7y/how_i_celebrated_bitcoin_pizza_day/</t>
  </si>
  <si>
    <t>May 23, 2015 at 05:31AM</t>
  </si>
  <si>
    <t>m-m-m-m</t>
  </si>
  <si>
    <t>bitcoinwisdom.com sucks</t>
  </si>
  <si>
    <t>and that's why: 1. no volume for coinbase 2. no itbit integrationsomething must be done about it asap</t>
  </si>
  <si>
    <t>http://www.reddit.com/r/Bitcoin/comments/36xfax/bitcoinwisdomcom_sucks/</t>
  </si>
  <si>
    <t>May 23, 2015 at 05:30AM</t>
  </si>
  <si>
    <t>allyougottado</t>
  </si>
  <si>
    <t>VC Rebecca Lynn investor in mobile banking apps predicts bitcoin will fade away. (big surprise)</t>
  </si>
  <si>
    <t>http://www.forbes.com/sites/kathleenchaykowski/2015/05/22/five-top-vcs-predict-the-future/</t>
  </si>
  <si>
    <t>http://www.reddit.com/r/Bitcoin/comments/36xf7s/vc_rebecca_lynn_investor_in_mobile_banking_apps/</t>
  </si>
  <si>
    <t>May 23, 2015 at 05:29AM</t>
  </si>
  <si>
    <t>Logical007</t>
  </si>
  <si>
    <t>CNBC Video: Gold is "less sexy" to invest in compared to the likes of things like Bitcoin.</t>
  </si>
  <si>
    <t>http://video.cnbc.com/gallery/?video=3000381160&amp;play=1</t>
  </si>
  <si>
    <t>http://www.reddit.com/r/Bitcoin/comments/36xf2v/cnbc_video_gold_is_less_sexy_to_invest_in/</t>
  </si>
  <si>
    <t>May 23, 2015 at 05:01AM</t>
  </si>
  <si>
    <t>RoqueNE</t>
  </si>
  <si>
    <t>Building a Solar Telsa Miner</t>
  </si>
  <si>
    <t>http://mouseion.weebly.com/</t>
  </si>
  <si>
    <t>http://www.reddit.com/r/Bitcoin/comments/36xbi4/building_a_solar_telsa_miner/</t>
  </si>
  <si>
    <t>May 23, 2015 at 05:45AM</t>
  </si>
  <si>
    <t>Paltry_Digger</t>
  </si>
  <si>
    <t>We're making a redditor a millionaire using bitcoin at /r/millionairemakers -- Enter now and donate later!</t>
  </si>
  <si>
    <t>Leave a comment on the entry thread to enter.The goal of millionairemakers is to make a random redditor a millionaire. We're holding the drawing starting now, and it'll be open for 24 hours. A random comment will be picked from the entry thread as the winner.Around half of the donations given to the winner have come in using bitcoin (mostly changetip), and we've raised about $5,000 for each winner.After someone is randomly picked, everyone is encouraged to donate a dollar directly to the winner. Donations are optional but highly suggested.The drawing is provably fair, see the FAQ for more information.</t>
  </si>
  <si>
    <t>http://www.reddit.com/r/Bitcoin/comments/36xgzc/were_making_a_redditor_a_millionaire_using/</t>
  </si>
  <si>
    <t>May 23, 2015 at 05:52AM</t>
  </si>
  <si>
    <t>neonoir</t>
  </si>
  <si>
    <t>Bitcoin just reached another milestone in its road to legitimacy</t>
  </si>
  <si>
    <t>http://www.marketwatch.com/story/bitcoin-just-reached-another-milestone-in-its-road-to-legitimacy-2015-05-18?siteid=rss&amp;rss=1</t>
  </si>
  <si>
    <t>http://www.reddit.com/r/Bitcoin/comments/36xhvc/bitcoin_just_reached_another_milestone_in_its/</t>
  </si>
  <si>
    <t>May 23, 2015 at 06:21AM</t>
  </si>
  <si>
    <t>Just hit a 30'000 jackpot on an old machine in vegas......curious as to what any of guys would do if you came across this amount of cash. Thanks.</t>
  </si>
  <si>
    <t>http://www.reddit.com/r/Bitcoin/comments/36xlc8/just_hit_a_30000_jackpot_on_an_old_machine_in/</t>
  </si>
  <si>
    <t>May 23, 2015 at 06:20AM</t>
  </si>
  <si>
    <t>Bring your sha256 miners over to the BTC Pool Party! The 'only' audited &amp;amp; transparent BTC mining pool.</t>
  </si>
  <si>
    <t>http://www.btcpoolparty.com/stats</t>
  </si>
  <si>
    <t>http://www.reddit.com/r/Bitcoin/comments/36xl8o/bring_your_sha256_miners_over_to_the_btc_pool/</t>
  </si>
  <si>
    <t>May 23, 2015 at 06:18AM</t>
  </si>
  <si>
    <t>itBit volume 7276</t>
  </si>
  <si>
    <t>Not too shabby.</t>
  </si>
  <si>
    <t>http://www.reddit.com/r/Bitcoin/comments/36xl08/itbit_volume_7276/</t>
  </si>
  <si>
    <t>May 23, 2015 at 06:15AM</t>
  </si>
  <si>
    <t>imthescatguy1</t>
  </si>
  <si>
    <t>After not using bitcoin for a while, multibit is broken.</t>
  </si>
  <si>
    <t>I opened up multibit after a while, and I noticed the transaction I had from last november was unconfirmed. I checked it on the blockchain website and it was confirmed. It says only .00006192 is spendable, the leftover money I had before.I tried to send the money to a second account. I typed in the money I had, and the send button was grayed out, saying "Please wait until MultiBit was synchronised before sending." There was no synchronising message at the bottom, there was the "Online" message. I restarted multibit and the same thing happened.I uninstalled multibit and reinstalled it, and nothing changed.The same exact thing is happening with my multidoge. Can anyone help?EDIT: On the dogechain, I had another transaction apparently after the 11k doge one I moved, and the output says "Not yet redeemed" for both. How do I redeem it?</t>
  </si>
  <si>
    <t>http://www.reddit.com/r/Bitcoin/comments/36xkm5/after_not_using_bitcoin_for_a_while_multibit_is/</t>
  </si>
  <si>
    <t>May 23, 2015 at 01:45AM</t>
  </si>
  <si>
    <t>moneyinpjs</t>
  </si>
  <si>
    <t>I requested RedNoseDay.org to accept Bitcoin for donations and they replied!</t>
  </si>
  <si>
    <t>I asked the rednoseday.org fund to accept Bitcoin for donations for their cause.I just got a reply from the people in charge of the "Red Nose Day" event..."Thank you for your enquiry. It has been passed on to the relevant team who will be in touch with you shortly.Best wishes,Comic Relief"They are helping allot of people and I think we should all support the cause if they do accept bitcoin in the near future.https://www.rednoseday.org/</t>
  </si>
  <si>
    <t>http://www.reddit.com/r/Bitcoin/comments/36wlgg/i_requested_rednosedayorg_to_accept_bitcoin_for/</t>
  </si>
  <si>
    <t>May 23, 2015 at 02:48AM</t>
  </si>
  <si>
    <t>theblogismine</t>
  </si>
  <si>
    <t>‘In The Year 2140 the Last Bitcoin Will Be Given Away,’ Says Gavin Andresen</t>
  </si>
  <si>
    <t>http://www.coinspeaker.com/2015/05/22/gavin-andresen-last-bitcoin-mining-9500/</t>
  </si>
  <si>
    <t>http://www.reddit.com/r/Bitcoin/comments/36wu32/in_the_year_2140_the_last_bitcoin_will_be_given/</t>
  </si>
  <si>
    <t>May 23, 2015 at 06:00AM</t>
  </si>
  <si>
    <t>lestuforget</t>
  </si>
  <si>
    <t>To Avoid Legal Hassle With Roger Ver, OKCoin Stops Managing Bitcoin.com</t>
  </si>
  <si>
    <t>http://bitcoinist.net/avoid-legal-hassle-roger-ver-okcoin-stops-managing-bitcoin-com/</t>
  </si>
  <si>
    <t>http://www.reddit.com/r/Bitcoin/comments/36xixr/to_avoid_legal_hassle_with_roger_ver_okcoin_stops/</t>
  </si>
  <si>
    <t>May 23, 2015 at 05:55AM</t>
  </si>
  <si>
    <t>2TheTadpoleGalaxyGuy</t>
  </si>
  <si>
    <t>I Tried the Bit-X Debit Card. It Sucks.</t>
  </si>
  <si>
    <t>You need to provide your home address, DNA sample, and a hair from your left butt cheek before you get unlimited spending. If you don't provide this info you are capped at 250 euros a year.The concept is really sound and would take away the need for Bitcoin ATMs. But can't I get an unlimited debit card with some anonymity?!? I am spoiled by my bitcoin freedom.</t>
  </si>
  <si>
    <t>http://www.reddit.com/r/Bitcoin/comments/36xi93/i_tried_the_bitx_debit_card_it_sucks/</t>
  </si>
  <si>
    <t>May 23, 2015 at 06:36AM</t>
  </si>
  <si>
    <t>Darren from Neocash Radio, gets in on Bitcoin Pizza Day.</t>
  </si>
  <si>
    <t>http://neocashradio.com/blog/darren-celebrates-bitcoin-pizza-day/</t>
  </si>
  <si>
    <t>http://www.reddit.com/r/Bitcoin/comments/36xn1v/darren_from_neocash_radio_gets_in_on_bitcoin/</t>
  </si>
  <si>
    <t>May 22, 2015 at 07:35PM</t>
  </si>
  <si>
    <t>On Sidechains, Bitcoin being the internet</t>
  </si>
  <si>
    <t>I usually like to spend at least one night a week really digging deep into thinking about Bitcoin. I usually just shut down my breaker box so I have no access to electricity (yes, I even shut down mining for the night lol before you ask) and I just think, think, think, until I fall asleep or get too bored.Anyway, last night, I started thinking A LOT about sidechains, Bitcoin complexity, etc. Anyway, here's what I was starting to come up with. For a background:1) I think sidechains are definitely the future and are okay as long as they feed into the main blockchain properly 2) Bitcoin is too hard to understand for many 3) Bitcoin IS the internet. There is no getting around that and we should model it as such.Anyway, we should consider the blockchain to be the loose connection that holds all the sidechains together, like the various long-run fiber connections across countries, continents, across the sea, connect all the local networks that make up the internet. We MUST make sure everyone has access to that main chain and can participate in it.BUT, we must have sidechains as well, and in reality, sidechains of sidechains. I imagine the main sidechains being held by larger, banking-like corporations. Places like Circle and Coinbase immediately come to mind, but really, if current banking giants can get their heads out of their asses fast enough to abandon the USD and other fiats in favor of crypto, they can also get a main sidechain as long as they behave. These sidechains will never be prone to attack because the giants that control them can fund their security and make sure mining gets distributed. Think of these giants as like the ISPs and datacenters to the current internet. These giants will be allowed to also pass out sidechains to their customers. Although the customers have some responsibility in maintaining the integrity of their sidechain, they can also purchase security, insurance, etc. from their giant. Think of this as a big office building getting a big data pipeline from as ISP. The ISP may help out with local security, setup, etc. but the big office building probably has its own network ops and sec guys. The giants can also lease shared sidechain space just like I can lease computational power from Amazon Web Services.ANyway, with all that said, this is where things get easier. Main blockchain wallets have super gay addresses like fdas8Fu889sdswe88hhfaoi. "Want to send me money, sure just write down my wallet id and send it when you get home, my addy is oifuiewruiewur87892739u8ru8uwe8ur8wuq89 hope you remember, lol, try a mnuemonic device, maybe, lol". THOSE DAYS ARE OVER.So sidechains will get a DOMAIN NAME, just like IP ADDRESS do and wallet ID's will also get domain names and usernames kinda like an email addy. So instead of saying, send me a satoshi to uriweouiu8u79878972389yuoiuyi, I say, send me a satoshi to myname@coinbase.But it gets better, because I can buy or lease a sub-sidechain from Coinbase, I can make my own domain name. Say I'm fashion designer, Calvin Klein and I want to make a designer wallet. I can lease subchain space and make my domain name "ck", so anyone who buys a wallet from me gets an @ck.chain and the main blockchain knows that @ck belongs to the @coinbase sidechain and the @coinbase sidechain knows which fixed or shared chain @ck transactions go to.</t>
  </si>
  <si>
    <t>http://www.reddit.com/r/Bitcoin/comments/36vcri/on_sidechains_bitcoin_being_the_internet/</t>
  </si>
  <si>
    <t>May 23, 2015 at 06:31AM</t>
  </si>
  <si>
    <t>jonstern</t>
  </si>
  <si>
    <t>Represent or STFU!</t>
  </si>
  <si>
    <t>http://m.imgur.com/jwZ6asy</t>
  </si>
  <si>
    <t>http://www.reddit.com/r/Bitcoin/comments/36xmev/represent_or_stfu/</t>
  </si>
  <si>
    <t>May 22, 2015 at 11:55PM</t>
  </si>
  <si>
    <t>jenik18</t>
  </si>
  <si>
    <t>Bitcoin Capital portfolio_ startCOIN and Bitcoin</t>
  </si>
  <si>
    <t>http://imgur.com/ZrKmuYg</t>
  </si>
  <si>
    <t>http://www.reddit.com/r/Bitcoin/comments/36w667/bitcoin_capital_portfolio_startcoin_and_bitcoin/</t>
  </si>
  <si>
    <t>May 23, 2015 at 01:04AM</t>
  </si>
  <si>
    <t>CRYPSA</t>
  </si>
  <si>
    <t>Australia shows how Bitcoin can help solve existing problems in remittances</t>
  </si>
  <si>
    <t>Australia shows how #Bitcoin can be used to solve the major problem of banks closing remittance biz accounts http://bit.ly/1Eo0wZ8</t>
  </si>
  <si>
    <t>http://www.reddit.com/r/Bitcoin/comments/36wfv5/australia_shows_how_bitcoin_can_help_solve/</t>
  </si>
  <si>
    <t>May 23, 2015 at 06:50AM</t>
  </si>
  <si>
    <t>BIGbtc_Integration</t>
  </si>
  <si>
    <t>Taking another bite out of bitcoin</t>
  </si>
  <si>
    <t>http://www.marketwatch.com/story/taking-another-bite-out-of-bitcoin-2015-05-19?link=MW_home_latest_news</t>
  </si>
  <si>
    <t>http://www.reddit.com/r/Bitcoin/comments/36xojd/taking_another_bite_out_of_bitcoin/</t>
  </si>
  <si>
    <t>May 23, 2015 at 07:17AM</t>
  </si>
  <si>
    <t>amircasanova</t>
  </si>
  <si>
    <t>CHARGER VOS COMPTE NETELLER AVEC DES BITCOINS +DE 100000 SATOUSHI PAR JOUR</t>
  </si>
  <si>
    <t>https://www.youtube.com/attribution_link?a=9dqFgPLSlrw&amp;u=%2Fwatch%3Fv%3DWTMq1Qfi2B0%26feature%3Dshare</t>
  </si>
  <si>
    <t>http://www.reddit.com/r/Bitcoin/comments/36xrnd/charger_vos_compte_neteller_avec_des_bitcoins_de/</t>
  </si>
  <si>
    <t>May 23, 2015 at 07:36AM</t>
  </si>
  <si>
    <t>bassguitarman</t>
  </si>
  <si>
    <t>California Leaks, Retracts Bitcoin-Friendly Statement</t>
  </si>
  <si>
    <t>http://www.americanbanker.com/news/bank-technology/california-leaks-retracts-bitcoin-friendly-statement-1074510-1.html</t>
  </si>
  <si>
    <t>http://www.reddit.com/r/Bitcoin/comments/36xtn6/california_leaks_retracts_bitcoinfriendly/</t>
  </si>
  <si>
    <t>May 23, 2015 at 07:35AM</t>
  </si>
  <si>
    <t>Are we there yet?</t>
  </si>
  <si>
    <t>https://www.youtube.com/watch?v=vJenqhpwvlA&amp;feature=youtu.be&amp;t=11m</t>
  </si>
  <si>
    <t>http://www.reddit.com/r/Bitcoin/comments/36xtl0/are_we_there_yet/</t>
  </si>
  <si>
    <t>May 23, 2015 at 07:31AM</t>
  </si>
  <si>
    <t>cortiz_1992</t>
  </si>
  <si>
    <t>Señor Frogs Online Store is now accepting Bitcoin and it is selling a Special Edition Bitcoin Tee</t>
  </si>
  <si>
    <t>http://shop.senorfrogs.com/products/special-edition-bitcoin-tee</t>
  </si>
  <si>
    <t>http://www.reddit.com/r/Bitcoin/comments/36xt2k/se%C3%B1or_frogs_online_store_is_now_accepting_bitcoin/</t>
  </si>
  <si>
    <t>May 23, 2015 at 07:42AM</t>
  </si>
  <si>
    <t>jgyles7</t>
  </si>
  <si>
    <t>My extremely non-technical analysis.</t>
  </si>
  <si>
    <t>http://imgur.com/2qV0DI1</t>
  </si>
  <si>
    <t>http://www.reddit.com/r/Bitcoin/comments/36xu9b/my_extremely_nontechnical_analysis/</t>
  </si>
  <si>
    <t>May 23, 2015 at 07:40AM</t>
  </si>
  <si>
    <t>rafaelcmrj</t>
  </si>
  <si>
    <t>Thanks coinbase, because of you my bank shut down my bank account</t>
  </si>
  <si>
    <t>Hi everyone,My name is Rafael, and I am a Brazilian. I was amazed in how bitcoin helped me move $50k from Brazil to USA so fast. I did all my transactions using coinbase, quickbit.co and gocelery.A week ago, I received an email from coinbase, saying that they were closing my coinbase account. I didn’t care.Today, Wells fargo shut down my account without any explanation. I called my bank manager and they told me that ChexSystems reported me to Wells Fargo because of activity related on coinbase.If you ever need to do remittances using bitcoin, be aware of using coinbase.Thanks all</t>
  </si>
  <si>
    <t>http://www.reddit.com/r/Bitcoin/comments/36xu2j/thanks_coinbase_because_of_you_my_bank_shut_down/</t>
  </si>
  <si>
    <t>May 23, 2015 at 08:16AM</t>
  </si>
  <si>
    <t>americanpegasus</t>
  </si>
  <si>
    <t>In order to make an omelet, you have to break a few eggs. And in order to reestablish the financial backbone of the world, you have to make a few people rich.</t>
  </si>
  <si>
    <t>"Satoshi" doesn't care if you get rich, neither do the most intelligent advocates of cryptocurrency.But they expect it.You see, bitcoin is a very particular solution to the current world's financial shipwreck. This solution requires a fundamental hard drive format of the entire financial sector, part by part.As I've written before, bitcoin is/was a solution that begins with a crazy and impossible idea, and ends with a new reserve currency for planet Earth. To understand how this happens, we have to accept that humans are really bad at grasping mathematical implications. They are even worse at regulating their emotions.In this way, the advent of game theory in the 1950's was a masterful stroke for our species because for the first time we were incorporating and considering the irrational and competing nature of human emotion into formal systems of rigid mathematics.And do you know what beautiful statement will immediately piss off bitcoin supporters and critics? It's gorgeous, really:Bitcoin (and crypto) takes fundamental principals from every other financial scam in the world and orchestrates them such that they eventually take over the planetThat. is. fucking. crazy.Multilevel marketing scams and ponzi schemes work. They prey on our natural greed to get rich, and because of this they become a social virus that self-propagates throughout a system. The problem is that we don't know how big that system will balloon too.This inevitably leads to a collapse of the 'scheme' once there's no one else to buy in or compete with. But by then, many people have emotionally and financially bought in and so their livelihood and continued existence depends on this 'scheme'. Many lives are destroyed in this way.For you bitcoin faithful (myself included), it will piss you off to realize that early cryptocurrencies feed off the same emotions and greed. (and yes, fascination with the product/technology)Every successful cryptocurrency or belief-backed asset (including religion) must begin with a speculation phase, where early adopters become fascinated with the technology and dream of wild and insane gains.From here, several speculation bubbles will emerge, each larger than the last.The goal of the first phase of any belief-backed system is to move to the second, the transaction phase.In this phase, there are many people who transact and make their livings around the asset (and remember that this asset can be a currency, a business, a religion, etc). Again, fascination with the properties of the asset are still paramount, but now a lot more is possible due to Metcalfe's Law of Networking.For example, a new religion might start with a group of core speculators who dream of the religion getting larger, but once it does, they can then start basing their lives around it. A new country (like America) might start with an idealistic dream and speculation about the great thing that will be built, but at a certain size, people begin to rely on it in their daily lives.This is the reward for the successful speculator.If the asset is large enough and successful enough, it can even entire a third phase, which is reserve status, where a large portion of civilization rests and depends on that assets stability.Gold went through the exact same three steps, from a 'get rich quick' scheme, to a unit of useful transaction, to finally a reserve foundation that belief can rest on.Bitcoin will successfully move through all these phasesSo when someone calls bitcoin a 'ponzi' don't get offended. It actually did get its start from many people anticipating wild and magical returns.The only difference is that this ponzi won't 'collapse' until it has swallowed the entire financial system as we know it.Bitcoin is a ponzi scheme. And it will also soon be a useful transactional system (it already is, for those who pay others with it). Eventually it will become a reserve foundation for currencies and belief around the world.A large portion of civilization will rest on the belief in the blockchain.But what sets bitcoin (and crypto) apart?A belief based on hype and fairytales will collapse sooner than one based on fact. The variable at play is charisma.If you make up some total fucking bullshit (ahem, scientology) then your asset can grow to a certain size, but will eventually collapse because it's not based on elegant and demonstrable truth.If representational democracy had been a bunch of bullshit, America would have collapsed long ago. But there was some strong kernel of truth there, which led to us becoming the most powerful and richest nation on Earth in just a few hundred years.Bitcoin is based on the first immutable, global, shared, and public ledger in the history of our species. Its technological impact cannot be denied.Therefore it wins.It will ascend throughout every echelon of civilization and eventually become a reserve foundation for belief around the world.Now, if we could do this and equally distribute wealth in some magical utopian fashion, we would. But that's not possible. Any new financial system would never succeed if it tried that. The only way to ensure the spread of the asset is to include a method by which those who adopt earliest demonstrably get wealthier than those who adopt later.Benevolent, fair, and evil, all at the same time. This is the price of rewriting the rules of civilization:we unfortunately have to make a few people rich in the process.But don't get too excited. Bitcoin will be the first and most valuable public worldwide ledger. But it is not private. Now, how valuable do you think the first sincere worldwide and private ledger will be?Remember, bitcoin was a crazy and stupid idea when it first came out.</t>
  </si>
  <si>
    <t>http://www.reddit.com/r/Bitcoin/comments/36xxso/in_order_to_make_an_omelet_you_have_to_break_a/</t>
  </si>
  <si>
    <t>May 23, 2015 at 08:10AM</t>
  </si>
  <si>
    <t>Could a bitcoin black friday-like type of event where pizzas are cheap globally actually be the game changer in mass adoption? Weirder things have happened.</t>
  </si>
  <si>
    <t>http://www.reddit.com/r/Bitcoin/comments/36xx5u/could_a_bitcoin_black_fridaylike_type_of_event/</t>
  </si>
  <si>
    <t>May 23, 2015 at 08:08AM</t>
  </si>
  <si>
    <t>MarcusQuito</t>
  </si>
  <si>
    <t>People wish me luck</t>
  </si>
  <si>
    <t>UFC 187 Tomorrow . Just put 5 Bitcoin on Belfort , payout 4.88 which totals to 24.40 Btc. I really could use some good wishes after all the bad luck I had these last years. Vitor do not let me down..........or did I make a huge error once again?</t>
  </si>
  <si>
    <t>http://www.reddit.com/r/Bitcoin/comments/36xwwj/people_wish_me_luck/</t>
  </si>
  <si>
    <t>May 23, 2015 at 08:07AM</t>
  </si>
  <si>
    <t>retsteo</t>
  </si>
  <si>
    <t>The Best Faucet - 1200 Satoshi free every 10 minutes</t>
  </si>
  <si>
    <t>https://cryptocointalk.com/topic/38518-the-best-faucet-1200-satoshi-free-every-10-minutes/?p=183005</t>
  </si>
  <si>
    <t>http://www.reddit.com/r/Bitcoin/comments/36xwrc/the_best_faucet_1200_satoshi_free_every_10_minutes/</t>
  </si>
  <si>
    <t>May 23, 2015 at 08:06AM</t>
  </si>
  <si>
    <t>klassasin</t>
  </si>
  <si>
    <t>LibertyX and You</t>
  </si>
  <si>
    <t>BTC has always been an interesting fascination for me. I bought some back in the $1000/BTC days, forgot about it, and then came back into the game in the past few months. There's no doubt that I'm glad it's taking off.During this adventure, I always struggled with the best ways to get BTC. Lately, I use a combination of Coinbase and LBC, depending on how fast I need to get my coin (Coinbase: you seriously need to accept something besides VISA). Now though, I think I found a new solution, LibertyX.I first heard of LibertyX from /r/bitcoin; however, I also heard how people had reservations. I had some of those same reservations; however, I don't anymore. Now, I have BTC! For me, the process was surprisingly simple.For those interested, I wanted to outline the process a bit for getting started:Check to see if there are locations near you which accept LibertyX. Not sure? Visit their websiteDid you find something nearby? Good. Hopefully it'll be like my story, a place on the way home from work. Now make sure to sign up. You need an account to redeem the pin (and get your BTC), so sign up here.Go to your location with your cash. Talk to the cashier (following the directions on their website) and get your QPay pin code printed out, typically for an amount like $50, $100, $200, $300.Go home or use your mobile to log in to the LibertyX website. Once logged in, click redeem.Enter in your QPay pin code to redeem the value. Eventually, you'll get a radio button to select "BTC address." Type in your desired BTC address and watch it appear.???Profit.P.S. For the record, I made this of my own volition. Just a happy customer! :)</t>
  </si>
  <si>
    <t>http://www.reddit.com/r/Bitcoin/comments/36xwno/libertyx_and_you/</t>
  </si>
  <si>
    <t>May 23, 2015 at 08:20AM</t>
  </si>
  <si>
    <t>@rogerkver: I have cryptographic proof of @OKCoinBTC forging my signature onto a fake contract, and then trying to present it as the truth. More soon...</t>
  </si>
  <si>
    <t>https://twitter.com/rogerkver/status/601920365946937344</t>
  </si>
  <si>
    <t>http://www.reddit.com/r/Bitcoin/comments/36xy99/rogerkver_i_have_cryptographic_proof_of_okcoinbtc/</t>
  </si>
  <si>
    <t>IBS Intelligence - Cinnober's Tradexpress trading platform gains first cryptocurrency customer</t>
  </si>
  <si>
    <t>https://www.ibsintelligence.com/news/ibs-journal/ibs-journal-news/cinnober-s-tradexpress-trading-platform-gains-first-cryptocurrency-customer</t>
  </si>
  <si>
    <t>http://www.reddit.com/r/Bitcoin/comments/36xy7r/ibs_intelligence_cinnobers_tradexpress_trading/</t>
  </si>
  <si>
    <t>May 23, 2015 at 08:55AM</t>
  </si>
  <si>
    <t>Brazil crosses the 600 BTC/24h mark (through exchanges)</t>
  </si>
  <si>
    <t>You can check realtime data at bitvalor.com (or exchangewar.info); at this moment, 637 BTC through the exchanges in the last 24h. Parents who have children studying in the US or Argentina, businessmen, people who earn income in euros are increasingly finding it a bit cheaper and waaaay faster and more convenient to move funds through bitcoin. There would be demand to buy 500 BTC in a single deal, but our exchanges cannot bear that kind of order yet. Merchant adoption is growing at a fast pace in the city of Aracaju (mapabitcoin.com.br). Guess what? We have our own internet radio! www.radiobitcoin.com.br</t>
  </si>
  <si>
    <t>http://www.reddit.com/r/Bitcoin/comments/36y1w1/brazil_crosses_the_600_btc24h_mark_through/</t>
  </si>
  <si>
    <t>May 23, 2015 at 09:06AM</t>
  </si>
  <si>
    <t>MikeD209</t>
  </si>
  <si>
    <t>The only place that accepts bitcoin in 100 miles is a coffee shop. They special made me a "pizza" for #bitcoinpizzaday</t>
  </si>
  <si>
    <t>http://i.imgur.com/r1ez9vi.jpg</t>
  </si>
  <si>
    <t>http://www.reddit.com/r/Bitcoin/comments/36y311/the_only_place_that_accepts_bitcoin_in_100_miles/</t>
  </si>
  <si>
    <t>May 23, 2015 at 10:01AM</t>
  </si>
  <si>
    <t>homad</t>
  </si>
  <si>
    <t>Hah. I couldn't resist letting you guys know my pizza cost was 13.37 !!! plus $5 discount in BTC</t>
  </si>
  <si>
    <t>Thanks Snapcard.io. Longtime favorite BTC service. Ordering through their system took moments! ...now to go share the pizza with my neighbors and wish them a merry Bitcoin Pizza Day</t>
  </si>
  <si>
    <t>http://www.reddit.com/r/Bitcoin/comments/36y8ct/hah_i_couldnt_resist_letting_you_guys_know_my/</t>
  </si>
  <si>
    <t>May 23, 2015 at 10:11AM</t>
  </si>
  <si>
    <t>Legality of exchanging bitcoin for a sidechain coin?</t>
  </si>
  <si>
    <t>I know I know, ask a lawyer.Unfortunately, I don't have the money or means to do that, but I want to try to do something to change the world anyway. I'm sick of laws and lawyers being the thing that stops me from learning and going somewhere with Bitcoin.With that being said, I've recently asked a question about being a money changer and needing a MSB license to sell on localbitcoins.com. The consensus was YES, I need one. Here's my better question, if a currency was created and pegged to the Bitcoin via sidechain, would there be any MSB/Fincen oversight over someone paying me BITCOIN for credits in my sidechain cryptocoin?I haven't worked out all the details yet, but I need to know if I can even make something work legally, before wasting a bunch of time on the idea.I'm really wanting to create a local currency for my local area, that can be extended into other immediate areas and then hopefully, if it's successful, other people will start doing the same thing.I've been interested in using Bitcoin as a local currency for a long time now, but in order to do that, the local economy needs it's own token of value to determine the value so that it can fluctuate in accordance with what the local economy is doing, not a token that is determined by the entire WORLD BITCOIN economy. i.e. if businesses are booming in the area and the economy is expanding, it needs to go up in value a lot faster than Bitcoin could ever be made to do, and if the economy is shrinking, it needs to go down in value rapidly.</t>
  </si>
  <si>
    <t>http://www.reddit.com/r/Bitcoin/comments/36y9h0/legality_of_exchanging_bitcoin_for_a_sidechain/</t>
  </si>
  <si>
    <t>May 23, 2015 at 10:42AM</t>
  </si>
  <si>
    <t>&amp;lt;sarc&amp;gt; Breaking Bulletin. BTC's converted to pizza worldwide, decentralized pizza exchange now open at your local pizzeria. &amp;lt;/sarc&amp;gt;</t>
  </si>
  <si>
    <t>I'm just enjoying eating pizza this day, the day where others are eating pizza in celebration of Bitcoin being Bitcoin.</t>
  </si>
  <si>
    <t>http://www.reddit.com/r/Bitcoin/comments/36ycaz/sarc_breaking_bulletin_btcs_converted_to_pizza/</t>
  </si>
  <si>
    <t>May 23, 2015 at 10:59AM</t>
  </si>
  <si>
    <t>cryptobubble</t>
  </si>
  <si>
    <t>http://www.marketwatch.com/story/taking-another-bite-out-of-bitcoin-2015-05-19</t>
  </si>
  <si>
    <t>http://www.reddit.com/r/Bitcoin/comments/36ydvf/taking_another_bite_out_of_bitcoin/</t>
  </si>
  <si>
    <t>May 23, 2015 at 10:48AM</t>
  </si>
  <si>
    <t>OKC Drama Goes Nuclear (Roger's Evidence)</t>
  </si>
  <si>
    <t>http://shitco.in/2015/05/23/okc-drama-goes-nuclear/</t>
  </si>
  <si>
    <t>http://www.reddit.com/r/Bitcoin/comments/36ycts/okc_drama_goes_nuclear_rogers_evidence/</t>
  </si>
  <si>
    <t>May 23, 2015 at 11:08AM</t>
  </si>
  <si>
    <t>jmaurice</t>
  </si>
  <si>
    <t>OKCoin fraud and forgery: full timeline</t>
  </si>
  <si>
    <t>OKCoin fraud and forgeryBackground:Roger Ver entered into an agreement with OKCoin to develop and manage Bitcoin.com over the course of five years. The agreement was drafted by Roger and signed by Changpeng Zhao, OKCoin’s then CTO. The agreement listed the parties as “Roger Ver” and OKCoin”.Under the contract terms, OKCoin was responsible for the advertising revenue generated by the site. Because the site was already generating 2,500 hits per day before OKCoin’s involvement, the parties agreed that should OKCoin generate less than $40,000 in any given month, they would pay Roger $10,000. OKCoin was otherwise obligated to share a variable percentage of the advertising revenue with Roger. Additionally, OKCoin had preferential rights to advertise for itself on the site.Conflict:OKCoin commenced their duties under the agreement by tendering payment to Roger for the first 3.5 months due to OKCoin’s failure to adequately monetize the domain. OKCoin made press releases, discussed their plans for the site with the media and commenced advertising for themselves at Bitcoin.com. Three and a half months later, after CZ’s departure from the company, OKCoin ceased development of the site, ceased making payments and continued to refuse for months to pay Roger the contractual minimum monthly fee.From February to May, OKCoin provided various excuses for not tendering payments under the agreement. Several days after informing Roger they would be sending payment via bank wire for past due sums, OKCoin terminated the agreement by taking Bitcoin.com offline without notice to Roger. OKCoin’s justification was that there was no binding agreement because "OKCoin is a brand and not a company", referencing the agreement having been signed on behalf of “OKCoin” and not specifically referencing an entity OKCoin does business through.An email discussion ensued regarding the facts and circumstances surrounding OKCoin’s interest in Bitcoin.com. Because Bitcoin.com was not geared toward Chinese-speakers, but rather English-speakers, OKCoin was interested in using the site to advertise its internatonal business hosted at www.okcoin.com (as opposed to www.okcoin.cn). Okcoin.com’s terms of service indicate it operates as a Singapore entity. Clearly, OKCoin was acting through their Singapore entity. Instead of discussing this point, OKCoin simply maintained there is no entity called “OKCoin” and thus there was never an agreement.Several days later OKCoin produced a “newer version” of their agreement with Roger. They now claim they have the right to terminate the agreement under a new provision added to the "newer version" of the agreement. Roger never saw and did not sign this newer version. Even under this newer version of the agreement they are still in breach and liable for damages because they have not "givin" 6 months notice. Moreover, the newer version had Roger’s digital signature photoshopped onto it with an identitcal timestamp from the previous version of the agreement.TimelineDecember 15, 2014Roger digitally signs the PDF contract “Bitcoin.com_v7”December 16, 2014CZ at OKCoin digitally signs the PDF contract “Bitcoin.com_v7”CZ sends initial payment due, with “Bitcoin.com_v7” in his email, paid in BTC: https://blockchain.info/tx/2540df4c24d4bc552ba63dd65ed5b25b1efdb13c9da2225f76c9c4fa3021b5a3Roger grants control of bitcoin.com domain to OKCoinDecember 18, 2014Safello complains to Roger that OKCoin didn’t let them continue their advertising they had on bitcoin.com after they tookover the site.January 28, 2015Roger emails Star at OKCoin asking what the plan is, as not much has visibly changed on the bitcoin.com website in the past month after the initial site was launchedStar replies and says that monetizing the site with advertisements “turned out to be not easy” and is not happy about having to pay the minimum contract fee to Roger every monthRoger tells Star he heard that Safello and other companies paid OKCoin to advertise on the site, but the advertisements were never added to the siteJanuary 29, 2015Star says “we are ready to begin now” but wants to confirm Roger is committedRoger reminds Star there is already a 5 year contract in place, and re-explains the terms and various options available under the existing agreementJanuary 30, 2015Star says “enthusiasm for buying ads isn’t there” and he can only generate 1200 USD per month revenue on the siteFebruary 1, 2015Roger explains to Star that blockchain.info was able to generate tens of thousands of USD of revenue on the siteFebruary 6, 2015Star replies saying he can’t monetize the site to generate the revenue that Roger is expecting in their contract, so he is “afraid to begin the efforts” Roger asks Star to pay 1.5 months worth of late payments that are past dueFebruary 25, 2015Jack at OKCoin, head of international, contacts Roger assuring him that “We will be sending you the February payment no worries there.”April 6, 2015Roger emails Jack, again complaining of the lack of progress of bitcoin.com, and asks for payment for MarchApril 7, 2015Jack at OKCoin says their accounting department “would like to ask if there was a way to pay you in USD”Despite Roger wanting to be paid in BTC, he says USD is fine and asks it to be credited to his OKCoin account so he can purchase BTC and withdraw itRoger meets Jack from OKCoin in person in Tokyo and is informed OKCoin cannot deposit USD into Roger’s OKCoin account, and they would have to send a bank wireRoger sends his bank informationApril 27, 2015Roger reminds OKCoin their payment is due in a few daysMay 1, 2015Roger emails OKCoin complaining their payment is lateMay 7, 2015Alfred at OKCoin says “I've spoken with our finance team and we will be able to send the full payment to the account on Monday.”May 12, 2015Roger emails OKCoin again complaining their payment is lateMay 13, 2015Jack responds about the bank wire, “It is being processed today.”Bank wire is not actually sent.Jack makes various claims:“In light of the Ripple fine and rumors surrounding the reason for the fine, we are uncomfortable sending to a bank account in your name.”“We do not have a company entity named OKCoin.”“Changpeng Zhao signed this contract and Star (cc'ed here) has himself not seen it prior to signing and was unaware of the details at the time of signing.”Star makes various claims:“We are a Chinese company and don't have any entity in SG which is called okcoin.” despite the website on OKCoin.com saying at the time that “OKCoin.com is a Singapore registered company (OKCOIN PTE. LTD.). The operations and data center are located outside of China.”“We don't have an entity which name is OkCoin.”OKCoin modifies OKCoin.com to remove references to their Singapore company.May 14, 2015OKCoin shuts down bitcoin.comMay 15, 2015Star claims their “attorney” can only speak Chinese and used Google Translate to review the English contract and other correspondence.Daniel emails the “attorney” in both Chinese and English and asks him to prove that he is actually an attorney. The attorney gave a very brief response and stopped participating in the email thread, and OKCoin stops CC’ing him to emails after this.Daniel’s letter sets forth facts showing OKCoin’s intent to act through a Singapore company in developing its international business and dealing with Bitcoin.com. Star maintains position there is no agreement because “there is no company called OKCoin”.Star emails a new “Bitcoin.com_v8” contract PDF document with no digital signatures that contains a new provision allowing OKCoin to terminate the contract early. After sending this new agreement, says “You are mistaken and used an old draft agreement. We hope you will apologize for your error.”May 21, 2015J. Maurice performs a cryptographic analysis on the PDF documents and finds that the new v8 document was never digitally signed by either party, and the hand-drawn signature image of Roger was copied from the signed v7 contract. He concludes that the v8 contract was forged by OKCoin and never agreed to by either of the parties:https://docs.google.com/a/wiz.biz/document/d/12kYEn24Ypi1UlkXjS4js049SqitmyZQyFu_eQcV8P48/edit?usp=sharing</t>
  </si>
  <si>
    <t>http://www.reddit.com/r/Bitcoin/comments/36yewu/okcoin_fraud_and_forgery_full_timeline/</t>
  </si>
  <si>
    <t>May 23, 2015 at 11:41AM</t>
  </si>
  <si>
    <t>your_bff</t>
  </si>
  <si>
    <t>Happy pizza day! A few thoughts from Michael Scott...</t>
  </si>
  <si>
    <t>https://youtu.be/C2ruPbpnUEY</t>
  </si>
  <si>
    <t>http://www.reddit.com/r/Bitcoin/comments/36yhse/happy_pizza_day_a_few_thoughts_from_michael_scott/</t>
  </si>
  <si>
    <t>May 23, 2015 at 11:34AM</t>
  </si>
  <si>
    <t>Philogus</t>
  </si>
  <si>
    <t>I don't believe that Nick Szabo is Satoshi Nakamoto. Here's why.</t>
  </si>
  <si>
    <t>Immediately after reading Nathaniel Popper's New York Times article (http://www.nytimes.com/2015/05/17/business/decoding-the-enigma-of-satoshi-nakamoto-and-the-birth-of-bitcoin.html?_r=0), I felt that Nick Szabo did not quite fit the mold of who I thought Satoshi would be, but I could not quantify exactly why it didn't feel right.As I thought about it more, I started to realize that some key pieces were missing to make Szabo a stronger candidate for being Satoshi in my mind:Satoshi was fluent in C++, and I could find absolutely no evidence that Szabo programs at all.Szabo seems to be fairly comfortable socializing publicly, as evidenced by Mr. Popper's meeting with him, and the 2014 picture that was recently posted of the Nick Szabo, Gavin Andreesen, et al. in a large gathering. In my mind, this in in sharp contrast to my image of a fiercely private Satoshi Nakamoto (I strongly suspect that even if the real Satoshi attended such an event, he would object to being photographed, even if the others in attendance did not know that he was the creator of Bitcoin).Today, I did a Google search for "Nick Szabo C++" and I found a something that convinced me that Nick Szabo is NOT Satoshi Nakamoto, once and for all.This has been posted on Reddit once before. Forgive me for posting it again. However, I don't believe that this was widely read the last time that it was posted, so given the recent New York Times story, I thought that it would be appropriate to post it again: http://www.gwern.net/docs/2008-nakamoto</t>
  </si>
  <si>
    <t>http://www.reddit.com/r/Bitcoin/comments/36yh67/i_dont_believe_that_nick_szabo_is_satoshi/</t>
  </si>
  <si>
    <t>May 23, 2015 at 11:45AM</t>
  </si>
  <si>
    <t>AmorVincit0mnia</t>
  </si>
  <si>
    <t>Matt Taibbi: World’s Largest Banks Admit to Massive Global Financial Crimes, But Escape Jail (Again)</t>
  </si>
  <si>
    <t>https://www.youtube.com/watch?v=6R00VBj5ehk</t>
  </si>
  <si>
    <t>http://www.reddit.com/r/Bitcoin/comments/36yi49/matt_taibbi_worlds_largest_banks_admit_to_massive/</t>
  </si>
  <si>
    <t>May 23, 2015 at 12:12PM</t>
  </si>
  <si>
    <t>Bitfinex Hacked: Users Urged to Change Deposit Addresses</t>
  </si>
  <si>
    <t>http://bravenewcoin.com/news/bitfinex-hacked-users-urged-to-change-deposit-addresses/</t>
  </si>
  <si>
    <t>http://www.reddit.com/r/Bitcoin/comments/36ykhw/bitfinex_hacked_users_urged_to_change_deposit/</t>
  </si>
  <si>
    <t>May 23, 2015 at 12:11PM</t>
  </si>
  <si>
    <t>Rune4444</t>
  </si>
  <si>
    <t>Can you pay miners fees in colored coins?</t>
  </si>
  <si>
    <t>This would potentially open up the payment of bitcoin fees with other currency IOU's, and with two-way pegs even other cryptocurrency.Assuming that it's possible to pay fees with colored coins, how difficult would it be to make a miner that checked the price of a colored coin fee from the exchange it normally sells at, and then adds it into the block based on that?</t>
  </si>
  <si>
    <t>http://www.reddit.com/r/Bitcoin/comments/36ykdk/can_you_pay_miners_fees_in_colored_coins/</t>
  </si>
  <si>
    <t>May 23, 2015 at 12:50PM</t>
  </si>
  <si>
    <t>bitcoinbrokerklassen</t>
  </si>
  <si>
    <t>Only if...</t>
  </si>
  <si>
    <t>http://imgur.com/ugaAAuY</t>
  </si>
  <si>
    <t>http://www.reddit.com/r/Bitcoin/comments/36yngi/only_if/</t>
  </si>
  <si>
    <t>May 23, 2015 at 01:05PM</t>
  </si>
  <si>
    <t>aprz43</t>
  </si>
  <si>
    <t>Trading in New Zealand Dollars on Independent Reserve</t>
  </si>
  <si>
    <t>We're very happy to announce today the introduction of New Zealand Dollars to our multi-currency order book.New Zealand residents are now able to deposit and hold an NZD balance in their Independent Reserve account, and trade Bitcoin using NZD.This means that New Zealanders can take advantage of the full pool of open orders on our order book to always get the best possible price when trading Bitcoin, as someone using NZD can transparently buy Bitcoin from another user who trades in USD or AUD, and vice versa.Independent Reserve</t>
  </si>
  <si>
    <t>http://www.reddit.com/r/Bitcoin/comments/36yoqs/trading_in_new_zealand_dollars_on_independent/</t>
  </si>
  <si>
    <t>May 23, 2015 at 01:00PM</t>
  </si>
  <si>
    <t>danparker276</t>
  </si>
  <si>
    <t>Bitcoin will succeed because a Rich Nation will fuel a Poor one.</t>
  </si>
  <si>
    <t>You have rich nation R, give poor nation P $100 million (or pick an amount) worth of bitcoin to have it be the national currency of P. Then rich nation R also buys $500 million of Bitcoin to invest.Now with the news of what P has done, the price of Bitcoin skyrockets. Good for P, good for R.There are a lot of countries out there, all it takes are 2. Poor country P who has super high inflation and a worthless currency doesn't have much to lose anyway. You can even use the countries existing money allowing exchange of paper money for an amount of bitcoin at any time.</t>
  </si>
  <si>
    <t>http://www.reddit.com/r/Bitcoin/comments/36yoco/bitcoin_will_succeed_because_a_rich_nation_will/</t>
  </si>
  <si>
    <t>May 23, 2015 at 02:00PM</t>
  </si>
  <si>
    <t>nopara73</t>
  </si>
  <si>
    <t>Right now OKCoin has 46% marketshare in the price discovery mechanism of Bitcoin. Today their shadyness has been proved and there is a chance they're also insolvent.</t>
  </si>
  <si>
    <t>http://bitcoinity.org/markets/list</t>
  </si>
  <si>
    <t>http://www.reddit.com/r/Bitcoin/comments/36ysrp/right_now_okcoin_has_46_marketshare_in_the_price/</t>
  </si>
  <si>
    <t>May 23, 2015 at 01:56PM</t>
  </si>
  <si>
    <t>Spend your Next-Gen Bitcoin Debit NanoCard any where Mastercard payments are accepted!</t>
  </si>
  <si>
    <t>Unlike services offered already by companies like Xapo, E-Coin and others where you obtain a prepaid international debit card, load it up with Bitcoin and spend it wherever credit card payments are accepted, -CCEDK’s Bitcoin Debit NanoCard - http://nanocard.eu/ is slightly different in that regard.Not only is this debit card denominated in either USD or EUR, but you can also use this Next-Gen Bitcoin Debit NanoCard anywhere Mastercard payments are accepted. Whether that place is a point-of-sale card terminal, an ATM or an online service such as Amazon, does not make a difference.The service is available medio June, and if you can't wait to have it from CCEDK, it is already available at partner site Bit-x - https://bit-x.com/cardsA great many of the major crypto media channels have already decided to about this card among others:https://bitcoinmagazine.com/20470/danish-exchange-ccedk-launches-mastercard-bitcoin-debit-card/http://cointelegraph.com/news/114284/danish-exchange-unveils-next-gen-bitcoin-debit-nanocardhttp://btc.com/danish-exchange-ccedk-announces-mastercard-issued-debit-card-nanocard/FREE MONTHLY FEE - "FOR LIFE" for the first 10000 users - Save money longterm,Sign-up Today! on https://www.ccedk.com/nanocardEditor or writer who would like to write an article on this new Revolutionary Next-Gen Bitcoin DeBit Nanocard issued by MasterCard?please contactCEO Ronny Boesing CCEDK Apson e-mail ronny@ccedk.com</t>
  </si>
  <si>
    <t>http://www.reddit.com/r/Bitcoin/comments/36ysfl/spend_your_nextgen_bitcoin_debit_nanocard_any/</t>
  </si>
  <si>
    <t>May 23, 2015 at 01:50PM</t>
  </si>
  <si>
    <t>Bee_planetoid</t>
  </si>
  <si>
    <t>I ordered two pizzas today from the same place, and told the delivery guy each time to tell their boss to start taking bitcoin.</t>
  </si>
  <si>
    <t>http://www.reddit.com/r/Bitcoin/comments/36ys2b/i_ordered_two_pizzas_today_from_the_same_place/</t>
  </si>
  <si>
    <t>May 23, 2015 at 01:39PM</t>
  </si>
  <si>
    <t>Five Big Banks Plead Guilty to Rigging Currency Markets and No One Goes to Jail</t>
  </si>
  <si>
    <t>http://therealnews.com/t2/index.php?option=com_content&amp;task=view&amp;id=31&amp;Itemid=74&amp;jumival=13889</t>
  </si>
  <si>
    <t>http://www.reddit.com/r/Bitcoin/comments/36yrbf/five_big_banks_plead_guilty_to_rigging_currency/</t>
  </si>
  <si>
    <t>May 23, 2015 at 02:16PM</t>
  </si>
  <si>
    <t>Imperatorny</t>
  </si>
  <si>
    <t>Manny Pacquiao's eSports site accepts Bitcoin</t>
  </si>
  <si>
    <t>http://www.igamingbusiness.com/news/pacquiao-affiliated-vitalbet-goes-live</t>
  </si>
  <si>
    <t>http://www.reddit.com/r/Bitcoin/comments/36ytub/manny_pacquiaos_esports_site_accepts_bitcoin/</t>
  </si>
  <si>
    <t>May 23, 2015 at 02:34PM</t>
  </si>
  <si>
    <t>i670684</t>
  </si>
  <si>
    <t>iGot "system upgrade" - they have my money and won't give it back</t>
  </si>
  <si>
    <t>It's now six days since I submitted a transfer from my wallet to another exchange. Still in "pending" status and lots of talk in twitter, etc. about a system upgrade taking longer than planned. Mate, this is not on and you need to do better. I see a lot of press about iGot expanding but I think you need to go back to basics of running a business and an IT shop to support it.When will you release MY money?</t>
  </si>
  <si>
    <t>http://www.reddit.com/r/Bitcoin/comments/36yv0d/igot_system_upgrade_they_have_my_money_and_wont/</t>
  </si>
  <si>
    <t>May 23, 2015 at 02:29PM</t>
  </si>
  <si>
    <t>Inert versus volatile currencies - pondering an attack on BitUSD</t>
  </si>
  <si>
    <t>http://tpbit.blogspot.ca/2015/05/inert-versus-volatile-currencies.html</t>
  </si>
  <si>
    <t>http://www.reddit.com/r/Bitcoin/comments/36yupn/inert_versus_volatile_currencies_pondering_an/</t>
  </si>
  <si>
    <t>May 23, 2015 at 02:48PM</t>
  </si>
  <si>
    <t>cryptomulti</t>
  </si>
  <si>
    <t>Mulitply up to x3 at CRYPTOSPLUS</t>
  </si>
  <si>
    <t>http://www.cryptosplus.com/</t>
  </si>
  <si>
    <t>http://www.reddit.com/r/Bitcoin/comments/36yvwd/mulitply_up_to_x3_at_cryptosplus/</t>
  </si>
  <si>
    <t>May 23, 2015 at 02:43PM</t>
  </si>
  <si>
    <t>themattt</t>
  </si>
  <si>
    <t>It's a bubble, time to sell.</t>
  </si>
  <si>
    <t>http://www.moneynews.com/MKTNewsIntl/stock-market-crash-warren-buffett-indicator/2014/10/03/id/598461/?dkt_nbr=ufos34vz&amp;utm_source=taboola&amp;utm_medium=referral</t>
  </si>
  <si>
    <t>http://www.reddit.com/r/Bitcoin/comments/36yvls/its_a_bubble_time_to_sell/</t>
  </si>
  <si>
    <t>May 23, 2015 at 02:51PM</t>
  </si>
  <si>
    <t>chriswen</t>
  </si>
  <si>
    <t>Bitcointalk Passwords and emails compromised, probably not PM's though. Will be back up in 12-24 hours.</t>
  </si>
  <si>
    <t>https://twitter.com/bitcointalk/status/602017247788343296</t>
  </si>
  <si>
    <t>http://www.reddit.com/r/Bitcoin/comments/36yw2u/bitcointalk_passwords_and_emails_compromised/</t>
  </si>
  <si>
    <t>May 23, 2015 at 03:27PM</t>
  </si>
  <si>
    <t>alarm_test</t>
  </si>
  <si>
    <t>Unconfirmed transaction, waiting for output</t>
  </si>
  <si>
    <t>So, I was messing about with creating a raw transaction yesterday.It's the first time that I have created a transaction (except for moving a couple of tips from ChangeTip), so I hadn't fully appreciated the process. I made a very small transaction with zero fee, and fully expected it to take a while to confirm.I actually made a mistake with the transaction, I thought I had put the minimum transaction amount, but put less than that. So, the transaction is still unconfirmed.What I hadn't realised was that the transaction would also include moving the remainder back to the same address.It seems that, because the transaction has not confirmed, I cannot now create a further transaction with the BTC remaining in the original address.Do I actually have to wait for the whole transaction to confirm, before I can spend again from the original address?EDIT: Also, given that a transaction can actually include multiple "transactions", what do you call the individual transactions? Given that I put the wrong minimum amount, do I need to wait for the whole transaction to fail? How long might that take?Is there a workaround or do I need to wait? (not in a huge rush, because I am just messing about, trying to understand transactions better)</t>
  </si>
  <si>
    <t>http://www.reddit.com/r/Bitcoin/comments/36yyc4/unconfirmed_transaction_waiting_for_output/</t>
  </si>
  <si>
    <t>May 23, 2015 at 04:55PM</t>
  </si>
  <si>
    <t>CodePharmer</t>
  </si>
  <si>
    <t>Stratum mining question</t>
  </si>
  <si>
    <t>I am trying to create a man in the middle stratum proxy server that will allow virtual workers to subscribe to pools. The prototype I am starting with is a simple TCP proxy server that a single miner connects to as a client on one port and connects to a pool server on their stratum port. As socket data arrives from the miner, the RPC call is edited to replace the worker id for mining.authorize and mining.submit RPCs. I am seeing successful mining.authorize responses for the virtual miner name, as well as successful mining.submit responses from the pool server, but each of these is followed by a client.reconnect call. Is this expected? I am also seeing these pool side statistics for the virtual miner id, even though it is being recognized as active (non-idle): 0.000 GH/s 0 (0.00%) 0 / 0 / 0 The miner that is connected to the proxy shows the pool connection as alive and the miner hashing at full power, including accepted shares. Is there some reason this isn't working?</t>
  </si>
  <si>
    <t>http://www.reddit.com/r/Bitcoin/comments/36z3fm/stratum_mining_question/</t>
  </si>
  <si>
    <t>May 23, 2015 at 04:30PM</t>
  </si>
  <si>
    <t>This is what Bitcoin needs to outmatch conventional social payments like Snapcash &amp;amp; Venmo</t>
  </si>
  <si>
    <t>http://cointelegraph.com/news/114340/digital-payments-overtook-cash-transactions-in-2014-in-the-uk</t>
  </si>
  <si>
    <t>http://www.reddit.com/r/Bitcoin/comments/36z21b/this_is_what_bitcoin_needs_to_outmatch/</t>
  </si>
  <si>
    <t>May 23, 2015 at 03:40PM</t>
  </si>
  <si>
    <t>EliptiBox</t>
  </si>
  <si>
    <t>EliptiBox in #IOT Conference http://iotafest.com WEDNESDAY, MAY 27 http://www.EliptiBox.com</t>
  </si>
  <si>
    <t>https://twitter.com/EliptiBox/status/602029431855525888</t>
  </si>
  <si>
    <t>http://www.reddit.com/r/Bitcoin/comments/36yz41/eliptibox_in_iot_conference_httpiotafestcom/</t>
  </si>
  <si>
    <t>May 23, 2015 at 04:59PM</t>
  </si>
  <si>
    <t>How Are Payments with Bitcoin Different than Credit Cards?</t>
  </si>
  <si>
    <t>http://coincenter.org/2015/01/payment-security/</t>
  </si>
  <si>
    <t>http://www.reddit.com/r/Bitcoin/comments/36z3o7/how_are_payments_with_bitcoin_different_than/</t>
  </si>
  <si>
    <t>May 23, 2015 at 04:56PM</t>
  </si>
  <si>
    <t>Stop using services that don't represent Bitcoin.</t>
  </si>
  <si>
    <t>Just stop. If the exchange is extremely incompetent and clearly not professionally taken care of, stop using it. Period. Move onto a service that actually cares and strives to provide a functional and professional one. OkCoin is not the first exchange to badly represent Bitcoin (mtgox, bitfinex issues, bitstamp refusal to audit after a huge amount of BTC was hacked out of their system). Stop using the services that cast a bad light on Bitcoin. They may have been the first of their kind for Bitcoin and by all means this does not mean they are the suitable option or a better option than more recently launched services. More often than not, the first in the sector aren't the best if they don't continually strive to improve.So stop using these services that fail to represent a currency with a lot potential, use ones that represent Bitcoin well and truthfully./vent (I haven't proof read any of this).</t>
  </si>
  <si>
    <t>http://www.reddit.com/r/Bitcoin/comments/36z3hd/stop_using_services_that_dont_represent_bitcoin/</t>
  </si>
  <si>
    <t>May 23, 2015 at 05:25PM</t>
  </si>
  <si>
    <t>Stratum Mining Question (x-post /r/bitcoinmining)</t>
  </si>
  <si>
    <t>I am trying to create a man in the middle stratum proxy server that will allow virtual workers to subscribe to pools. The prototype I am starting with is a simple TCP proxy server that a single miner connects to as a client on one port and connects to a pool server on their stratum port. As socket data arrives from the miner, the RPC call is edited to replace the worker id for mining.authorize and mining.submit RPCs.I am seeing successful mining.authorize responses for the virtual miner name, as well as successful mining.submit responses from the pool server, but each of these is followed by a client.reconnect call. Is this expected?I am also seeing these pool side statistics for the virtual miner id, even though it is being recognized as active (non-idle): 0.000 GH/s 0 (0.00%) 0 / 0 / 0The miner that is connected to the proxy shows the pool connection as alive and the miner hashing at full power, including accepted shares. Is there some reason this isn't working?</t>
  </si>
  <si>
    <t>http://www.reddit.com/r/Bitcoin/comments/36z5a9/stratum_mining_question_xpost_rbitcoinmining/</t>
  </si>
  <si>
    <t>May 23, 2015 at 05:40PM</t>
  </si>
  <si>
    <t>Liquourlover</t>
  </si>
  <si>
    <t>GET free bitcoin..</t>
  </si>
  <si>
    <t>X-coin is launching on 25th of this month.. they are giving 1$ free bitcoin to every single user of bitcoin talk, just register on x-coin official site with bitcoin talk username and comment your bitcoin address in the official thread of x-coin in bitcointalk.org&lt;service announcement.multiple accounts with fake ip address will not be paid and will be just ignored..http://x-coin.gq</t>
  </si>
  <si>
    <t>http://www.reddit.com/r/Bitcoin/comments/36z681/get_free_bitcoin/</t>
  </si>
  <si>
    <t>May 23, 2015 at 05:39PM</t>
  </si>
  <si>
    <t>alexandrudanbalan</t>
  </si>
  <si>
    <t>Blockchain (scam) on top of Google Search Engine</t>
  </si>
  <si>
    <t>This is discovered today. Bitcoin Block Explorer - blockchaln.com.se‎ Anunţ www.blockchaln.com.se/Wallet/login‎ Official Block.chain website with wallet, charts, statistics and more</t>
  </si>
  <si>
    <t>http://www.reddit.com/r/Bitcoin/comments/36z64t/blockchain_scam_on_top_of_google_search_engine/</t>
  </si>
  <si>
    <t>May 23, 2015 at 05:55PM</t>
  </si>
  <si>
    <t>Bloomberg Special Report (May 21, 2015)</t>
  </si>
  <si>
    <t>http://newsletters.briefs.blpprofessional.com/document/3o88YiJSewlwctQnzv.3UA--_39z18euvdyhzvm6y0a/</t>
  </si>
  <si>
    <t>http://www.reddit.com/r/Bitcoin/comments/36z73k/bloomberg_special_report_may_21_2015/</t>
  </si>
  <si>
    <t>May 23, 2015 at 06:10PM</t>
  </si>
  <si>
    <t>It seems like out community has stopped developing promotional videos since end-user mining is no longer viable.</t>
  </si>
  <si>
    <t>Until recently our community would crank out a few interesting promotional videos every few weeks to describe getting started with bitcoin. Those videos always included references to miners and piqued the interest of new users in mining. It seems like we would have transitioned to a new introductory video model (or animation) that extolled the every day uses of bitcoin - ideas like remittances, microtransactions (streamium.io), tipping (changetip), gift card flexibility (coffee.foldapp.com), and crowdsourced purchasing (purse.io) - or even business owners ho have enjoyed success using bitcoin.We have so much to offer, but an open source community we lack a strong PR arm... so it's up to us!My post was intended to be a call to awareness, but I also want to put my bitcoin where my mouth is - I'll provide a $10 changetip to my choice of promotional video (or animation/ other similar format) posted on youtube and listed as a comment here - the video must be new and produced between Saturday and Sunday of this weekend. It doesn't require any skill, just a willingness to try. As I do love community sponsorship, consider this an invitation to other interested parties to share their own rewards with anyone who posts.</t>
  </si>
  <si>
    <t>http://www.reddit.com/r/Bitcoin/comments/36z852/it_seems_like_out_community_has_stopped/</t>
  </si>
  <si>
    <t>May 23, 2015 at 06:09PM</t>
  </si>
  <si>
    <t>Mastermiinde</t>
  </si>
  <si>
    <t>Hacked Bitfinex database DUMP (22.05.2015)</t>
  </si>
  <si>
    <t>http://pastebin.com/ENwa9tdr</t>
  </si>
  <si>
    <t>http://www.reddit.com/r/Bitcoin/comments/36z82g/hacked_bitfinex_database_dump_22052015/</t>
  </si>
  <si>
    <t>May 23, 2015 at 06:06PM</t>
  </si>
  <si>
    <t>Bitcointalk has been hacked http://bitcointalk.org/index.php?topic=759743.4400</t>
  </si>
  <si>
    <t>http://www.reddit.com/r/Bitcoin/comments/36z7td/bitcointalk_has_been_hacked/</t>
  </si>
  <si>
    <t>May 23, 2015 at 06:36PM</t>
  </si>
  <si>
    <t>abolish_karma</t>
  </si>
  <si>
    <t>Want to see more price action? Make "bitcoin millionaire" a thing.</t>
  </si>
  <si>
    <t>21 bitcoins. "One of an (eventual) million."Not something to recommend as a get rich-scheme, but it sets the whole thing in an interesting perspective real quick, for people that are new to this.Discuss.</t>
  </si>
  <si>
    <t>http://www.reddit.com/r/Bitcoin/comments/36z9ur/want_to_see_more_price_action_make_bitcoin/</t>
  </si>
  <si>
    <t>May 23, 2015 at 06:25PM</t>
  </si>
  <si>
    <t>Why The Deed To Your House Could Soon Be A Bitcoin</t>
  </si>
  <si>
    <t>http://www.ibtimes.com/why-deed-your-house-could-soon-be-bitcoin-1935315</t>
  </si>
  <si>
    <t>http://www.reddit.com/r/Bitcoin/comments/36z93b/why_the_deed_to_your_house_could_soon_be_a_bitcoin/</t>
  </si>
  <si>
    <t>May 23, 2015 at 06:24PM</t>
  </si>
  <si>
    <t>SR_71</t>
  </si>
  <si>
    <t>Success of Bitcoin does not mean a high bitcoin rates in dollars. Success means people using it as a currency more than they do now. Here is my attempt at calculating how popular bitcoin can become at the current rate of 1 btc = usd $240</t>
  </si>
  <si>
    <t>Number of coinsSo the total number of bitcoins mined till now are at 14 million. Lets say 2 million of them are totally unreachable ( example, 1 million of satoshi). That leaves us with 12m. Lets assume half of those are kept by people who have no interest in selling them for next 10 years. So we are left with 6 million coins that are in regular circulation.Bandwidth RequirementRemittance or international transactions. This is quite a big market. The best example is philippines, where bitcoin is already being used for rebittance. Another interesting term is hawala, which is a system of transferring money internationally without government knowledge. Lets say people need to transfer $200 billion annually across international borders using bitcoins.Day to day transactions like paying for coffee at starbucks. Lets say 20 million people want to drink a coffee everyday using bitcoins, and one coffee costs $1.5. That means a turnover of 20m * 365 days/year * $1.5 = $11 billion annual. Thats just for coffee. Add another other small transactions, and we come to a figure of $100 billion/year.Online transactions, such as buying goods online. Amazon's annual turnover is $88 billion. Lets say we are looking at a figure of $200 billion/year for bitcoin.This makes a total of $500 billion/year.fulfilmentLets say that every merchant that accepts bitcoins just wants to keep them for one day only. Cause they are only going to use it as currency, they are not going to maintain their books in bitcoin. So amazon may accept your btc for the laptop you bought off of them, but they will convert it into dollars etc within 24 hours, to reduce their risk of currency fluctuations.How much volume can be fulfilled by 6 million coins trading at $240? Daily, thats6 million bitcoins * $240/btc = $1440 million = $1.440 Billion Annually, that is$1.440 billion/day * 365 days/year ~= $500 billion. That is exactly the requirement. (it just so happens that the numbers are coming at such a close match. I swear I did not cook any number!)ConclusionBitcoin can remain at $240 per btc till it becomes a very mainstream currency, when it is used by 20 million people everyday for at least 5 transactions like coffee, for every developing world remittance requirement, and for $200 billion worth of online goods traded in the first world.</t>
  </si>
  <si>
    <t>http://www.reddit.com/r/Bitcoin/comments/36z92o/success_of_bitcoin_does_not_mean_a_high_bitcoin/</t>
  </si>
  <si>
    <t>May 23, 2015 at 07:21PM</t>
  </si>
  <si>
    <t>sonofliberty_89</t>
  </si>
  <si>
    <t>They wanna ban cash?</t>
  </si>
  <si>
    <t>http://imgur.com/oKeetaQ</t>
  </si>
  <si>
    <t>http://www.reddit.com/r/Bitcoin/comments/36zd4e/they_wanna_ban_cash/</t>
  </si>
  <si>
    <t>May 23, 2015 at 07:07PM</t>
  </si>
  <si>
    <t>handsomechandler</t>
  </si>
  <si>
    <t>Lets do some manual mining to demonstrate hashing and blocks, earn some tips!</t>
  </si>
  <si>
    <t>Many people's eyes glaze over when hashing or mining or a chain of blocks is mentioned. I think the best way to learn is usually by example and by doing, so I've come up with an idea to make a brief simple block chain right here in this post. I want people to manually try to find the solution to each block (please don't cheat by using code) and I will tip the finders with a block reward.So here's how we start, I've made an example first block:block 1: handsomechandler has $5solution=?To find the hash of this block, go to http://www.movable-type.co.uk/scripts/sha256.html and copy and paste the above block to the 'message' field. If you copied it correctly, you should get the following when you click Generate Hash:f8591309f1ca006b6f277f1ea2c49fc77da5dba92f717916b76775f8949df567Mining is like a guessing game. To win and earn the reward, you must change the solution part of the message so that the generated hash begins with a 0 (not 'f' like the example above). For example if you change the solution part in the message to 'solution=1' and click generate hash again you'll getcf6d11724570154b4f03cc48687d588efeea41efbe793ca174f2304b0b636956This hash begins with 'c' not '0' so the solution is still incorrect. So, the first person to post a comment giving a solution that provides a hash beginning with 0 wins the first block reward tip of $1, and I'll edit this post to add the next block.</t>
  </si>
  <si>
    <t>http://www.reddit.com/r/Bitcoin/comments/36zbzt/lets_do_some_manual_mining_to_demonstrate_hashing/</t>
  </si>
  <si>
    <t>May 23, 2015 at 07:06PM</t>
  </si>
  <si>
    <t>transmitthis</t>
  </si>
  <si>
    <t>Exporting keys?, checking them, melting brain.</t>
  </si>
  <si>
    <t>I need to stop using armory, due to space constraints.. (I do have a paper backup, and a new install of armory to play with at present)Not sure how to go about this, but could I have just "the public and private key" (for long term storage - that would be nice and simple for me, without all this wallet fluff)This is for storage only, so don't need a wallet or anything, but I would occasionally like to check that all is fine (would that be as simple as putting my public keys in a blockchain search)So do I send individual amounts to another wallet then get the keys, do I get the keys from armory itself, - are the keys for the amounts I bought or what?, dam, its confusing meAlso I would like a recommendation for another small simple offline/online wallet that I could use for spending, ie just a small balance.Any help is appreciated, quite a while since I delved into bitcoin, and I really don't fancy hours of research again.</t>
  </si>
  <si>
    <t>http://www.reddit.com/r/Bitcoin/comments/36zbx2/exporting_keys_checking_them_melting_brain/</t>
  </si>
  <si>
    <t>May 23, 2015 at 07:49PM</t>
  </si>
  <si>
    <t>Dotrego</t>
  </si>
  <si>
    <t>Internet of Coins: connecting value - Pizza Day Development Update</t>
  </si>
  <si>
    <t>http://internetofcoins.org/blog/2015-05-22-pizza-day-dev-update</t>
  </si>
  <si>
    <t>http://www.reddit.com/r/Bitcoin/comments/36zfg8/internet_of_coins_connecting_value_pizza_day/</t>
  </si>
  <si>
    <t>May 23, 2015 at 07:42PM</t>
  </si>
  <si>
    <t>celedral</t>
  </si>
  <si>
    <t>Does it take 3 hours for one confirmation?</t>
  </si>
  <si>
    <t>http://imgur.com/uvMKrGb</t>
  </si>
  <si>
    <t>http://www.reddit.com/r/Bitcoin/comments/36zevm/does_it_take_3_hours_for_one_confirmation/</t>
  </si>
  <si>
    <t>Podgeh</t>
  </si>
  <si>
    <t>Looking for bitcoin venders in New York or a website I could get some off. Using TD bank?</t>
  </si>
  <si>
    <t>http://www.reddit.com/r/Bitcoin/comments/36zeux/looking_for_bitcoin_venders_in_new_york_or_a/</t>
  </si>
  <si>
    <t>May 23, 2015 at 07:23PM</t>
  </si>
  <si>
    <t>TheMasterofCoin</t>
  </si>
  <si>
    <t>[Purse.io Problem] Unable to set discount with new account</t>
  </si>
  <si>
    <t>I created a new purse.io account and I tried to make a purchase, but the discount seems to be set on the purse.io instant discount. Any help would be appreciated.</t>
  </si>
  <si>
    <t>http://www.reddit.com/r/Bitcoin/comments/36zdas/purseio_problem_unable_to_set_discount_with_new/</t>
  </si>
  <si>
    <t>May 23, 2015 at 08:36PM</t>
  </si>
  <si>
    <t>ConditionDelta</t>
  </si>
  <si>
    <t>Video Of The Week: The New York Public Library Bitcoin Discussion</t>
  </si>
  <si>
    <t>http://avc.com/2015/05/video-of-the-week-the-new-york-public-library-bitcoin-discussion/</t>
  </si>
  <si>
    <t>http://www.reddit.com/r/Bitcoin/comments/36zjd8/video_of_the_week_the_new_york_public_library/</t>
  </si>
  <si>
    <t>May 23, 2015 at 08:53PM</t>
  </si>
  <si>
    <t>WouterGlorieux</t>
  </si>
  <si>
    <t>I have a question regarding 'tx_index'</t>
  </si>
  <si>
    <t>Each transaction has a unique 'tx_index', but if you look at a single block, the tx_indexes are not sequential, they are not even in ascending order. How are those indexes calculated?</t>
  </si>
  <si>
    <t>http://www.reddit.com/r/Bitcoin/comments/36zkv3/i_have_a_question_regarding_tx_index/</t>
  </si>
  <si>
    <t>Techcrunch: The Bitcoin Blocksize Blackjack Mining Blues</t>
  </si>
  <si>
    <t>http://techcrunch.com/2015/05/23/the-bitcoin-blocksize-blackjack-mining-blues/</t>
  </si>
  <si>
    <t>http://www.reddit.com/r/Bitcoin/comments/36zkv0/techcrunch_the_bitcoin_blocksize_blackjack_mining/</t>
  </si>
  <si>
    <t>May 23, 2015 at 09:24PM</t>
  </si>
  <si>
    <t>hiandwelcometomyname</t>
  </si>
  <si>
    <t>How can I exchange bitcoin in-person in berlin?</t>
  </si>
  <si>
    <t>Hello, my friend is visiting me in Berlin this weekend. Because he didn't know how exactly the local transport works he forgot to stamp his ticket and had to pay a 40€ fee.So now we sit here and don't have enough money to pay for the weekend. But we have bitcoin and would like to exchange that for Euros.So we'd be really glad if someone could help us out and exchange 50-100€ or could tell us where we can.Thank you!</t>
  </si>
  <si>
    <t>http://www.reddit.com/r/Bitcoin/comments/36znuj/how_can_i_exchange_bitcoin_inperson_in_berlin/</t>
  </si>
  <si>
    <t>May 23, 2015 at 09:03PM</t>
  </si>
  <si>
    <t>Plesk8</t>
  </si>
  <si>
    <t>Is BW.com having great luck? Or did they just get a bunch of hashrate?</t>
  </si>
  <si>
    <t>http://i.imgur.com/yPEJy8d.jpg</t>
  </si>
  <si>
    <t>http://www.reddit.com/r/Bitcoin/comments/36zluj/is_bwcom_having_great_luck_or_did_they_just_get_a/</t>
  </si>
  <si>
    <t>May 23, 2015 at 09:41PM</t>
  </si>
  <si>
    <t>bitasia</t>
  </si>
  <si>
    <t>Five largest banks just got fined $6b for foreign manipulating forex rates</t>
  </si>
  <si>
    <t>http://www.bbc.com/news/business-32822516</t>
  </si>
  <si>
    <t>http://www.reddit.com/r/Bitcoin/comments/36zpmf/five_largest_banks_just_got_fined_6b_for_foreign/</t>
  </si>
  <si>
    <t>May 23, 2015 at 09:40PM</t>
  </si>
  <si>
    <t>mikeland86</t>
  </si>
  <si>
    <t>Empty block? Seems like something the network shouldn't allow</t>
  </si>
  <si>
    <t>https://blockchain.info/block-height/357663</t>
  </si>
  <si>
    <t>http://www.reddit.com/r/Bitcoin/comments/36zpje/empty_block_seems_like_something_the_network/</t>
  </si>
  <si>
    <t>May 23, 2015 at 09:54PM</t>
  </si>
  <si>
    <t>la0ban</t>
  </si>
  <si>
    <t>Email leaks confirm OKcoin asked Roger Ver to help engage in Money Laundering, Roger refused.</t>
  </si>
  <si>
    <t>https://imgur.com/a/DabzS</t>
  </si>
  <si>
    <t>http://www.reddit.com/r/Bitcoin/comments/36zqw6/email_leaks_confirm_okcoin_asked_roger_ver_to/</t>
  </si>
  <si>
    <t>May 23, 2015 at 10:11PM</t>
  </si>
  <si>
    <t>mx_prospector</t>
  </si>
  <si>
    <t>How known is bitcoin really ?</t>
  </si>
  <si>
    <t>I left a comment in a newspaper, where many readers leave a comment. It was an article about getting rid of coins and notes. From about 200 commenters, two had little idea what I was talking about. The rest hab no idea. Do this test in a regional newspaper, and you will be surprised, what feedback you will get. Especially how many..</t>
  </si>
  <si>
    <t>http://www.reddit.com/r/Bitcoin/comments/36zspm/how_known_is_bitcoin_really/</t>
  </si>
  <si>
    <t>May 23, 2015 at 10:49PM</t>
  </si>
  <si>
    <t>Dworfix</t>
  </si>
  <si>
    <t>Tim Berners-Lee is the Johannis Gutenberg and Satoshi Nakamoto is the Martin Luther of the 21st century</t>
  </si>
  <si>
    <t>Johannis Gutenberg introduced printing to Europe - as a result, books and information have been reproduced easily ever since 1439.Tim Berners Lee created the worldwide web in 1990 which sped up information exchange like Gutenberg's printing sped up reproduction and copying.Martin Luther translated the Bible in 1522 (New Testament), and in 1534 (Old Testament) - The Bible was the basis of belief and the rules set for society. Since Luther's Bible translation anybody got access to this information which was a closed property of the church prior to that.In modern times, the banks are like churches and money is the closed property of the banked and rich people. Satoshi Nakamoto created Bitcoin which breaks the money monopoly, gives the power over it back to the people, and provides access to anybody who is excluded from the banking system. No state or government will ever again be able to control the people from value transfer and its associated expression of free will.</t>
  </si>
  <si>
    <t>http://www.reddit.com/r/Bitcoin/comments/36zwzw/tim_bernerslee_is_the_johannis_gutenberg_and/</t>
  </si>
  <si>
    <t>May 23, 2015 at 11:23PM</t>
  </si>
  <si>
    <t>draganenii</t>
  </si>
  <si>
    <t>1200 satoshi every 5 min for free</t>
  </si>
  <si>
    <t>http://btc-goldmine.com/r/17e83acc</t>
  </si>
  <si>
    <t>http://www.reddit.com/r/Bitcoin/comments/3700uw/1200_satoshi_every_5_min_for_free/</t>
  </si>
  <si>
    <t>May 23, 2015 at 11:14PM</t>
  </si>
  <si>
    <t>bajanboost</t>
  </si>
  <si>
    <t>Bitcoin.com - Community Approach</t>
  </si>
  <si>
    <t>What would the community want to see first and foremost on Bitcoin.com?How would you suggest the potential operator of Bitcoin.com earn ad revenue while serving Bitcoin and the community?</t>
  </si>
  <si>
    <t>http://www.reddit.com/r/Bitcoin/comments/36zzt5/bitcoincom_community_approach/</t>
  </si>
  <si>
    <t>May 23, 2015 at 11:11PM</t>
  </si>
  <si>
    <t>Tuur Demeester: "Gold world rocked by Bitcoin startup: Bitgoldinc buys GoldMoney for $51M. — 135K users, $1.2B deposits."</t>
  </si>
  <si>
    <t>https://twitter.com/TuurDemeester/status/602095909329997825</t>
  </si>
  <si>
    <t>http://www.reddit.com/r/Bitcoin/comments/36zzhj/tuur_demeester_gold_world_rocked_by_bitcoin/</t>
  </si>
  <si>
    <t>May 23, 2015 at 11:38PM</t>
  </si>
  <si>
    <t>iwantathink</t>
  </si>
  <si>
    <t>TechCrunch on Streamium: "Someone finally launched the first Bitcoin app with universal appeal."</t>
  </si>
  <si>
    <t>http://techcrunch.com/2015/05/23/the-bitcoin-blocksize-blackjack-mining-blues/?ncid=rss&amp;utm_source=feedburner&amp;utm_medium=feed&amp;utm_campaign=Feed%3A+Techcrunch+%28TechCrunch%29</t>
  </si>
  <si>
    <t>http://www.reddit.com/r/Bitcoin/comments/3702jw/techcrunch_on_streamium_someone_finally_launched/</t>
  </si>
  <si>
    <t>May 23, 2015 at 11:26PM</t>
  </si>
  <si>
    <t>knowhatimsayin</t>
  </si>
  <si>
    <t>"Bitcoin offers relative anonymity " Popular Science. June ed</t>
  </si>
  <si>
    <t>http://imgur.com/d6WlmVv</t>
  </si>
  <si>
    <t>http://www.reddit.com/r/Bitcoin/comments/37015l/bitcoin_offers_relative_anonymity_popular_science/</t>
  </si>
  <si>
    <t>May 24, 2015 at 12:05AM</t>
  </si>
  <si>
    <t>Bitcoins really are useful. But not in the way you think | The Guardian</t>
  </si>
  <si>
    <t>http://www.theguardian.com/commentisfree/2015/may/23/bitcoin-really-useful-not-in-way-you-think</t>
  </si>
  <si>
    <t>http://www.reddit.com/r/Bitcoin/comments/3705mw/bitcoins_really_are_useful_but_not_in_the_way_you/</t>
  </si>
  <si>
    <t>May 24, 2015 at 12:00AM</t>
  </si>
  <si>
    <t>EnderWiII</t>
  </si>
  <si>
    <t>I'm a real estate brokerage and I want to be the first to sell a client's property for Bitcoin. How can I achieve this?</t>
  </si>
  <si>
    <t>Sorry if I'm posting in the wrong sub. I'm always leveraging technology to best serve my clients. I currently am representing a couple of clients in Los Angeles county and I would love to be the first broker to sell a house for Bitcoin. How/Where can I get this accomplished?</t>
  </si>
  <si>
    <t>http://www.reddit.com/r/Bitcoin/comments/370511/im_a_real_estate_brokerage_and_i_want_to_be_the/</t>
  </si>
  <si>
    <t>May 23, 2015 at 11:57PM</t>
  </si>
  <si>
    <t>kenshirriff</t>
  </si>
  <si>
    <t>Bitcoin mining on a 55 year old IBM 1401 mainframe: 80 seconds per hash</t>
  </si>
  <si>
    <t>http://www.righto.com/2015/05/bitcoin-mining-on-55-year-old-ibm-1401.html</t>
  </si>
  <si>
    <t>http://www.reddit.com/r/Bitcoin/comments/3704p1/bitcoin_mining_on_a_55_year_old_ibm_1401/</t>
  </si>
  <si>
    <t>May 24, 2015 at 12:55AM</t>
  </si>
  <si>
    <t>AphexTim</t>
  </si>
  <si>
    <t>Quit Smoking with Bitcoin! *Public Service Announcement*</t>
  </si>
  <si>
    <t>It worked for me and It can work you for! Tired of coughing up all that lung butter and spending $5-$7 on a pack a day?Start investing the money you save from cigarettes into bitcoin, you will become more addicted to bitcoin than the nicotine and rather than slowly killing your body you are slowly investing in your future, sorta a 180 if you ask me.On a serious note I could never afford bitcoin and I have quit smoking for about 4 months now and even investing half the money I've saved into bitcoin have about 2 total BTC.TL/DR - I quit smoking 4 months, invested half the money I saved into bitcoin and the bitcoin addiction &gt; Nicotine addiction.Thank you Bitcoin for saving my lungs!</t>
  </si>
  <si>
    <t>http://www.reddit.com/r/Bitcoin/comments/370bg9/quit_smoking_with_bitcoin_public_service/</t>
  </si>
  <si>
    <t>May 24, 2015 at 12:52AM</t>
  </si>
  <si>
    <t>Dear bankers, good luck with your blockchains without bitcoin, here’s why you’re wrong.</t>
  </si>
  <si>
    <t>http://blog.sossee.com/2015/05/22/dear-bankers-good-luck-with-your-blockchains-without-bitcoin-heres-why-youre-wrong/</t>
  </si>
  <si>
    <t>http://www.reddit.com/r/Bitcoin/comments/370b0m/dear_bankers_good_luck_with_your_blockchains/</t>
  </si>
  <si>
    <t>May 24, 2015 at 12:42AM</t>
  </si>
  <si>
    <t>For anyone still curious as to why Peter Schiff is so anti-bitcoin.. Not only does it threaten his gold investments, he also has plans to create a bank and payment platform based on gold.. Bitcoin accomplishes what he has been trying to build since 2007!</t>
  </si>
  <si>
    <t>http://www.schiffradio.com/imitation-is-the-sincerest-form-of-flattery/</t>
  </si>
  <si>
    <t>http://www.reddit.com/r/Bitcoin/comments/3709t8/for_anyone_still_curious_as_to_why_peter_schiff/</t>
  </si>
  <si>
    <t>May 24, 2015 at 12:33AM</t>
  </si>
  <si>
    <t>AlexBG1</t>
  </si>
  <si>
    <t>Get FREE Bitcoins and win Amazon gift cards in Poker | BitGame</t>
  </si>
  <si>
    <t>https://bitgame.co/</t>
  </si>
  <si>
    <t>http://www.reddit.com/r/Bitcoin/comments/3708r4/get_free_bitcoins_and_win_amazon_gift_cards_in/</t>
  </si>
  <si>
    <t>May 24, 2015 at 01:05AM</t>
  </si>
  <si>
    <t>Mark Karpeles on Twitter - A look at OKCoin International's corporate structure: https://t.co/zOqO15JxRB</t>
  </si>
  <si>
    <t>https://twitter.com/MagicalTux/status/602071187066257408?s=09</t>
  </si>
  <si>
    <t>http://www.reddit.com/r/Bitcoin/comments/370cjh/mark_karpeles_on_twitter_a_look_at_okcoin/</t>
  </si>
  <si>
    <t>May 24, 2015 at 01:00AM</t>
  </si>
  <si>
    <t>thisislawrence</t>
  </si>
  <si>
    <t>Goldman Sachs CEO: ‘Burdensome Regulation’ Protects our Business from Startups</t>
  </si>
  <si>
    <t>http://cointelegraph.com/news/114337/goldman-sachs-ceo-burdensome-regulation-protects-our-business-from-startups</t>
  </si>
  <si>
    <t>http://www.reddit.com/r/Bitcoin/comments/370c0g/goldman_sachs_ceo_burdensome_regulation_protects/</t>
  </si>
  <si>
    <t>May 24, 2015 at 01:29AM</t>
  </si>
  <si>
    <t>throwawizard</t>
  </si>
  <si>
    <t>Does anyone else think it would be interesting to have a Bitcoin transaction day where we try and double the previous record number of daily transactions?</t>
  </si>
  <si>
    <t>I'm not sure there would really be much of a point to this, but it would be kind of fun and make a nice story.</t>
  </si>
  <si>
    <t>http://www.reddit.com/r/Bitcoin/comments/370ffp/does_anyone_else_think_it_would_be_interesting_to/</t>
  </si>
  <si>
    <t>May 24, 2015 at 01:24AM</t>
  </si>
  <si>
    <t>So... Who's got the most Bitcoin here?</t>
  </si>
  <si>
    <t>cmon, you know you want to tell everyone</t>
  </si>
  <si>
    <t>http://www.reddit.com/r/Bitcoin/comments/370etw/so_whos_got_the_most_bitcoin_here/</t>
  </si>
  <si>
    <t>May 24, 2015 at 01:19AM</t>
  </si>
  <si>
    <t>The more I ponder 21 inc and it's plan, it truly is the best for the future of Bitcoin and to stengthen it's decentralization.</t>
  </si>
  <si>
    <t>http://www.reddit.com/r/Bitcoin/comments/370e5q/the_more_i_ponder_21_inc_and_its_plan_it_truly_is/</t>
  </si>
  <si>
    <t>May 24, 2015 at 01:18AM</t>
  </si>
  <si>
    <t>Superintendent Lawsky to Leave the NYDFS and Start Consulting Business; Cato Institute Cries Foul</t>
  </si>
  <si>
    <t>https://bitcoinmagazine.com/20533/superintendent-lawsky-to-leave-the-nydfs-and-start-consulting-business-cato-institute-cries-foul/</t>
  </si>
  <si>
    <t>http://www.reddit.com/r/Bitcoin/comments/370e1o/superintendent_lawsky_to_leave_the_nydfs_and/</t>
  </si>
  <si>
    <t>May 24, 2015 at 01:16AM</t>
  </si>
  <si>
    <t>jankrouham</t>
  </si>
  <si>
    <t>Señor Frog's is now accepting Bitcoin in their online store!</t>
  </si>
  <si>
    <t>http://shop.senorfrogs.com/</t>
  </si>
  <si>
    <t>http://www.reddit.com/r/Bitcoin/comments/370dw9/se%C3%B1or_frogs_is_now_accepting_bitcoin_in_their/</t>
  </si>
  <si>
    <t>May 24, 2015 at 01:44AM</t>
  </si>
  <si>
    <t>Bitcointalk has been hacked. Donations for recovery?</t>
  </si>
  <si>
    <t>Bitcointalk has been hacked. Donations for recovery? http://bitcointalk.org/index.php?topic=759743.4400</t>
  </si>
  <si>
    <t>http://www.reddit.com/r/Bitcoin/comments/370hbm/bitcointalk_has_been_hacked_donations_for_recovery/</t>
  </si>
  <si>
    <t>May 24, 2015 at 01:43AM</t>
  </si>
  <si>
    <t>Bitcoin Jesus vs The China King of Bitcoin</t>
  </si>
  <si>
    <t>http://shitco.in/2015/05/23/bitcoin-jesus-vs-the-china-king-of-bitcoin-round-2-fight/</t>
  </si>
  <si>
    <t>http://www.reddit.com/r/Bitcoin/comments/370h80/bitcoin_jesus_vs_the_china_king_of_bitcoin/</t>
  </si>
  <si>
    <t>May 24, 2015 at 01:41AM</t>
  </si>
  <si>
    <t>Mass exodus at OKCoin, something is brewing : BitcoinMarkets, 2 months ago</t>
  </si>
  <si>
    <t>http://redd.it/2yxyju</t>
  </si>
  <si>
    <t>http://www.reddit.com/r/Bitcoin/comments/370gw7/mass_exodus_at_okcoin_something_is_brewing/</t>
  </si>
  <si>
    <t>May 24, 2015 at 01:36AM</t>
  </si>
  <si>
    <t>Order me a pizza I will pay you in Bitcoin. Happy Bitcoin Pizza day</t>
  </si>
  <si>
    <t>Looking to get a pizza and pay you in bitcoin. Pm me for order details.</t>
  </si>
  <si>
    <t>http://www.reddit.com/r/Bitcoin/comments/370gal/order_me_a_pizza_i_will_pay_you_in_bitcoin_happy/</t>
  </si>
  <si>
    <t>May 24, 2015 at 01:53AM</t>
  </si>
  <si>
    <t>FabulousPandaCo</t>
  </si>
  <si>
    <t>MacMiner dev quits - Are mining GUIs now obsolete?</t>
  </si>
  <si>
    <t>http://fabulouspanda.co.uk/forum/discussion/1275/readme-dev-status-ongoing-help</t>
  </si>
  <si>
    <t>http://www.reddit.com/r/Bitcoin/comments/370igf/macminer_dev_quits_are_mining_guis_now_obsolete/</t>
  </si>
  <si>
    <t>May 24, 2015 at 01:51AM</t>
  </si>
  <si>
    <t>SpaceTire</t>
  </si>
  <si>
    <t>Saw this Bitcoiner while going to the store.</t>
  </si>
  <si>
    <t>http://imgur.com/XhVqbai</t>
  </si>
  <si>
    <t>http://www.reddit.com/r/Bitcoin/comments/370i72/saw_this_bitcoiner_while_going_to_the_store/</t>
  </si>
  <si>
    <t>May 24, 2015 at 01:50AM</t>
  </si>
  <si>
    <t>Rouldice</t>
  </si>
  <si>
    <t>New game with Bitcoins</t>
  </si>
  <si>
    <t>Hello. Do you think of our project? It is in beta phase. A new game with bitcoins. https://www.rouldice.com</t>
  </si>
  <si>
    <t>http://www.reddit.com/r/Bitcoin/comments/370i1q/new_game_with_bitcoins/</t>
  </si>
  <si>
    <t>May 24, 2015 at 02:57AM</t>
  </si>
  <si>
    <t>idiotdidntdoit</t>
  </si>
  <si>
    <t>Wouldn't it make perfect sense to use the blockchain as the perfect unbreakable but convenient DRM for digital content?</t>
  </si>
  <si>
    <t>Just thought of this. Basically everyone would be able to see "yeah, he bought this game, or this movie, and he owns it". And then you could also easily pass on ownership to someone else, by sending the "deed" that goes with whatever digital content you wanna sell.Makes perfect sense in my mind. Thoughts?</t>
  </si>
  <si>
    <t>http://www.reddit.com/r/Bitcoin/comments/370q6q/wouldnt_it_make_perfect_sense_to_use_the/</t>
  </si>
  <si>
    <t>May 24, 2015 at 02:43AM</t>
  </si>
  <si>
    <t>BrazenAmberite</t>
  </si>
  <si>
    <t>Roger Ver's dispute with OKCoin is all about differences between Chinese and Western cultures, and not at all about forgery, deceitfulness or insolvency.</t>
  </si>
  <si>
    <t>Most of us here are Westerners (whether in the US or Europe), and we see what's going on between Roger and OKCoin through Western eyes. Believe it or not, someone from a Chinese background will see their interaction much differently, and much more from the side of OKCoin, and that highlights the problem at the root of this entire conflict. That's also why OKCoin is perfectly willing to let Roger release the info to the public - in their (Chinese) view, they're completely in the right.I can tell you from past experience with many Chinese companies that OKCoin's behavior is very standard and normal in Chinese culture and it's how business is conducted in China. Star and OKCoin are communicating with Roger in a very typical Chinese way, while Roger is trying to communicate back with them in a typical Western way.This is a perfect example of cultural differences turning a situation that may otherwise be resolved quickly into one that is a huge mess. I've worked with many Chinese companies and reading through the emails, I can't help but smile because I've seen this sort of behavior time and again. It's absolutely jarring for an American or European person because we're used to very cut-and-dry business relationships that are very "straight". Each letter and each sentence is law in Western society. But in China, business and business agreements are much more "fluid" and it's often a tango of one party always trying to find ways to go around the other party.I can almost guarantee that OKCoin has more than enough money to pay Roger every month without any problems. However, Roger is also somewhat at fault here for negotiating a contract that by all means seems to favor his interests too strongly. In business, you want to get the best possible contract terms, but you never want them to be too good because it will lead to the other party being unhappy and you'll eventually lose out in the end (as Roger is seeing now). The perfect contract is one that favors your interests while keeping the other party begrudgingly content. However, Roger's contract with OKCoin seems to be a perfect example of a "too good" contract, and it's no surprise that OKCoin wants to renegotiate.The problem, however, is that OKCoin is going about renegotiation in the Chinese way, while Roger expects them to treat this manner in a Western way. This causes Roger to get upset and think they're not taking him seriously, and it causes OKCoin to get upset and think that Roger is just interested in money. At the end of the day, you have two parties which are mad at each other, but for reasons which are entirely related to the vast cultural differences between their two societies.TL;DR: OKCoin is not insolvent, and in their eyes they're not being deceitful, either. They are attempting to renegotiate a contract which is truthfully way too one-sided in Roger's favor, but they're doing it in a very Chinese-acceptable way, which is unfortunately not at all acceptable in Western cultures. This cultural misunderstanding is what's causing the situation to spiral out of control.</t>
  </si>
  <si>
    <t>http://www.reddit.com/r/Bitcoin/comments/370oie/roger_vers_dispute_with_okcoin_is_all_about/</t>
  </si>
  <si>
    <t>May 24, 2015 at 03:17AM</t>
  </si>
  <si>
    <t>Bitcoin's Booms and Busts: Where Are We Now?</t>
  </si>
  <si>
    <t>http://www.bloomberg.com/news/videos/2015-05-22/bitcoin-s-booms-and-busts-where-are-we-now-</t>
  </si>
  <si>
    <t>http://www.reddit.com/r/Bitcoin/comments/370som/bitcoins_booms_and_busts_where_are_we_now/</t>
  </si>
  <si>
    <t>May 24, 2015 at 03:15AM</t>
  </si>
  <si>
    <t>Blockchain and Remittance Day to be Held This Month</t>
  </si>
  <si>
    <t>http://www.newsbtc.com/2015/05/21/blockchain-and-remittance-day-to-be-held-this-month/</t>
  </si>
  <si>
    <t>http://www.reddit.com/r/Bitcoin/comments/370sgj/blockchain_and_remittance_day_to_be_held_this/</t>
  </si>
  <si>
    <t>May 24, 2015 at 03:14AM</t>
  </si>
  <si>
    <t>“Digital Gold” Tells Rich Tale Of Bitcoin’s Past</t>
  </si>
  <si>
    <t>http://www.pymnts.com/in-depth/2015/digital-gold-tells-rich-tale-of-bitcoins-past/#.VWDfnU_4-Uk</t>
  </si>
  <si>
    <t>http://www.reddit.com/r/Bitcoin/comments/370sat/digital_gold_tells_rich_tale_of_bitcoins_past/</t>
  </si>
  <si>
    <t>33degree</t>
  </si>
  <si>
    <t>Encrypted Currency was developed in 1995, Classified by the USG</t>
  </si>
  <si>
    <t>http://archive.wired.com/wired/archive/4.10/wriston_pr.html</t>
  </si>
  <si>
    <t>http://www.reddit.com/r/Bitcoin/comments/370s9a/encrypted_currency_was_developed_in_1995/</t>
  </si>
  <si>
    <t>May 24, 2015 at 03:51AM</t>
  </si>
  <si>
    <t>JPMorgan Officially Apologizes For Being a Criminal Market Manipulator</t>
  </si>
  <si>
    <t>https://np.reddit.com/r/news/comments/36zpca/jpmorgan_officially_apologizes_for_being_a/</t>
  </si>
  <si>
    <t>http://www.reddit.com/r/Bitcoin/comments/370wl6/jpmorgan_officially_apologizes_for_being_a/</t>
  </si>
  <si>
    <t>May 24, 2015 at 03:47AM</t>
  </si>
  <si>
    <t>bintytinty</t>
  </si>
  <si>
    <t>What do these wallet types achieve for their creators?</t>
  </si>
  <si>
    <t>Can someone succinctly explain what and why one would use the following types of wallet.1 Split Wallet.2 Brain Wallet.3 Vanity Wallet.Many thanks!</t>
  </si>
  <si>
    <t>http://www.reddit.com/r/Bitcoin/comments/370w83/what_do_these_wallet_types_achieve_for_their/</t>
  </si>
  <si>
    <t>May 24, 2015 at 03:41AM</t>
  </si>
  <si>
    <t>dsdxdydz</t>
  </si>
  <si>
    <t>Chinese app for stealing free wifi has 270M monthly active users...now just establish a micropayment channel to pay me per GB and we're good</t>
  </si>
  <si>
    <t>https://www.techinasia.com/chinese-app-stealing-free-wifi-270m-monthly-active-users-worth-1b/</t>
  </si>
  <si>
    <t>http://www.reddit.com/r/Bitcoin/comments/370vjd/chinese_app_for_stealing_free_wifi_has_270m/</t>
  </si>
  <si>
    <t>May 24, 2015 at 04:02AM</t>
  </si>
  <si>
    <t>What if : Collapse of Okcoin ?</t>
  </si>
  <si>
    <t>Given the sketchy corporate future, courtesy Mark Karpeles, the sketchy behavior of its CEO, the fake volume of it.Not mentioning the fact that when a company searches excuses for not paying, it is never a good sign, and finally the staff jumping the boat.I think lots of people have learned from MtGox and such a collapse would not be as much catastrophic.Is there any prediction market for that event ? It never hurts to hedge oneself.</t>
  </si>
  <si>
    <t>http://www.reddit.com/r/Bitcoin/comments/370xsm/what_if_collapse_of_okcoin/</t>
  </si>
  <si>
    <t>May 24, 2015 at 03:56AM</t>
  </si>
  <si>
    <t>redfacedquark</t>
  </si>
  <si>
    <t>Wet-ware mining</t>
  </si>
  <si>
    <t>I'm throwing this out there in case there's one other person with the means thinking about it; I'd rather there were many people thinking about it than one. We don't have half the capabilities we would need to do any of this yet I think but it is surely just a matter of time.Encode the block template in DNA (already doable, if just a little too slow). Have a tRNA-like bit of molecular machinery to zip down the strand of DNA and produce a hash (this is the hand-wavy bit).The previous block hash can start to be copied by PCR as soon as the block is announced. Nonces and the current difficulty can be prepared ahead of time along with the generic t-RNA-like machinery. The nonces and difficulty can be dropped as markers that attach themselves to markers on the block template DNA (pretty sure we could do this now).If the tRNA-like machinery finds a valid hash it activates a site by the nonce that causes another bit of machinery to copy the nonce madly so it can be detected. Maybe some fluorescent or NFC-like marker is or will be possible.Parallelisation is automatic, heat-concentration is not a problem and cooling becomes straight-forward. The feature-size might be comparable to current ASICs but you can horizontally scale easily (larger diameter vat) but the big gain is you get a 3rd dimension of mining hardware. Not a violation of the physics of the situation, just a power of 3/2 better than silicon.Maybe you could use 21inc's miners to heat the vat!</t>
  </si>
  <si>
    <t>http://www.reddit.com/r/Bitcoin/comments/370x56/wetware_mining/</t>
  </si>
  <si>
    <t>May 24, 2015 at 04:31AM</t>
  </si>
  <si>
    <t>Pitches &amp;amp; projects from Hong Kong's first Bitcoin Hackathon</t>
  </si>
  <si>
    <t>https://www.bitcoinhk.org/2015-hackcoin-results/</t>
  </si>
  <si>
    <t>http://www.reddit.com/r/Bitcoin/comments/37119e/pitches_projects_from_hong_kongs_first_bitcoin/</t>
  </si>
  <si>
    <t>May 24, 2015 at 04:22AM</t>
  </si>
  <si>
    <t>255-255-255-254</t>
  </si>
  <si>
    <t>Thanks Google....For subconsciously linking Bitcoin to ISIS (Google "what is bitcoin", hit video, then select the first link -V2)</t>
  </si>
  <si>
    <t>http://i.imgur.com/COcM1Ic.png</t>
  </si>
  <si>
    <t>http://www.reddit.com/r/Bitcoin/comments/37104q/thanks_googlefor_subconsciously_linking_bitcoin/</t>
  </si>
  <si>
    <t>May 24, 2015 at 04:18AM</t>
  </si>
  <si>
    <t>UnderpaidBIGtime</t>
  </si>
  <si>
    <t>Vote for Eurovision with Bitcoin Blockchain!</t>
  </si>
  <si>
    <t>While watching and waiting for the results this idea came to my mind. Many ppl complain about transparency counting the votes and many think they are fabricated. I think Bitcoin can easily solve this.</t>
  </si>
  <si>
    <t>http://www.reddit.com/r/Bitcoin/comments/370zn9/vote_for_eurovision_with_bitcoin_blockchain/</t>
  </si>
  <si>
    <t>May 24, 2015 at 05:11AM</t>
  </si>
  <si>
    <t>wolfcoin</t>
  </si>
  <si>
    <t>Just noticed this Bitcoin drop in Ill Bill's music video for World Premiere circa 2013</t>
  </si>
  <si>
    <t>https://www.youtube.com/watch?v=BLwbaqpNjqo @ 0:13 theres a bitcoin logo flashed on the screen, i had to go back and freeze frame it, made me happy :D</t>
  </si>
  <si>
    <t>http://www.reddit.com/r/Bitcoin/comments/3715r5/just_noticed_this_bitcoin_drop_in_ill_bills_music/</t>
  </si>
  <si>
    <t>May 24, 2015 at 04:57AM</t>
  </si>
  <si>
    <t>WhiteHorseTito</t>
  </si>
  <si>
    <t>Cost vs. Profit from Mining Bitcoins</t>
  </si>
  <si>
    <t>I'm interested in mining coins but I am having a bit of trouble finding the best way to go about it and whether it would be beneficial or not. I'm looking for a guide to get a breakdown of the hashing rates and the conversion in cost of electricity to bitcoin.</t>
  </si>
  <si>
    <t>http://www.reddit.com/r/Bitcoin/comments/37149q/cost_vs_profit_from_mining_bitcoins/</t>
  </si>
  <si>
    <t>May 24, 2015 at 05:26AM</t>
  </si>
  <si>
    <t>pqoeqpe</t>
  </si>
  <si>
    <t>The Evolution of Accounting</t>
  </si>
  <si>
    <t>http://imgur.com/a/Swk8U</t>
  </si>
  <si>
    <t>http://www.reddit.com/r/Bitcoin/comments/3717fh/the_evolution_of_accounting/</t>
  </si>
  <si>
    <t>May 24, 2015 at 05:22AM</t>
  </si>
  <si>
    <t>Avestier</t>
  </si>
  <si>
    <t>I would like to get into bitcoin mining, but I don't know where to start.</t>
  </si>
  <si>
    <t>Any help would be much appreciated. I don't fully understand bitcoins, either, so a quick summary would also be nice.</t>
  </si>
  <si>
    <t>http://www.reddit.com/r/Bitcoin/comments/37170q/i_would_like_to_get_into_bitcoin_mining_but_i/</t>
  </si>
  <si>
    <t>May 24, 2015 at 05:20AM</t>
  </si>
  <si>
    <t>galentin</t>
  </si>
  <si>
    <t>Did "Teen Titans Go" just make a nod to btc?</t>
  </si>
  <si>
    <t>https://www.youtube.com/watch?v=T9te055hxqw</t>
  </si>
  <si>
    <t>http://www.reddit.com/r/Bitcoin/comments/3716sm/did_teen_titans_go_just_make_a_nod_to_btc/</t>
  </si>
  <si>
    <t>May 24, 2015 at 05:17AM</t>
  </si>
  <si>
    <t>Is my node more beneficial to the network if I setgenerate true?</t>
  </si>
  <si>
    <t>I hear it all the time, miners verify transactions. Doesn't running a node alone verify transactions though and mining just seals all transactions into a block? If it's only miners that verify transactions would my node be more helpful to the network if I setgenerate true even though there's no chance of ever finding a block?</t>
  </si>
  <si>
    <t>http://www.reddit.com/r/Bitcoin/comments/3716i1/is_my_node_more_beneficial_to_the_network_if_i/</t>
  </si>
  <si>
    <t>May 24, 2015 at 06:09AM</t>
  </si>
  <si>
    <t>demor03</t>
  </si>
  <si>
    <t>faucetbitcoin.ml give 5000 - 10000 free satoshi every 2 hours direct to faucetbox</t>
  </si>
  <si>
    <t>http://faucetbitcoin.ml give 5000 - 10000 every 2 hours</t>
  </si>
  <si>
    <t>http://www.reddit.com/r/Bitcoin/comments/371ca0/faucetbitcoinml_give_5000_10000_free_satoshi/</t>
  </si>
  <si>
    <t>May 24, 2015 at 06:00AM</t>
  </si>
  <si>
    <t>How to generate a new receiving address in Coinkite simple wallet in free starter account?</t>
  </si>
  <si>
    <t>Contact support and feedback button on https://coinkite.com/faq/support have no funcion for me...</t>
  </si>
  <si>
    <t>http://www.reddit.com/r/Bitcoin/comments/371b9w/how_to_generate_a_new_receiving_address_in/</t>
  </si>
  <si>
    <t>May 24, 2015 at 05:58AM</t>
  </si>
  <si>
    <t>R3LENT7ESS</t>
  </si>
  <si>
    <t>What website should I use as my bitcoin wallet?</t>
  </si>
  <si>
    <t>I had some bitcoins about a year or two ago using Coinbase but I traded them in for money in the bank. Should I go back to using Coinbase? Or is there a better alternative? What wallet do you use and why?</t>
  </si>
  <si>
    <t>http://www.reddit.com/r/Bitcoin/comments/371b3e/what_website_should_i_use_as_my_bitcoin_wallet/</t>
  </si>
  <si>
    <t>May 24, 2015 at 06:28AM</t>
  </si>
  <si>
    <t>dsterry</t>
  </si>
  <si>
    <t>IoC: Internet of Cars</t>
  </si>
  <si>
    <t>http://imgur.com/Y7tyPFg</t>
  </si>
  <si>
    <t>http://www.reddit.com/r/Bitcoin/comments/371eb8/ioc_internet_of_cars/</t>
  </si>
  <si>
    <t>May 24, 2015 at 07:00AM</t>
  </si>
  <si>
    <t>amarcord</t>
  </si>
  <si>
    <t>If the ideas in the Lightning Network whitepaper were implemented, what would the implementation consist of? Would the LN software become part of BTC Core or would it reside on wallets? Is anyone already working on it?</t>
  </si>
  <si>
    <t>http://www.reddit.com/r/Bitcoin/comments/371hjl/if_the_ideas_in_the_lightning_network_whitepaper/</t>
  </si>
  <si>
    <t>May 24, 2015 at 06:54AM</t>
  </si>
  <si>
    <t>TheScalar</t>
  </si>
  <si>
    <t>OKcoin and other Asia based exchanges are very likely manipulating the price of bitcoin on a regular basis.</t>
  </si>
  <si>
    <t>In my opinion zero/low fee Asian exchanges are manipulating the price of bitcoin on a regular basis. By Asian exchanges I'm referencing the ones specifically that offer zero fee trading. (BTCChina is reputable in my opinion)Many people question why Bitcoin has fallen so sharply from $1000+ and bring up the willybot as an excuse for that rise. As many have pointed out including the person who discovered willy, Mtgox had minimal involvement in the rise and it was rather massive orders placed through Asian exchanges.I have absolutely no proof this is the case, but you have to take a step back and think to yourself, what would the incentive be for these exchanges to act honestly. Bitcoin trading is not even regulated, individuals are free to attempt to manipulate its value as much as they please.Exchanges like OKcoin can view the full order-book of its futures traders and place fake trades that they know will force liquidations and use that to profit off traders. Obviously OKcoin &amp; others have acted dishonestly in the past and feature a ZERO fee on futures trades, you have to wonder if that's for good reason. This is coupled with the fact that over the past few months anyone who's traded has seen ridiculous and illogical trades, both dumps and buys taking place on these exchanges and forcing mass liquidation.I think anyone who trusts exchanges such as Huobi, OKcoin, and Bitfinex are toxic towards the health and future of Bitcoin. I'd compare this situation towards a bitcoin dice site offering a 0% house edge and then rigging rolls through a lack of proper provable fairness.We need to push for these exchanges to somehow become "provably fair" or abandon them for more reputable exchanges such as Gemini (if it ever comes).tl;dr :I find it unlikely that an exchange that participates in money laundering &amp; forgery would look away from the persistent opportunity to steal millions in a completely undetectable manner.</t>
  </si>
  <si>
    <t>http://www.reddit.com/r/Bitcoin/comments/371gzb/okcoin_and_other_asia_based_exchanges_are_very/</t>
  </si>
  <si>
    <t>May 24, 2015 at 07:18AM</t>
  </si>
  <si>
    <t>Toaster Interface Updated</t>
  </si>
  <si>
    <t>http://imgur.com/zdkp9ws</t>
  </si>
  <si>
    <t>http://www.reddit.com/r/Bitcoin/comments/371jli/toaster_interface_updated/</t>
  </si>
  <si>
    <t>May 24, 2015 at 07:17AM</t>
  </si>
  <si>
    <t>Streamium Allows You To Earn Bitcoin Per Minute</t>
  </si>
  <si>
    <t>http://bravenewcoin.com/news/streamium-allows-you-to-earn-bitcoin-per-minute/</t>
  </si>
  <si>
    <t>http://www.reddit.com/r/Bitcoin/comments/371jdm/streamium_allows_you_to_earn_bitcoin_per_minute/</t>
  </si>
  <si>
    <t>May 24, 2015 at 08:56AM</t>
  </si>
  <si>
    <t>rgnet1</t>
  </si>
  <si>
    <t>Blocksize debate: Is this really a big deal? Will miners of any material number really fork off?</t>
  </si>
  <si>
    <t>I may sound like a total moron but that doesn't usually stop me...Articles like this one paint a story of the blocksize debate almost like a traditional town hall where two parties desperately need a healthy equilibrium but each has too much self-interest that they won't let the other move forward.But is it like that in practice? Open-source doesn't always mean real democracy -- the Bitcoin Core master branch is controlled by the core devs, right? If they push the change they want, is there really a large collection of mindful miners that say, "I'm not going to patch my software, I'm going to split off on a miner-friendly fork if it ever shows up!"Aren't a ton of miners spread out all over the world who just download the software and leave all the defaults on?</t>
  </si>
  <si>
    <t>http://www.reddit.com/r/Bitcoin/comments/371to9/blocksize_debate_is_this_really_a_big_deal_will/</t>
  </si>
  <si>
    <t>May 24, 2015 at 09:21AM</t>
  </si>
  <si>
    <t>CrocodileTears632</t>
  </si>
  <si>
    <t>The Real Roger Ver</t>
  </si>
  <si>
    <t>https://www.youtube.com/watch?v=y4SCAw264qM</t>
  </si>
  <si>
    <t>http://www.reddit.com/r/Bitcoin/comments/371w7s/the_real_roger_ver/</t>
  </si>
  <si>
    <t>May 24, 2015 at 09:38AM</t>
  </si>
  <si>
    <t>sscappat</t>
  </si>
  <si>
    <t>Bitcoin ATM CEO Jumps the shit out of a Go-ped...</t>
  </si>
  <si>
    <t>http://i.imgur.com/1gzThya.png</t>
  </si>
  <si>
    <t>http://www.reddit.com/r/Bitcoin/comments/371xw4/bitcoin_atm_ceo_jumps_the_shit_out_of_a_goped/</t>
  </si>
  <si>
    <t>May 24, 2015 at 10:14AM</t>
  </si>
  <si>
    <t>bitbazzar</t>
  </si>
  <si>
    <t>New Bitcoin Buy/Sell Items Marketplace Popped UP</t>
  </si>
  <si>
    <t>http://bitbazzar.com</t>
  </si>
  <si>
    <t>http://www.reddit.com/r/Bitcoin/comments/3721e3/new_bitcoin_buysell_items_marketplace_popped_up/</t>
  </si>
  <si>
    <t>May 24, 2015 at 10:27AM</t>
  </si>
  <si>
    <t>mastermind1228</t>
  </si>
  <si>
    <t>Bitcoin now officially a currency on Google Finance</t>
  </si>
  <si>
    <t>https://www.google.com/finance?q=CURRENCY:BTC</t>
  </si>
  <si>
    <t>http://www.reddit.com/r/Bitcoin/comments/3722lq/bitcoin_now_officially_a_currency_on_google/</t>
  </si>
  <si>
    <t>May 24, 2015 at 10:50AM</t>
  </si>
  <si>
    <t>ShepardThrow</t>
  </si>
  <si>
    <t>Being a BTC lover, I really didn't like seeing the "magic internet money" AD</t>
  </si>
  <si>
    <t>There is a huge misconception that bicoin isn't "real money". I've tried explaining the concept of bitcoin to numerous people, only to be dismissed with the response that bitcoin is "fake internet money". Bitcoin is a REAL currency, it's REAL money. When you advertise it as "magic internet money", you are just reaffirming the biggest negative stereotype that bitcoin holds, that it's not an actual, legitimate currency. In fact, I think bitcoin is the MOST legitimate currency out there. When you call it "magic internet money", it just makes it sound like a non-legitimate, silly currency used in runescape.Maybe I am taking it too seriously, but I really thought that AD was counterproductive. Thoughts?</t>
  </si>
  <si>
    <t>http://www.reddit.com/r/Bitcoin/comments/3724on/being_a_btc_lover_i_really_didnt_like_seeing_the/</t>
  </si>
  <si>
    <t>May 24, 2015 at 10:48AM</t>
  </si>
  <si>
    <t>bakutogames</t>
  </si>
  <si>
    <t>What happens if part of the BTC network is isolated for a period of time?</t>
  </si>
  <si>
    <t>What would happen if lets say during some future war/whatever a large area is cut off from the rest of the world for a period of time yet they continue to use BTC. Would these transactions work their way into the chain once it is reconnected or would all those transactions just be dropped and everyone who spend money gets it back and those to received it get screwed?</t>
  </si>
  <si>
    <t>http://www.reddit.com/r/Bitcoin/comments/3724im/what_happens_if_part_of_the_btc_network_is/</t>
  </si>
  <si>
    <t>May 24, 2015 at 10:34AM</t>
  </si>
  <si>
    <t>theblackesthat</t>
  </si>
  <si>
    <t>Bulletproof Offshore Hosting and Server Providers - Ones Accepting Bitcoin Marked With Asterisk</t>
  </si>
  <si>
    <t>http://comptutor.me/2015/04/03/bulletproof-offshore-hosting-and-servers/</t>
  </si>
  <si>
    <t>http://www.reddit.com/r/Bitcoin/comments/37238x/bulletproof_offshore_hosting_and_server_providers/</t>
  </si>
  <si>
    <t>May 24, 2015 at 11:27AM</t>
  </si>
  <si>
    <t>perfecthue</t>
  </si>
  <si>
    <t>Photo I took when the price first hit $100</t>
  </si>
  <si>
    <t>http://i.imgur.com/1f7frE1.jpg</t>
  </si>
  <si>
    <t>http://www.reddit.com/r/Bitcoin/comments/372826/photo_i_took_when_the_price_first_hit_100/</t>
  </si>
  <si>
    <t>May 24, 2015 at 11:39AM</t>
  </si>
  <si>
    <t>hrtseh43y4</t>
  </si>
  <si>
    <t>for beginners</t>
  </si>
  <si>
    <t>http://www.reddit.com/r/BitcoinBeginners/</t>
  </si>
  <si>
    <t>http://www.reddit.com/r/Bitcoin/comments/372939/for_beginners/</t>
  </si>
  <si>
    <t>May 24, 2015 at 11:54AM</t>
  </si>
  <si>
    <t>Book review: Digital Gold</t>
  </si>
  <si>
    <t>http://www.ofnumbers.com/2015/05/22/book-review-digital-gold/</t>
  </si>
  <si>
    <t>http://www.reddit.com/r/Bitcoin/comments/372a9z/book_review_digital_gold/</t>
  </si>
  <si>
    <t>May 24, 2015 at 12:15PM</t>
  </si>
  <si>
    <t>fulcan2</t>
  </si>
  <si>
    <t>Joe Towing Service of NYC is now accepting Bitcoin!</t>
  </si>
  <si>
    <t>http://joetowingnyc.com</t>
  </si>
  <si>
    <t>http://www.reddit.com/r/Bitcoin/comments/372c1w/joe_towing_service_of_nyc_is_now_accepting_bitcoin/</t>
  </si>
  <si>
    <t>May 24, 2015 at 12:08PM</t>
  </si>
  <si>
    <t>Not science fiction!, In case you missed it, this comment by /u/elux regarding 21's real plan blew my mind: Internet-sized global virtual decentralized bitcoin-paying supercomputer!.</t>
  </si>
  <si>
    <t>Part 1Part 2Holy Shit!It makes total sense once you see the big picture. The ones criticising the much smarter people than them are missing the forest because of the trees. Just like it has happened with every great visionary in history, that were proposing things incomprehensible for the average, and even for some of the smartest, people of their time.</t>
  </si>
  <si>
    <t>http://www.reddit.com/r/Bitcoin/comments/372bhf/not_science_fiction_in_case_you_missed_it_this/</t>
  </si>
  <si>
    <t>May 24, 2015 at 12:35PM</t>
  </si>
  <si>
    <t>Guest8888</t>
  </si>
  <si>
    <t>Streamtip</t>
  </si>
  <si>
    <t>https://streamtip.com/t/drunkendolphinhd</t>
  </si>
  <si>
    <t>http://www.reddit.com/r/Bitcoin/comments/372dpr/streamtip/</t>
  </si>
  <si>
    <t>May 24, 2015 at 12:33PM</t>
  </si>
  <si>
    <t>dreamregulator</t>
  </si>
  <si>
    <t>Hashnest Hashrate % Way Down?</t>
  </si>
  <si>
    <t>Why is Hashnest Hashrate % so far down and droping?</t>
  </si>
  <si>
    <t>http://www.reddit.com/r/Bitcoin/comments/372di5/hashnest_hashrate_way_down/</t>
  </si>
  <si>
    <t>May 24, 2015 at 01:07PM</t>
  </si>
  <si>
    <t>bfdxnfdhbre</t>
  </si>
  <si>
    <t>For anyone still curious as to why Peter Schiff is so anti-bitcoin.. Not only does it threaten his gold investments, he also has plans to create a bank and payment platform based on gold.. Bitcoin accomplishes what he has been trying to build since 2007!?</t>
  </si>
  <si>
    <t>http://www.reddit.com/r/CryptoCurrency/comments/371nzu/unobtanium_second_half_of_2015/</t>
  </si>
  <si>
    <t>http://www.reddit.com/r/Bitcoin/comments/372g0t/for_anyone_still_curious_as_to_why_peter_schiff/</t>
  </si>
  <si>
    <t>May 24, 2015 at 01:11PM</t>
  </si>
  <si>
    <t>throwaway12247</t>
  </si>
  <si>
    <t>Pros and Cons of increasing the block size</t>
  </si>
  <si>
    <t>Personally I only see cons.Increasing the block size will put extra costs on the users. These costs include: 20x the required bandwidth, 20x more disk space needed relative to time, 20x the required processing power to verify the blocks.1- Bandwidth required: 34.1 KB/second of the available bandwidth. This may be too much for some people with slow internet connections to run a node, especially people in third world countries. These people will be forced to use trusted and centralized online wallets, or more probably go to the more trusted / less hackable / less volatile and less centralized banks.2- Disk space: 2880 MB/day, 84.4 GB/month. If you have a 2TB hard drive this would be enough to fill it up in 655 days and you will not be able to free space by moving block files to an external HD or flash drive. Every day there will be more people dropping out of the network because of this requirement. More centralization, more reliance on online wallets.3- Processing power: harder to calculate than the other two, but the effect will be the same, more expensive to run a node, easier to use a trusted third party.Advantages: More penny transactions with zero fees getting transmitted from node to node and saved on lots of hard drives forever.The way I see it, all this does is sacrifice Bitcoin's core advantages as a trustless and decentralized payment network in favor of cheaper / less competitive transactions. Right now it costs 3¢ to include a transaction in the blockchain. This is insanely competitive with other payment methods and still Bitcoin is not as popular.Does it make sense to add that extra load on the network and make running full nodes that much harder just to keep it at 3¢ or push it even lower? Wouldn't it be better for Bitcoin if competition for block space increased over time? What am I missing?</t>
  </si>
  <si>
    <t>http://www.reddit.com/r/Bitcoin/comments/372gdk/pros_and_cons_of_increasing_the_block_size/</t>
  </si>
  <si>
    <t>May 24, 2015 at 01:29PM</t>
  </si>
  <si>
    <t>BitcoinExplore</t>
  </si>
  <si>
    <t>Will the New UK Government Create a Bitcoin Hub?</t>
  </si>
  <si>
    <t>http://www.coindesk.com/will-the-new-uk-government-create-a-bitcoin-hub/</t>
  </si>
  <si>
    <t>http://www.reddit.com/r/Bitcoin/comments/372hnu/will_the_new_uk_government_create_a_bitcoin_hub/</t>
  </si>
  <si>
    <t>May 24, 2015 at 02:01PM</t>
  </si>
  <si>
    <t>A new ponzi scheme ?</t>
  </si>
  <si>
    <t>http://www.reddit.com/r/Bitcoin/comments/372jto/a_new_ponzi_scheme/</t>
  </si>
  <si>
    <t>May 24, 2015 at 03:06PM</t>
  </si>
  <si>
    <t>OKCoin offers $20,000 USD reward for disproving Mr. Roger Ver’s forgery claim against Star Xu.</t>
  </si>
  <si>
    <t>OKCoin’s responseDropbox of files: https://www.dropbox.com/sh/7dudlieancb1tr0/AAA0xmqujCZsvaQ0f_Uf-03Da?dl=01. Operating Bitcoin.com facing a new counterparty The Ripple FinCen findings related to dealing with Roger Ver set off an internal review related to conducting further business with Mr. Roger Ver. OKCoin’s team came to a decision to discontinue facing Mr. Ver on the management of Bitcoin.com for two core reasons. The first being the findings of the Ripple investigation. The second, on further review, the contract was not in good standing as it did not contain the OKCoin legal entity in the contract. It should also be made aware that OKCoin made every effort to continue management of Bitcoin.com facing a different counterpart under a legally binding contract.2. Different Versions of the Contract In our review post the Ripple FinCen findings, it was found that v7 (the contract Mr. Ver holds) was not the version of the contract which our finance and accounting department held (v8) digitally and physically. In the past 24 hours, Mr. Ver made public false accusations that CEO Star Xu forged the v8 contract. There was never forgery committed by Star Xu. We would find such forgery to be a serious breach and view the actions of Mr. Ver to assume and claim forgery a seriously misplaced allegation. We will further review every course of action in light of these false accusations by Mr. Ver. OKCoin holds the original v8 hardcopy contract signed by a former employee at OKCoin and this contract was given to our finance department in December 2014. The document is open to any forensic investigation on the date it was signed. OKCoin also has the digital contract sent to our finance department over QQ on December 16th, 2014 by said former employee. We have provided these screenshots. The former employee and Mr. Ver are friends and formerly worked together at Blockchain.info.Dropbox Exhibit A3. Oath from CEO Star Xu: "I have attached the digital communications and attachment of the v8 contract that my former colleague sent via QQ to our accountant on December 16th, 2014. The digital and hardcopy of the original signed contract by the former employee are held internally by our finance and operation teams. If I am found to have forged the v8 contract, I face legal ramifications. I welcome Mr. Ver to hire a forensic investigator to examine the authenticity of the hard copy contract. I can promise God on my family’s name that I did not forge the contract. I wonder if Mr. Ver and my former colleague would dare make the same oath of honesty.”OKCoin will reward $20,000 USD to anyone with authentication skills confirming that the digital and hardcopy of v8 are genuine and signed from December of 2014 by our former employee.Those with information can send findings to corporate@okcoin.com4. Mr. Roger Ver going public: Mr. Roger Ver first enacted the threat of use of public opinion as a method of pressuring OKCoin into settling on an agreement. Mr. Ver added a reporter Mr. Jon Southurst of Coindesk into the email communications. OKCoin only released a public notice after being contacted by media for comments. It was relayed to OKCoin that Mr. Roger Ver had contacted them to release openly the private communications. We are regretful that this has become a public matter due to the tactics Mr. Ver used.Dropbox Exhibit B5. Mr. Roger Ver’s accusations of intent to money launder: Mr. Roger Ver falsely accused OKCoin of intending to money launder when it is shown in multiple correspondence that a new contract and new counterpart to receive funds were required for continued management of Bitcoin.com. Mr. Ver has repeatedly shown to be quick to bully and make false allegations in his business dealings. No payment was ever made, attempted, nor intended to a counterparty other than Mr. Ver in the course of OKCoin’s management of Bitcoin.comDropbox Exhibit C6. OKCoin’s bitcoin.com contained no ads: Everyone is free to view the Bitcoin.com that was created and used by OKCoin here in the Web Archives: https://web.archive.org/web/20150315024642/http://www.bitcoin.com/There are no OKCoin ads on the Bitcoin.com that we managed. OKCoin paid Mr. Ver $10,000 USD per month and developed and operated the website as agreed upon. We also tried to court interested parties to advertise on the website. Mr. Ver continually threatened to use the one month termination notice clause contained in the contract for failing to generate further revenue. These threats occurred while simultaneously asking and expecting OKCoin to continue in good faith to improve Bitcoin.com despite that overhang. Mr. Ver even suggested to redirect Bitcoin.com to OKCoin or OKLink for an exorbitant sum..Mr. Ver sought to close the agreement for the full $550,000 USD dollars remaining followed by an attempt to ask for $200,000 or lower. Mr. Ver did not care for the proper management of Bitcoin.com but was rather solely focused on extracting more money from it.We have provided the sources of these communications.Dropbox Exhibit D7. OKCoin is not insolvent: To our disappointment, this public slander by Mr. Ver included directly speculating that OKCoin is insolvent, under financial duress and may become the next Mt. Gox. These actions show a lack of respect and proper due diligence. Time will prove that OKCoin’s financial health is strong. We are currently executing on several business projects in the finch space to improve the lives of consumers and businesses. We generate healthy revenues and have received significant venture capital investments. Our customer service is 24/7 and we welcome any user who has funds on OKCoin to test and withdraw funds.It should be noted that Mr. Ver prior to the Mt. Gox event reported to the public that Mt. Gox had no problems as can be seen in this video. https://www.youtube.com/watch?v=y4SCAw264qM8. OKCoin’s commitment to innovation: We would like to apologize to our customers for this distraction and for wasting your time over such a small matter. OKCoin will continue to release better and better products as a leader in financial technology and we would like to thank again our customers and supporters of our company.</t>
  </si>
  <si>
    <t>http://www.reddit.com/r/Bitcoin/comments/372nux/okcoin_offers_20000_usd_reward_for_disproving_mr/</t>
  </si>
  <si>
    <t>May 24, 2015 at 03:32PM</t>
  </si>
  <si>
    <t>blockseven</t>
  </si>
  <si>
    <t>Streamium Blockseven Radio (0.1 $/hour) Let me know if this is working!</t>
  </si>
  <si>
    <t>https://streamium.io/app/#/provider/blockseven</t>
  </si>
  <si>
    <t>http://www.reddit.com/r/Bitcoin/comments/372pdf/streamium_blockseven_radio_01_hour_let_me_know_if/</t>
  </si>
  <si>
    <t>May 24, 2015 at 04:14PM</t>
  </si>
  <si>
    <t>Ninki-Ben</t>
  </si>
  <si>
    <t>Ninki Wallet 0.5.x released for Android and iOS</t>
  </si>
  <si>
    <t>Android v0.5.0iOS v0.5.2UpdatesNew sign-up process on Mobile AppsFriction on sign-up is minimized with only a username required to create an accountQuick sign up and then backup keys later when have time to do soSecurity check listReminders to backup keys when balance &gt; ~ $5View spending limitsImproved process to setup Chrome App from mobile accountRemoved un-pair functionality from Mobile AppIncorrect PIN means increasing countdown period per 3 retriesPerformance improvements and bug fixesThis release has been about removing friction from the sign-up process. Our next release will included a UI redesign, multi-language support and full explanations throughout the app of each feature.</t>
  </si>
  <si>
    <t>http://www.reddit.com/r/Bitcoin/comments/372roz/ninki_wallet_05x_released_for_android_and_ios/</t>
  </si>
  <si>
    <t>May 24, 2015 at 04:01PM</t>
  </si>
  <si>
    <t>thebest07111</t>
  </si>
  <si>
    <t>BTC-Goldmine (Like BTC-Flow) 1200Satoshis/10M-172800/24H</t>
  </si>
  <si>
    <t>http://btc-goldmine.com/r/00d0a542</t>
  </si>
  <si>
    <t>http://www.reddit.com/r/Bitcoin/comments/372qz8/btcgoldmine_like_btcflow_1200satoshis10m17280024h/</t>
  </si>
  <si>
    <t>May 24, 2015 at 04:40PM</t>
  </si>
  <si>
    <t>asimovwasright</t>
  </si>
  <si>
    <t>"I regret to have to inform you that some information about your account was obtained by an attacker who successfully compromised the bitcointalk.org server."</t>
  </si>
  <si>
    <t>You are receiving this message because your email address is associated with an account on bitcointalk.org.I regret to have to inform you that some information about your account was obtained by an attacker who successfully compromised the bitcointalk.org server. The following information about your account was likely leaked:Email addressPassword hashLast-used IP address and registration IP addressSecret question and a basic (not brute-force-resistant) hash of your secret answerVarious settingsYou should immediately change your forum password and delete or change your secret question. To do this, log into the forum, click "profile", and then go to "account related settings".If you used the same password on bitcointalk.org as on other sites, then you should also immediately change your password on those other sites. Also, if you had a secret question set, then you should assume that the attacker now knows the answer to your secret question.Your password was salted and hashed using sha256crypt with 7500 rounds. This will slow down anyone trying to recover your password, but it will not completely prevent it unless your password was extremely strong.While nothing can ever be ruled out in these sorts of situations, I do not believe that the attacker was able to collect any forum personal messages.I apologize for the inconvenience and for any trouble that this may cause.This is real ?</t>
  </si>
  <si>
    <t>http://www.reddit.com/r/Bitcoin/comments/372t3l/i_regret_to_have_to_inform_you_that_some/</t>
  </si>
  <si>
    <t>May 24, 2015 at 04:39PM</t>
  </si>
  <si>
    <t>IamAlso_u_grahvity</t>
  </si>
  <si>
    <t>BitcoinTalk is back online (Make sure you change your password on the forum!)</t>
  </si>
  <si>
    <t>https://twitter.com/bitcointalk/status/602407983939588096</t>
  </si>
  <si>
    <t>http://www.reddit.com/r/Bitcoin/comments/372t1l/bitcointalk_is_back_online_make_sure_you_change/</t>
  </si>
  <si>
    <t>May 24, 2015 at 04:33PM</t>
  </si>
  <si>
    <t>tokyosilver</t>
  </si>
  <si>
    <t>Bitcoin-Enabled Burleque Dancers welcomes you in Tokyo</t>
  </si>
  <si>
    <t>https://youtu.be/CzYSY1P3_9w</t>
  </si>
  <si>
    <t>http://www.reddit.com/r/Bitcoin/comments/372srz/bitcoinenabled_burleque_dancers_welcomes_you_in/</t>
  </si>
  <si>
    <t>May 24, 2015 at 04:31PM</t>
  </si>
  <si>
    <t>GoggyMagogger</t>
  </si>
  <si>
    <t>weird subreddit link, possible attack site?</t>
  </si>
  <si>
    <t>I searched google for "Bitcointalk reddit" and google showed me http : //www . reddit . com / r/ BitcoinTalk/ - I added spaces to disable link for your safety - I put the link through VirusTotal and it said ok, but there seems to be no r/bitcointalk listed in reddit, even when i search exactly "r/bitcointalk" should I be worried? I did notice that the supposedly legit r/bitcointalk has only 6 subscribers, is that why it is not showing up on reddit search or do you think I've been phished? If phish or attack site what should I do? malware bites pro, sophos and windows defender all seem to say I'm fine, but I dont like how these search results look.</t>
  </si>
  <si>
    <t>http://www.reddit.com/r/Bitcoin/comments/372sns/weird_subreddit_link_possible_attack_site/</t>
  </si>
  <si>
    <t>May 24, 2015 at 04:52PM</t>
  </si>
  <si>
    <t>mtaborsky</t>
  </si>
  <si>
    <t>What exactly is Antpool trying to accomplish here?</t>
  </si>
  <si>
    <t>http://imgur.com/R9ldflP</t>
  </si>
  <si>
    <t>http://www.reddit.com/r/Bitcoin/comments/372tso/what_exactly_is_antpool_trying_to_accomplish_here/</t>
  </si>
  <si>
    <t>May 24, 2015 at 04:44PM</t>
  </si>
  <si>
    <t>BitcoinTalk online again</t>
  </si>
  <si>
    <t>https://twitter.com/bitcointalk/status/602408344469381120</t>
  </si>
  <si>
    <t>http://www.reddit.com/r/Bitcoin/comments/372tb3/bitcointalk_online_again/</t>
  </si>
  <si>
    <t>May 24, 2015 at 04:42PM</t>
  </si>
  <si>
    <t>ltctobtcnow</t>
  </si>
  <si>
    <t>Please Help,Best way to convert LTC to BTC</t>
  </si>
  <si>
    <t>Please recommend me a site to convert LTC to BTC Quickly and without any verification's and stuff.</t>
  </si>
  <si>
    <t>http://www.reddit.com/r/Bitcoin/comments/372t7l/please_helpbest_way_to_convert_ltc_to_btc/</t>
  </si>
  <si>
    <t>May 24, 2015 at 05:04PM</t>
  </si>
  <si>
    <t>Streamium - DJ Leo</t>
  </si>
  <si>
    <t>https://streamium.io/app/#/provider/me-making-music</t>
  </si>
  <si>
    <t>http://www.reddit.com/r/Bitcoin/comments/372ugg/streamium_dj_leo/</t>
  </si>
  <si>
    <t>May 24, 2015 at 05:25PM</t>
  </si>
  <si>
    <t>burritofanatic</t>
  </si>
  <si>
    <t>I'm selling my book for bitcoin: Quit Law and Code</t>
  </si>
  <si>
    <t>http://quitlawandcode.com/The book is a guide that covers my transition from being a lawyer to a full time software developer (I work on iOS, Android, and web dev with Python).Although I successfully made the switch, I'm looking to dive deeper as a software developer, and plan to do some work with bitcoin development in the future. I never thought I would have the ability to learn to program, but my life changed dramatically once I finished the transition.This book is personal to me obviously, and though it's geared towards lawyers, anyone can pick it up, read through it and follow any the of paths I set out in the book.For the record, I'm using SatoshiBox to facilitate the transition. The user experience of getting a product set up is the best - better and faster than Gumroad. Thanks /u/PorkloinMaster for introducing it to me.</t>
  </si>
  <si>
    <t>http://www.reddit.com/r/Bitcoin/comments/372vp4/im_selling_my_book_for_bitcoin_quit_law_and_code/</t>
  </si>
  <si>
    <t>May 24, 2015 at 05:24PM</t>
  </si>
  <si>
    <t>Roger Ver in Tokyo</t>
  </si>
  <si>
    <t>https://www.youtube.com/watch?v=xggLGdfg990</t>
  </si>
  <si>
    <t>http://www.reddit.com/r/Bitcoin/comments/372vmt/roger_ver_in_tokyo/</t>
  </si>
  <si>
    <t>May 24, 2015 at 05:20PM</t>
  </si>
  <si>
    <t>CoinJar presents Swipe and Hedged Accounts at Finovate Europe 2015</t>
  </si>
  <si>
    <t>https://www.youtube.com/watch?v=y48u9-geK60</t>
  </si>
  <si>
    <t>http://www.reddit.com/r/Bitcoin/comments/372vfe/coinjar_presents_swipe_and_hedged_accounts_at/</t>
  </si>
  <si>
    <t>May 24, 2015 at 05:17PM</t>
  </si>
  <si>
    <t>TheHammer7D5x4S7</t>
  </si>
  <si>
    <t>2 credit cards declined... Paid with bitcoin</t>
  </si>
  <si>
    <t>So today I renewed my Usenet subscription. The website didn't let me use my prepaid Visa Gift card. It said card declined. I tired my regular Mastercard which didn't work for some reason.So I paid with Bitcoin using Mycelium. It took a few seconds and got a confirmation email straight away. Didn't have to wait for 6 confirmations etc. It was brilliant. I provided no personal information and paid with Bitcoin.There is definitely a need for digital currency. I'll replace the coins tomorrow. Very happy right now.</t>
  </si>
  <si>
    <t>http://www.reddit.com/r/Bitcoin/comments/372v9e/2_credit_cards_declined_paid_with_bitcoin/</t>
  </si>
  <si>
    <t>May 24, 2015 at 05:16PM</t>
  </si>
  <si>
    <t>iPostShowerThoughts</t>
  </si>
  <si>
    <t>[Showerthoughts] Bitcoin is as important to free trade as the printing press was to free thought.</t>
  </si>
  <si>
    <t>http://www.reddit.com/r/Bitcoin/comments/372v7w/showerthoughts_bitcoin_is_as_important_to_free/</t>
  </si>
  <si>
    <t>May 24, 2015 at 05:58PM</t>
  </si>
  <si>
    <t>Was Roger Ver's email account hacked? Why did those emails published by anonymous person? Smart but dishonest tactics?</t>
  </si>
  <si>
    <t>http://www.reddit.com/r/Bitcoin/comments/36zqw6/email_leaks_confirm_okcoin_asked_roger_ver_to/How this guy knew the content of Roger Ver's emails without Roger Ver's consent?Or this guy is Roger Ver himself?Then why did not Roger Ver publish these emails himself? If so, it's not the tactic a good man will use anyway.</t>
  </si>
  <si>
    <t>http://www.reddit.com/r/Bitcoin/comments/372xk2/was_roger_vers_email_account_hacked_why_did_those/</t>
  </si>
  <si>
    <t>May 24, 2015 at 05:46PM</t>
  </si>
  <si>
    <t>Only 7 transactions per second?</t>
  </si>
  <si>
    <t>Is it true this thing can only handle 7 transactions per second?That is terrible! I support the idea of crypto currencies but in order for it to become usable on a large scale it needs to be able to handle at least thousands of transactions per second. Rumor has it that around 10,000 credit card transactions take place EVERY SECOND.What is to stop me from simply rendering the whole Bitcoin network useless by sending 8 transactions per second for an entire day? In fact, I think I might actually try this.</t>
  </si>
  <si>
    <t>http://www.reddit.com/r/Bitcoin/comments/372wtb/only_7_transactions_per_second/</t>
  </si>
  <si>
    <t>May 24, 2015 at 05:43PM</t>
  </si>
  <si>
    <t>Roger Ver's semi-secret "Next Big Project" in 2015</t>
  </si>
  <si>
    <t>https://www.cryptocoinsnews.com/bitcoin-super-investor-roger-ver-bitcoin-exchange-okcoin-may-insolvent/</t>
  </si>
  <si>
    <t>http://www.reddit.com/r/Bitcoin/comments/372wo1/roger_vers_semisecret_next_big_project_in_2015/</t>
  </si>
  <si>
    <t>May 24, 2015 at 05:42PM</t>
  </si>
  <si>
    <t>liamzebedee</t>
  </si>
  <si>
    <t>Max Kaye, of BitcoinSYD, announces intention to form blockchain-based political party in Australia</t>
  </si>
  <si>
    <t>http://nvbloc.org/</t>
  </si>
  <si>
    <t>http://www.reddit.com/r/Bitcoin/comments/372wlh/max_kaye_of_bitcoinsyd_announces_intention_to/</t>
  </si>
  <si>
    <t>May 24, 2015 at 05:36PM</t>
  </si>
  <si>
    <t>Bitcointalk goes down again for at least another day</t>
  </si>
  <si>
    <t>https://twitter.com/bitcointalk/status/602421967291985920</t>
  </si>
  <si>
    <t>http://www.reddit.com/r/Bitcoin/comments/372wb3/bitcointalk_goes_down_again_for_at_least_another/</t>
  </si>
  <si>
    <t>May 24, 2015 at 06:13PM</t>
  </si>
  <si>
    <t>DreadedHobo</t>
  </si>
  <si>
    <t>Blockchain question.</t>
  </si>
  <si>
    <t>Just a quick question to help further my understanding of Bitcoin.Is it possible for a hard fork in the blockchain that would expand the blockchain into a functioning market, example: bolt open bazaar onto the blockchain.Not really curious as to wether it makes sense, or if it would ever happen. Just want to know if it could?Thanks heaps in advance!</t>
  </si>
  <si>
    <t>http://www.reddit.com/r/Bitcoin/comments/372yeu/blockchain_question/</t>
  </si>
  <si>
    <t>adv4nced</t>
  </si>
  <si>
    <t>Today is municipal Election day in Spain. There is one party that explicitly mention Bitcoin in their program : I learned 5 min before voting. #justsaying .</t>
  </si>
  <si>
    <t>http://www.p-lib.es/wp-content/uploads/2015/04/TABLA-DE-PROPUESTAS-PROGRAM%C3%81TICAS-DEL-PARTIDO-LIBERTARIO.pdf</t>
  </si>
  <si>
    <t>http://www.reddit.com/r/Bitcoin/comments/372ydo/today_is_municipal_election_day_in_spain_there_is/</t>
  </si>
  <si>
    <t>May 24, 2015 at 06:10PM</t>
  </si>
  <si>
    <t>Can Streamium allow for the return of gladiatorial battles and over horrific human actions on film?</t>
  </si>
  <si>
    <t>Are there ways in which individuals could set up a Streamium show which shows the darker side of humanity, for a fee of course without recourse?I assume that such things already exist for CP et al if you went trawling through the filth of the darkweb and so I guess my real question is whether or not this or similar software makes such a thing easier to accomplish?I imagine there would be a large demand for blood sports given no recourse.</t>
  </si>
  <si>
    <t>http://www.reddit.com/r/Bitcoin/comments/372y7o/can_streamium_allow_for_the_return_of/</t>
  </si>
  <si>
    <t>May 24, 2015 at 07:28PM</t>
  </si>
  <si>
    <t>Are Wall Street and The Banks Trying To Circumvent the Bitcoin Blockchain? - Bitcoinist.net</t>
  </si>
  <si>
    <t>http://bitcoinist.net/wall-street-banks-trying-circumvent-bitcoin-blockchain/</t>
  </si>
  <si>
    <t>http://www.reddit.com/r/Bitcoin/comments/3733dq/are_wall_street_and_the_banks_trying_to/</t>
  </si>
  <si>
    <t>May 24, 2015 at 07:45PM</t>
  </si>
  <si>
    <t>datalemur</t>
  </si>
  <si>
    <t>How will the Blockchain affect institutions with Databases?</t>
  </si>
  <si>
    <t>Graduated college recently and working in Excel and SQL.The blockchain technology is a massively decentralized database system (among other 'things'). Should I be training in other skills outside of work? Decentralized database systems seem to be the future and I do not want to get left behind.</t>
  </si>
  <si>
    <t>http://www.reddit.com/r/Bitcoin/comments/3734so/how_will_the_blockchain_affect_institutions_with/</t>
  </si>
  <si>
    <t>May 24, 2015 at 08:21PM</t>
  </si>
  <si>
    <t>So where is the Streamium porn already?</t>
  </si>
  <si>
    <t>This is inevitable; I'm surprised I've not seen any yet...</t>
  </si>
  <si>
    <t>http://www.reddit.com/r/Bitcoin/comments/3737o7/so_where_is_the_streamium_porn_already/</t>
  </si>
  <si>
    <t>May 24, 2015 at 08:08PM</t>
  </si>
  <si>
    <t>streamiumnotnow</t>
  </si>
  <si>
    <t>Streamium conceptually could work but would absolutely overwhelm the 2015 blockchain.</t>
  </si>
  <si>
    <t>Right now, The blockchain can handle between 3-7 transactions per second. This puts an absolute hard cap on the number of viewers a stream could have at one time.Someday in the future something like streamium could work. But right now the current state of the blockchain has it such that if the whole power of the entire network was set to paying for streams that not even a single small highschool could watch an event. Meaning in 2015 this is pretty useless as an invention.</t>
  </si>
  <si>
    <t>http://www.reddit.com/r/Bitcoin/comments/3736mb/streamium_conceptually_could_work_but_would/</t>
  </si>
  <si>
    <t>May 24, 2015 at 07:54PM</t>
  </si>
  <si>
    <t>SpanishDuke</t>
  </si>
  <si>
    <t>Currently writing an essay on Bitcoin. What are some important points about it that I shouldn't miss?</t>
  </si>
  <si>
    <t>I'm writing an essay on Bitcoin to talk about it in class. I know the basics of it, but could you guys give me some advice about its past, present and, perhaps, future? What important things I shouldn't forget?</t>
  </si>
  <si>
    <t>http://www.reddit.com/r/Bitcoin/comments/3735h4/currently_writing_an_essay_on_bitcoin_what_are/</t>
  </si>
  <si>
    <t>May 24, 2015 at 09:06PM</t>
  </si>
  <si>
    <t>Bitcoin for scrap cars. THIS is what we need: Merchants that pay Bitcoin are even better the ones who accept Bitcoin.</t>
  </si>
  <si>
    <t>http://www.autometal.com.au/bitcoin-for-scrap-cars/</t>
  </si>
  <si>
    <t>http://www.reddit.com/r/Bitcoin/comments/373bnv/bitcoin_for_scrap_cars_this_is_what_we_need/</t>
  </si>
  <si>
    <t>May 24, 2015 at 08:55PM</t>
  </si>
  <si>
    <t>"decentralize everything" vs "getting tax revenue as being middlemen"</t>
  </si>
  <si>
    <t>if all negotiations are made on blockchain, where does the tax revenue come from? up until now, the state has the power of being a middleman, and therefore can enforce taxation, which is not bad, but with further global transaction advancement and skipping middleman, how do governments have to adapt to survive?</t>
  </si>
  <si>
    <t>http://www.reddit.com/r/Bitcoin/comments/373aor/decentralize_everything_vs_getting_tax_revenue_as/</t>
  </si>
  <si>
    <t>May 24, 2015 at 08:52PM</t>
  </si>
  <si>
    <t>btcnoodle</t>
  </si>
  <si>
    <t>Unofficial Streamium Channel List</t>
  </si>
  <si>
    <t>http://np.reddit.com/r/Streamium/comments/37389f/unofficial_streamium_channel_directory_and_help/</t>
  </si>
  <si>
    <t>http://www.reddit.com/r/Bitcoin/comments/373aes/unofficial_streamium_channel_list/</t>
  </si>
  <si>
    <t>May 24, 2015 at 08:48PM</t>
  </si>
  <si>
    <t>webdisplay</t>
  </si>
  <si>
    <t>John Nash killed in car accident</t>
  </si>
  <si>
    <t>http://www.nj.com/middlesex/index.ssf/2015/05/famed_a_beautiful_mind_mathematician_wife_killed_in_taxi_crash_police_say.html</t>
  </si>
  <si>
    <t>http://www.reddit.com/r/Bitcoin/comments/373a04/john_nash_killed_in_car_accident/</t>
  </si>
  <si>
    <t>May 24, 2015 at 08:42PM</t>
  </si>
  <si>
    <t>KillMarcusReed</t>
  </si>
  <si>
    <t>The correct way to view bitcoin in Google Finance (to prepare for the moon shot)</t>
  </si>
  <si>
    <t>https://www.google.com/finance?q=USDBTC&amp;ei=6NRhVdnrGI3_qQHE3oPQCg</t>
  </si>
  <si>
    <t>http://www.reddit.com/r/Bitcoin/comments/3739i5/the_correct_way_to_view_bitcoin_in_google_finance/</t>
  </si>
  <si>
    <t>May 24, 2015 at 09:45PM</t>
  </si>
  <si>
    <t>Super safe bitcoin login?</t>
  </si>
  <si>
    <t>Suppose for some reason you need a super safe website. Now suppose when you register to the website you have to enter your username, password and a bitcoin address that you own. When you login to the site you enter your username and password on some computer (but not on your mobile phone). The site then shows you your bitcoin address as a QR-code and you have to send 0.001 BTC to that address to be allowed to proceed. You send your 0.001 BTC from a wallet on your mobile phone (that doesn't contain the password). Since you own the bitcoin address, you only pay the transaction fee to login. Now someone who steals your password can't send the bitcoins and someone who hacks your phone doesn't know the password. You can also use WiFi for your computer and 3G on your phone.Is this used already?EDIT: apart from Trezor login.</t>
  </si>
  <si>
    <t>http://www.reddit.com/r/Bitcoin/comments/373fgl/super_safe_bitcoin_login/</t>
  </si>
  <si>
    <t>May 24, 2015 at 09:59PM</t>
  </si>
  <si>
    <t>mateuszkopec</t>
  </si>
  <si>
    <t>"(...) J.P. Morgan has a 25 person Bitcoin working group, that's meeting once every 2 weeks (...)" says Nathaniel Popper, Wall Street reporter and J.P. Morgan insider</t>
  </si>
  <si>
    <t>https://youtu.be/eR2pbJ_sYK8?t=32m29s</t>
  </si>
  <si>
    <t>http://www.reddit.com/r/Bitcoin/comments/373gwo/jp_morgan_has_a_25_person_bitcoin_working_group/</t>
  </si>
  <si>
    <t>btcbot</t>
  </si>
  <si>
    <t>R.I.P. John Nash - celebrated mathematician and schizophrenic, spiritual father of Bitcoin as 'Ideal Money'</t>
  </si>
  <si>
    <t>https://thewealthofchips.wordpress.com/2015/05/07/the-levation-of-ideal-money/</t>
  </si>
  <si>
    <t>http://www.reddit.com/r/Bitcoin/comments/373gwh/rip_john_nash_celebrated_mathematician_and/</t>
  </si>
  <si>
    <t>May 24, 2015 at 10:17PM</t>
  </si>
  <si>
    <t>Date 24[sun]5[May]2015 I have decided not to...</t>
  </si>
  <si>
    <t>Obtain a debt/credit card until I'm able to sustain myself using Bitcoin. Instead I will be using a prepaid card from one of the many online providers. Until then, I will be working on a decentralised service which includes stores and apps that will allow me and others to fully utilise the power of Bitcoin and decentralisation.</t>
  </si>
  <si>
    <t>http://www.reddit.com/r/Bitcoin/comments/373itp/date_24sun5may2015_i_have_decided_not_to/</t>
  </si>
  <si>
    <t>May 24, 2015 at 10:39PM</t>
  </si>
  <si>
    <t>Super safe HD-wallet login?</t>
  </si>
  <si>
    <t>Suppose for some reason you need a super safe website. When you register to the website via a computer, as usual you have to enter your username and password. You then login to the site and have to enter a master public key that corresponds to a (small amount) HD wallet on your phone (Mycelium). Then logout. When you login to the site you enter your username and password on some computer (but not on your mobile phone). The site then shows you a bitcoin address corresponding to your HD wallet as a QR-code and you have to send 0.001 BTC from your HD wallet on your phone (that doesn't contain the password) to be allowed to proceed and the website checks that the sending bitcoin address(es) belong to the same HD wallet as the receiving bitcoin address. Since you also own the receiving bitcoin address, you only pay the transaction fee to login. Now someone who steals your password can't send the bitcoins and someone who hacks your phone doesn't know the password. You can also use WiFi for your computer and 3G on your phone. You have carefully stored the (12 word) seed of your HD wallet so you can always recreate your HD wallet.</t>
  </si>
  <si>
    <t>http://www.reddit.com/r/Bitcoin/comments/373l9k/super_safe_hdwallet_login/</t>
  </si>
  <si>
    <t>May 24, 2015 at 10:37PM</t>
  </si>
  <si>
    <t>Illesac</t>
  </si>
  <si>
    <t>Will this twitter feed ever tweet again?</t>
  </si>
  <si>
    <t>https://twitter.com/NickSzabo4</t>
  </si>
  <si>
    <t>http://www.reddit.com/r/Bitcoin/comments/373kzg/will_this_twitter_feed_ever_tweet_again/</t>
  </si>
  <si>
    <t>May 24, 2015 at 11:17PM</t>
  </si>
  <si>
    <t>Teaching Encryption Could Soon to Be Illegal in Australia | Inside Bitcoins | Bitcoin news | Price</t>
  </si>
  <si>
    <t>http://insidebitcoins.com/news/teaching-encryption-could-soon-to-be-illegal-in-australia/32701</t>
  </si>
  <si>
    <t>http://www.reddit.com/r/Bitcoin/comments/373phf/teaching_encryption_could_soon_to_be_illegal_in/</t>
  </si>
  <si>
    <t>May 25, 2015 at 12:09AM</t>
  </si>
  <si>
    <t>Did Roger Ver Took Advantage of Chinese BTC Exchange OKCoin?</t>
  </si>
  <si>
    <t>Looks pretty clear. Though /u/OKCoinbtc was unprofessional as it did not hire a bilingual lawyer, it's equally wrong on part of Roger Ver to take advantage of this situation. The conditions of contract are favoring Roger.the properly signed version of the contract (v7) had an early termination clause for Ver, but not one for OKCoin. Even the 6-month advance warning in the unsigned/forged version (v8) seems too restrictive. I would think that neither version was seen by a lawyer or by someone used to such contracts.</t>
  </si>
  <si>
    <t>http://www.reddit.com/r/Bitcoin/comments/373vnp/did_roger_ver_took_advantage_of_chinese_btc/</t>
  </si>
  <si>
    <t>May 24, 2015 at 11:59PM</t>
  </si>
  <si>
    <t>TacoDanTheTacoMan</t>
  </si>
  <si>
    <t>Looking for a suitable replacement for Helloblock.</t>
  </si>
  <si>
    <t>Helloblock appears to be dead. The site is still up, but the latest block available on their API is about a month old. The warpper I was using for their API says that it is deprecated due to Helloblock terminating their block explorer, but I haven't been able to find any other information about it.I'm looking for another API that will provide the same access that Helloblock used to, and I'm not finding any. I need the API to be accessible from a client without going through a server, so any APIs that require a user ID to access aren't acceptable (the user ID would be revoked as soon as it started getting accessed from a bunch of different IPs, obviously). The only other blockchain API I've found that doesn't strictly require this is blockchain.info, and they place pretty severe limits on the number of requests per minute that can be sent to their API without an ID. Their limits are way too low for my purposes. If I can't find a suitable replacement I'm going to have to radically change my project so that it doesn't run in a browser, and instead requires the user to download it. This would limit accessibility, and I would like to avoid it.Does anybody know of an API which allows access to the blockchain without any prior registration, and without putting strict limits on how often it can be accessed?</t>
  </si>
  <si>
    <t>http://www.reddit.com/r/Bitcoin/comments/373uij/looking_for_a_suitable_replacement_for_helloblock/</t>
  </si>
  <si>
    <t>May 24, 2015 at 11:54PM</t>
  </si>
  <si>
    <t>Lord_Smedley</t>
  </si>
  <si>
    <t>Uh-Oh: "Greece 'cannot afford IMF repayment' in June - minister"</t>
  </si>
  <si>
    <t>http://www.bbc.com/news/business-32864068</t>
  </si>
  <si>
    <t>http://www.reddit.com/r/Bitcoin/comments/373tx2/uhoh_greece_cannot_afford_imf_repayment_in_june/</t>
  </si>
  <si>
    <t>May 25, 2015 at 12:36AM</t>
  </si>
  <si>
    <t>fuckFED</t>
  </si>
  <si>
    <t>I was arrested for selling BTC on LocalBitcoins</t>
  </si>
  <si>
    <t>Last year around October I was arrested for selling BTC on LocalBitcoins. The funny thing is I had stopped selling a year prior to my arrest. Most of my transactions amounted to under $1000.I found out that they had been keeping track of me for multiple years.I was in no way connected to any dark market dealings. When I was selling to people I had an "I am not interested in why you are buying these" attitude.Just recently my case was resolved. It turned out the best it could have but I know this likely wont be the case for the dozens of others I saw arrested with me.I just wanted to warn people. If you live in the US and sell on LBC know what could potentially happen.</t>
  </si>
  <si>
    <t>http://www.reddit.com/r/Bitcoin/comments/373yqo/i_was_arrested_for_selling_btc_on_localbitcoins/</t>
  </si>
  <si>
    <t>May 25, 2015 at 12:34AM</t>
  </si>
  <si>
    <t>ieltshelp</t>
  </si>
  <si>
    <t>I am just a stupid fella</t>
  </si>
  <si>
    <t>http://i.imgur.com/wwDGhxI.png</t>
  </si>
  <si>
    <t>http://www.reddit.com/r/Bitcoin/comments/373yfs/i_am_just_a_stupid_fella/</t>
  </si>
  <si>
    <t>May 25, 2015 at 12:33AM</t>
  </si>
  <si>
    <t>GloryBeing</t>
  </si>
  <si>
    <t>Discussion: Why isn't there a enormous advertising campaign for Bitcoin?</t>
  </si>
  <si>
    <t>As a primary lurker, I notice this sub-reddit and other related ones are experience a state of tunnel vision. Speaking about Bitcoin publicly these days is a joke to most people in the real world, and encounter risk of not being taken seriously in a professional environment because of that.Why is nothing being done to correct the general public perception of people not taking Bitcoin seriously? There are billions of dollars in bitcoin right now. I realize most people reading this and most tech people using Bitcoin don't care for ads, but the people not like us (which is the majority) ARE impacted by ads and need to be exposed to Bitcoin.Here are some concepts of advertising based upon things that trigger me to think "I should check out how Bitcoin is doing":Asset forfeiture. When police seize someone's life savings, I instantly think of Bitcoin. Asset forfeiture is happening a lot and people are terrified of it. This is an obvious mechanism to say something indicating that isn't possible with bitcoin.Related to above, $10,000 deposit limits and other mechanisms restricting the usage of money. This is a tricky one to utilize for advertising, since it is related to drugs, but talking a bit about banks working with cartels (HSBC, anyone?) should take care of that.Corruption in governments all over the world. The key here is focusing on the fact that bitcoin works with and without government. It works regardless and in spite of the corruption.Talk about charities accepting bitcoin and how it means "more money for the people who need it" and more accountability for how the money is used, etc.I'm sure you can see a theme to my ideas. Focus on the real world problems that people care about and feel helpless against, because bitcoin can be a real solution to those problems.Regardless of what the content is, advertising is absolutely necessary to reach the general populace of people. Bitcoin needs a face lift. It needs to generate a perception where people take it seriously and don't laugh if you mention it. This bullshit with things like pizza, as an example, needs to stop as focus points for a serious, world revolutionizing system (such points are good, playful, etc...but are not meaningful right now when people already don't take Bitcoin seriously).So what can we do to get some bitcoin advertising going? From little things to billboards, to you tube commercials and beyond, we need to reach people. Technical functionality isn't enough -- just look at the iPod and the myriad of MP3 players that came before it (many of which were technically superior to the iPod in every way). The best tech doesn't win -- the best know / respected technology does.</t>
  </si>
  <si>
    <t>http://www.reddit.com/r/Bitcoin/comments/373yf6/discussion_why_isnt_there_a_enormous_advertising/</t>
  </si>
  <si>
    <t>May 25, 2015 at 12:18AM</t>
  </si>
  <si>
    <t>Tokyo Bitcoiners Keep Alive Satoshi’s Porn Vision</t>
  </si>
  <si>
    <t>http://altcoinpress.com/2015/05/tokyo-bitcoin-adopters-keep-alive-satoshis-porn-vision/</t>
  </si>
  <si>
    <t>http://www.reddit.com/r/Bitcoin/comments/373wor/tokyo_bitcoiners_keep_alive_satoshis_porn_vision/</t>
  </si>
  <si>
    <t>May 25, 2015 at 12:16AM</t>
  </si>
  <si>
    <t>bitbody</t>
  </si>
  <si>
    <t>Bitlicense - Shameful if Ben Lawsky gets away with his personal scheme</t>
  </si>
  <si>
    <t>The USA and NY in particular should be ashamed of themselves letting this guy pull off this scheme.Never mind the fact that the bit license proposal contains a bunch of vague, non-productive and/or unenforceable points. We all know deep down its meant to let the control of money and wealth stay right where it is and that this is just one attempt at squashing any change of the current system.Put all that aside and be ashamed that: - Ben Lawsky is an unelected official who has the power to enact laws that impact bitcoin users in NY, USA and potential the world. - Announces weeks before the final proposal is put into effect that he will launch a consulting firm that will deal with virtual currency compliance.WTF? Are we living in bizarro world? How can this guy possibly not be thrown in jail for this attempt? It is such a blatant breach of govt trust that he might as well do an AMA and show a picture of him giving the middle finger to reddit audience and the constitution.Any business that goes near this guy should be publicly shunned (and thrown in a cell next to Lawskys imo).This is so ridiculous that I just had to make my first ever reddit post (tho I read here a lot and enjoy the stories).</t>
  </si>
  <si>
    <t>http://www.reddit.com/r/Bitcoin/comments/373wi6/bitlicense_shameful_if_ben_lawsky_gets_away_with/</t>
  </si>
  <si>
    <t>May 25, 2015 at 01:26AM</t>
  </si>
  <si>
    <t>Coinlock shutting down</t>
  </si>
  <si>
    <t>Hi all,I've decided to shut down Coinlock to focus on other projects, primarily my colored coin platform. I've been running the site for almost two years, and it's been a very interesting foray into bitcoin.We offered an anonymous encrypted way for anyone to sell anything digital, and seamlessly integrated bitcoin for end to end payments.If you are hosting content on Coinlock your links will expire soon, please move them to another provider. I still think Bitcoin has tremendous promise, and ultimately some decentralized option will take over Coinlock's functionality. The consumer story is still evolving, and I think we are several years from fully decentralized paid content.Thanks for your support over the years, if anyone is interested in acquiring the domain, code, etc contact me at support@coinlock.com</t>
  </si>
  <si>
    <t>http://www.reddit.com/r/Bitcoin/comments/3744n1/coinlock_shutting_down/</t>
  </si>
  <si>
    <t>May 25, 2015 at 01:19AM</t>
  </si>
  <si>
    <t>Installing JoinMarket on Windows 7 (temporary)</t>
  </si>
  <si>
    <t>https://github.com/chris-belcher/joinmarket/wiki/Installing-JoinMarket-on-Windows-7-(temporary)</t>
  </si>
  <si>
    <t>http://www.reddit.com/r/Bitcoin/comments/3743u6/installing_joinmarket_on_windows_7_temporary/</t>
  </si>
  <si>
    <t>May 25, 2015 at 01:07AM</t>
  </si>
  <si>
    <t>How to Earn $10,000 in Bitcoin Without Depositing a Penny at BetcoinPoker.com</t>
  </si>
  <si>
    <t>https://www.betcoin.ag/how-earn-10000-bitcoin-without-depositing-penny-betcoinpokercom/?a=2873</t>
  </si>
  <si>
    <t>http://www.reddit.com/r/Bitcoin/comments/3742bl/how_to_earn_10000_in_bitcoin_without_depositing_a/</t>
  </si>
  <si>
    <t>May 25, 2015 at 01:31AM</t>
  </si>
  <si>
    <t>"Future of Bitcoin Wallets" Panel Discussion in Tokyo (Panelists: breadwallet, Ninki Wallet, and LUXSTACK)</t>
  </si>
  <si>
    <t>https://www.youtube.com/watch?v=zAAF80CHHYY</t>
  </si>
  <si>
    <t>http://www.reddit.com/r/Bitcoin/comments/374592/future_of_bitcoin_wallets_panel_discussion_in/</t>
  </si>
  <si>
    <t>May 25, 2015 at 01:28AM</t>
  </si>
  <si>
    <t>BTC24org</t>
  </si>
  <si>
    <t>** BTC24.org with a new design. Have a look! **</t>
  </si>
  <si>
    <t>http://btc24.org/</t>
  </si>
  <si>
    <t>http://www.reddit.com/r/Bitcoin/comments/3744vy/btc24org_with_a_new_design_have_a_look/</t>
  </si>
  <si>
    <t>May 25, 2015 at 02:29AM</t>
  </si>
  <si>
    <t>yEzas</t>
  </si>
  <si>
    <t>Earn bitcoins by playing csgo. Works, proof in description :)</t>
  </si>
  <si>
    <t>So hello everybody, today I wanna to introduce you to a website where you earn bitcoins for killing other people, EVERYTHING IS LEGIT, HAVE PROOF This is not my website, I found it at CEVO website in official announcement.Screenshots, that proves that this website is legit :) *Money got from the website*Before*AfterI made in one day 4$, just killing people and my friends :) So to start with you will need few things:A google account.Steam ofc with csgo.Mobile number . (You can use fake one)Passport ID.(You can use fake one)Bitcoin wallet.Registering and getting points 1. First of all you need to register at this website LEET.GG (not a referral) with google account http://imgur.com/IRmp6kOWrite your info, you need to be 18 (everyone on internet is 18) http://imgur.com/JwY5MdXClick play and select server EU or USA and connect with steam http://imgur.com/YgKawq1 , http://imgur.com/dVsGXtIAfter you connected steam with this website click register and connect http://imgur.com/QlIqasJ , http://imgur.com/kTG7mqH , http://imgur.com/XEvvtYxAfter you connected just kill people, with every registered player killed you get 1000 shitoshi (10000 shitoshi is like 0.03 $, 10 kills).After quitting the game (you can quit whenever you want) click unregister and after 2 minutes points will be transferred to your main balance http://imgur.com/rV6qPI8UNREGISTERED USERS DON'T GET POINTSWithdrawing Skip if you don't have wallet, i will tell you later how to make one :) 1. Click Leet logo in left top corner http://imgur.com/uRBLBO5 and click withdrawing http://imgur.com/Hm36xoi Automated withdrawing is turn off for now but you can still withdraw manually.http://imgur.com/gUsXiuJ Open email, email of the admin admin@leet.gg. In the message put the amount of shitoshi you wanna to get to your bitcoin wallet, your PlayerKey (you can found it in settings) http://imgur.com/aF3oJMR, and your bitcoin wallet address http://imgur.com/HIuQYVm and after 24 hours or faster you will get your money :). It should look like this http://imgur.com/JYjkT2f The automated withdrawing will be back in a few days.Spend bitcoins, I will put some steam game shops which accept bitcoins as payment.Creating Bitcoin wallet If you already have one skip this If not read :) It is better to use Xapo wallet, cause with it, the withdrawing is fastest.First go to official Xapo websiteXapo.RefferalXapo.Normal and click "open my Xapo wallet" http://imgur.com/qRa0G1SPut your information (real one) http://imgur.com/cJwwSpm , http://imgur.com/wtdIe1E then create 4 digit password, you need to remember that pass, you will need to put it always when login. Verify your email http://imgur.com/OOr4dIQAfter login in you need to finish setting up your account click "secure your account" http://imgur.com/6uljcBxPut your REAL number http://imgur.com/WZRHTcn They will send you a code to verify http://imgur.com/kewkQODAfter that click "Unlock full access" http://imgur.com/AAhwh0L Again put your information http://imgur.com/NatjFmV click next.Now you will need to put your passport ID http://imgur.com/tGvg5l4 to finish.And you finished you can get, send and pay money http://imgur.com/ShEhDlDHave fun and earn some money If I forgot something or you have some question just askLEET.GG Forum: ForumMore PROOF: I bought a steam game with the bitcoins I got from Leet http://imgur.com/oXnI5KG , http://imgur.com/RQcqFUJ , http://imgur.com/wFL95kh , http://imgur.com/Wvj5a4o , http://imgur.com/uWsNjrVIf you wanna you can donate me some bits :)*For sharing this website*My Bitcoin address 3LXS6x4SeeeRJPV9K4MG8fjqFRok4vBX7d</t>
  </si>
  <si>
    <t>http://www.reddit.com/r/Bitcoin/comments/374c8z/earn_bitcoins_by_playing_csgo_works_proof_in/</t>
  </si>
  <si>
    <t>May 25, 2015 at 02:24AM</t>
  </si>
  <si>
    <t>0b110011100101</t>
  </si>
  <si>
    <t>Hindsight is 20/20</t>
  </si>
  <si>
    <t>http://www.reddit.com/r/Bitcoin/comments/1rp8w8/sold_the_last_of_my_coins_when_gox_hit_1234_and_i/</t>
  </si>
  <si>
    <t>http://www.reddit.com/r/Bitcoin/comments/374bpl/hindsight_is_2020/</t>
  </si>
  <si>
    <t>May 25, 2015 at 03:17AM</t>
  </si>
  <si>
    <t>jjolla888</t>
  </si>
  <si>
    <t>how significant is the value of bitcoin, and what is stopping more of it being spawned?</t>
  </si>
  <si>
    <t>I read there are only about 13 million bitcoins, and expect to see only about 21 million as a maximum. That makes today's capitalization of the order of $3B, which is quite small on the international scale - actually it's insignificant when we consider the world GDP is some $77,000BWhat is there stopping Son of Satoshi to propose a separate system, call it Buttcoin, as a supplementary monetary system ?</t>
  </si>
  <si>
    <t>http://www.reddit.com/r/Bitcoin/comments/374i1h/how_significant_is_the_value_of_bitcoin_and_what/</t>
  </si>
  <si>
    <t>May 25, 2015 at 03:08AM</t>
  </si>
  <si>
    <t>aiakos</t>
  </si>
  <si>
    <t>Why streamium did not do a gallery. And how to get rich doing it yourself.</t>
  </si>
  <si>
    <t>My guess is they did not do a gallery because they did not want to police the content of the streams. There would be backlash from the community if they did. There would be sex cams and illegal streams if they didn't. It's a lose/lose. However, I'm sure there a dozens of indexers being built right now.Airbnb doesn't own any real estate, Alibaba doesn't own any inventory. Uber has no cars, Expedia has no airplanes. These are information brokers and it is a highly scalable business model.Someone right now is building an information broker for bitcoin streams and they are going to get paid. Charge a flat monthly fee (paid in bitcoin) for inclusion in the index and watch the coins roll in.</t>
  </si>
  <si>
    <t>http://www.reddit.com/r/Bitcoin/comments/374gz1/why_streamium_did_not_do_a_gallery_and_how_to_get/</t>
  </si>
  <si>
    <t>May 25, 2015 at 02:49AM</t>
  </si>
  <si>
    <t>newbie-one</t>
  </si>
  <si>
    <t>new bitcoin android game * play and earn free bitcoin when you reach 5000 scores share it*</t>
  </si>
  <si>
    <t>https://play.google.com/store/apps/details?id=com.arabiaplay.BitcoinRush</t>
  </si>
  <si>
    <t>http://www.reddit.com/r/Bitcoin/comments/374eqm/new_bitcoin_android_game_play_and_earn_free/</t>
  </si>
  <si>
    <t>May 25, 2015 at 02:43AM</t>
  </si>
  <si>
    <t>eof</t>
  </si>
  <si>
    <t>You are here</t>
  </si>
  <si>
    <t>http://i.imgur.com/ZauvtWk.jpg</t>
  </si>
  <si>
    <t>http://www.reddit.com/r/Bitcoin/comments/374dyv/you_are_here/</t>
  </si>
  <si>
    <t>May 25, 2015 at 02:39AM</t>
  </si>
  <si>
    <t>the_real_obola</t>
  </si>
  <si>
    <t>Bitcoin ringtone</t>
  </si>
  <si>
    <t>Somebody have a cool ringtone about bitcoin?I would like to have a ringtone that says with a nice voice something like:"You just received another bitcoin. Do you want me to show your balance?"I tried some text to speech websites but all have bad voices, robotic or no accent.EDIT: maybe we can have a text to speech with Andreas voice :) ?</t>
  </si>
  <si>
    <t>http://www.reddit.com/r/Bitcoin/comments/374dho/bitcoin_ringtone/</t>
  </si>
  <si>
    <t>May 25, 2015 at 03:50AM</t>
  </si>
  <si>
    <t>(Dutch video) Where can i pay with Bitcoin</t>
  </si>
  <si>
    <t>https://www.youtube.com/watch?v=PLO--_rZZLo</t>
  </si>
  <si>
    <t>http://www.reddit.com/r/Bitcoin/comments/374lyp/dutch_video_where_can_i_pay_with_bitcoin/</t>
  </si>
  <si>
    <t>May 25, 2015 at 03:42AM</t>
  </si>
  <si>
    <t>What happened since GHash's 51% moment?</t>
  </si>
  <si>
    <t>I'm relatively new to the bitcoin community, and I recently came across articles discussing when GHash momentarily acquired 51% of the hashrate distribution:http://imgur.com/wzCS4I7If you look at hashrate distribute now, Ghash is down to 2%, and the largest pool is F2Pool with 24%.https://blockchain.info/poolsWhat happened in the last 11 months to change things so dramatically? Was anything done to the bitcoin code to prevent a mining pool from reaching 51% again? Any help filling me in on the rest of the story here would be appreciated.</t>
  </si>
  <si>
    <t>http://www.reddit.com/r/Bitcoin/comments/374l0d/what_happened_since_ghashs_51_moment/</t>
  </si>
  <si>
    <t>May 25, 2015 at 03:38AM</t>
  </si>
  <si>
    <t>Simcom</t>
  </si>
  <si>
    <t>Richard Branson links BTC article to 2 million facebook followers.</t>
  </si>
  <si>
    <t>https://www.facebook.com/RichardBranson/posts/10152827536865872:0</t>
  </si>
  <si>
    <t>http://www.reddit.com/r/Bitcoin/comments/374kix/richard_branson_links_btc_article_to_2_million/</t>
  </si>
  <si>
    <t>May 25, 2015 at 03:37AM</t>
  </si>
  <si>
    <t>snaxion</t>
  </si>
  <si>
    <t>Could Bitcoin Kill The Gas Card?</t>
  </si>
  <si>
    <t>Suppose you have a kid and want to give him some gas money but you only want that spent on gas money. What if every car had a BTC address associated with it. The parent could load that address with BTC as needed, and when the kid vends some gas, an NFC in the car automatically debits the address. No fumbling with cards, pressing numbers. Basically you just pump and leave. Let the computers deal with the payment. You could use a service like locks to keep the balance stable in USD.</t>
  </si>
  <si>
    <t>http://www.reddit.com/r/Bitcoin/comments/374kg9/could_bitcoin_kill_the_gas_card/</t>
  </si>
  <si>
    <t>May 25, 2015 at 03:30AM</t>
  </si>
  <si>
    <t>Artistic work in progress at my house.</t>
  </si>
  <si>
    <t>http://imgur.com/bhKk0xX</t>
  </si>
  <si>
    <t>http://www.reddit.com/r/Bitcoin/comments/374jmy/artistic_work_in_progress_at_my_house/</t>
  </si>
  <si>
    <t>May 25, 2015 at 04:12AM</t>
  </si>
  <si>
    <t>Teaching Encryption Soon to Be Illegal in Australia</t>
  </si>
  <si>
    <t>https://np.reddit.com/r/technology/comments/372xrp/teaching_encryption_soon_to_be_illegal_in/</t>
  </si>
  <si>
    <t>http://www.reddit.com/r/Bitcoin/comments/374oi3/teaching_encryption_soon_to_be_illegal_in/</t>
  </si>
  <si>
    <t>May 25, 2015 at 04:05AM</t>
  </si>
  <si>
    <t>PawnShop804</t>
  </si>
  <si>
    <t>Visiting NYC and just stumbled upon this!</t>
  </si>
  <si>
    <t>http://i.imgur.com/E4NQmRq.png</t>
  </si>
  <si>
    <t>http://www.reddit.com/r/Bitcoin/comments/374noz/visiting_nyc_and_just_stumbled_upon_this/</t>
  </si>
  <si>
    <t>May 25, 2015 at 03:58AM</t>
  </si>
  <si>
    <t>After I failed for 2 days straight to convince any restaurant to accept Bitcoin for just one pizza I almost gave up. Then my diving instructor and turkish friend baba Turgay helped me to win over a pizzeria owner in Fethiye, Turkey. We got 2 large pizzas and drinks for 160,000 bits. ‪#‎2dayslate</t>
  </si>
  <si>
    <t>http://blog.bitcoin-traveler.com/post/119791886516/after-i-failed-for-2-days-straight-to-convince-any</t>
  </si>
  <si>
    <t>http://www.reddit.com/r/Bitcoin/comments/374mvr/after_i_failed_for_2_days_straight_to_convince/</t>
  </si>
  <si>
    <t>May 25, 2015 at 05:06AM</t>
  </si>
  <si>
    <t>walwallaby</t>
  </si>
  <si>
    <t>A friend of mine received 10$ worth of bitcoin via sms, how does she get access to it?</t>
  </si>
  <si>
    <t>http://i.imgur.com/gsACitt.png</t>
  </si>
  <si>
    <t>http://www.reddit.com/r/Bitcoin/comments/374uwm/a_friend_of_mine_received_10_worth_of_bitcoin_via/</t>
  </si>
  <si>
    <t>May 25, 2015 at 04:48AM</t>
  </si>
  <si>
    <t>dnale0r</t>
  </si>
  <si>
    <t>The problem with Bitcoin that everyone seems to ignore...</t>
  </si>
  <si>
    <t>My thesis is that the transparent nature of the Bitcoin Blockchain leads us to the path of (nasty) government regulation.This won't be some long theoretical opinion about technical Bitcoin flaws, I will provide you with some clear practical examples. People who love to have extensive government regulation, please move on and ignore this post.What is exactly problematic about a transparent blockchain? Well, every UTXO has a history. This means mainly 2 things: 1) people who receive a transaction can see this story 2) miners who put transactions into blocks can see this historyLet me be clear. The issue we are talking about here isn't anonymity, it's fungibility.You can try to hide your coins as much as you want, if you tried to mix your coins using a mixer, coinjoin or another type of "anonymity enhancing feature", we will at least be able to detect that you did. We maybe won't know who you are, but those coins can be flagged as "possible suspicious activity on the blockchain".So what's the big deal about that? Well, this gives governments the possibility to regulate BTC transactions. Let me explain: Basically it comes down to these 2 possible scenario's: blacklisting and whitelistingGovernment could on one hand through “whitelisting” obligate bitcoin users to identify themselves when they purchase bitcoins (this is already happening: KYC and AML) and ask them to whom they are transferring these bitcoins (Coinbase is already asking this for some transactions).In the future this could lead to a situation in which only “identified” bitcoins would be spendable at regulated payment processors. Every business that accepts bitcoin in a certain jurisdiction would need to use a certified payment processors that only accepts "whitelisted" coins.As a result, your anonymous bitcoins would only be spendable if you match them to your identity through a regulated authority (exchange, wallet service or directly through government). If you try to spend other coins, the payment processor could send them back you you (best case) or send them to a government wallet (worst case) and maybe you can claim the coins after you identify yourself (at least you have your coins back...)A more aggressive approach is “blacklisting”. This is a system whereby the government makes it illegal to process certain blacklisted UTXO's.Of course you would say that no miner would comply... But think about it. Would a large mining farm operator risk going to jail for "money laundering" or will he comply? After all, he has electricity bills to pay. The profit will be more important than the ideology.This kind of regulation leads to a loss of fungibility. Bitcoin isn't fungible anymore if one bitcoin is accepted for payment or isn't mined anymore and another isn't.If you are thinking that i'm exaggerating because there are a lot of jurisdictions and there will always be places where there will not be this strict regulation, you are right.But it gets worse...Not only governments but even companies will start to apply regulation by themselves as a form of self-censorship, because they fear government crackdown on their business:We already saw the "whitelisting version" with the deposit of the Evolution coins to BTC-e. Those coins weren't allowed by an exchange that is pretty anonymous themselves! The reason is that they don't want the CIA and Europol on their doorstep, so they decided not to accepts possible money laundering activity.And what about the blacklisting by the miners? I'm sure there will be ideologically motivated miners that will keep processing blacklisted UTXO's.But there are far less pools than there are individual miners. The regulation will slowly affect this. I see a 5 stage system:there will be some pools that voluntarily adopt the regulations, because they fear government crackdown (same situation as BTC-e with the Evolution coins)some miners fear the government, so they ask their pool operators if they will comply with the regulations. If not, they move to a "regulated pool". It will slowly become a disadvantage for pool operators to not comply. If one uses mixed bitcoins, the transactions will start to suffer from delays because of less miners processing them.the regulation will become more harsh. Building on a block that contains blacklisted transactions will become illegal. This will lead to more pools censoring themselves because they fear they will loose the block reward if they don't complythe "illigal block depth" will become larger (f.e. not building on a chain which 3 blocks "deep" had a blacklisted transaction; more pools start to complyalmost everybody now complies and blacklisted UTXO's won't be spendable unless they pass through a regulation autority.In essence this could lead to three kinds of bitcoins:White bitcoins: bitcoins that satisfy the identification regulation.Grey bitcoins: bitcoins that are not yet identified, but which are not actively anonymized. transactions are allowed, but not spending them at a certified payment processor.Black bitcoins: bitcoins that are banned by miners. Processiing them is illegal. Maybe even owning them...The consequence?Bitcoin will not be fungible anymore: you can’t just use a grey or black bitcoin to buy something from a webshop. If the government is able to discover that you possess black bitcoins or process blacklisted type transactions, you could even be seen as a someone committing a crime.Eventually Bitcoin will become a fast payment system without counterparty risk but with full government control.Is that what we really want?And if you think these are all unlikely scenario's then well... we ill talk again in 5 year's time.</t>
  </si>
  <si>
    <t>http://www.reddit.com/r/Bitcoin/comments/374ss5/the_problem_with_bitcoin_that_everyone_seems_to/</t>
  </si>
  <si>
    <t>May 25, 2015 at 04:42AM</t>
  </si>
  <si>
    <t>PumpkinFeet</t>
  </si>
  <si>
    <t>Per Digital Gold "Bitcoin is always one large hack away from being worthless". I disagree- details inside- thoughts?</t>
  </si>
  <si>
    <t>First of all I don't want to sound like I'm knocking Digital Gold, it's a fantastic book and just because I don't agree with every individual sentence doesn't mean it's not worth buying (it is).Anyway. I disagree with the sentiment. I want to make a distinction between a hack of the code and a crack of the maths behind the cryptography. Both are very different.A hack, at it's very worst, would involve being able to either spend another user's coins, or mint a huge amount for yourself. It is not possible for a hack alone to allow a user to derive another user's private key from their public address. As a result, EVEN THE WORST HACK COULD BE FIXED BY A PATCH, AND ROLLING BACK THE BLOCKCHAIN FROM BEFORE THE VULNERABILITY WAS EXPLOITED. This is exactly what happened when 90bn coins were hacked into existence a few years ago. If something similar happened tomorrow, it would obviously be terrible for bitcoin's PR, but nothing it couldn't recover from.A crack of the maths, in theory, would be far worse. If someone has the ability to figure out the private key of any address, then it's game over- there is nothing a patch can do to fix this. However, as long as you have never sent coins from an address, your private key is hidden behind two completely unrelated forms of cryptography- SHA and ECC. The chances of either one of these being 'cracked' by an individual or organisation are so small as to be almost zero- yet the chances of BOTH being cracked by the same individual or organisation are orders of magnitude closer to zero still. Therefore, it is not an even remotely valid concern.TLDR: we can recover from a hack. We can't recover from the maths being cracked, but it's so unlikely that isn't worth worrying about.Thoughts?</t>
  </si>
  <si>
    <t>http://www.reddit.com/r/Bitcoin/comments/374s22/per_digital_gold_bitcoin_is_always_one_large_hack/</t>
  </si>
  <si>
    <t>May 25, 2015 at 05:25AM</t>
  </si>
  <si>
    <t>Why You Should Pay Attention to Bitcoin, with Brad Templeton (BigThink Yt channel 2015-05-13)</t>
  </si>
  <si>
    <t>https://www.youtube.com/watch?v=hX8VwtA1LiQ</t>
  </si>
  <si>
    <t>http://www.reddit.com/r/Bitcoin/comments/374x91/why_you_should_pay_attention_to_bitcoin_with_brad/</t>
  </si>
  <si>
    <t>May 25, 2015 at 05:24AM</t>
  </si>
  <si>
    <t>naughtymaid69</t>
  </si>
  <si>
    <t>Streamium Test! ;) (F/22) - Update**(Back tonight @9PM)**</t>
  </si>
  <si>
    <t>Thanks for all the views guys, that was fun!!! So we had some technical difficulties earlier, refreshed the stream and accidentally kicked all our viewers off (239 at peak)! Also lost all the bitcoin earned (around .10btc/$23 at the time) which kind of sucks but oh well, Streamium is new so understandable that its glitchy.Ill be back tonight at 9PM Central tonight though if interested! Going out for a few drinks soon so you can expect things to get kinky ;)-Will post the new link around 8:45pm tonight here and on the old post here: http://www.reddit.com/r/Bitcoin/comments/3740nm/streamium_test_f22/*Hope to see you there! Thx guys &lt;3</t>
  </si>
  <si>
    <t>http://www.reddit.com/r/Bitcoin/comments/374x5b/streamium_test_f22_updateback_tonight_9pm/</t>
  </si>
  <si>
    <t>Closing the Poop Loop in the Bitcoin Shitconomy - Trailer Park Boys Inside</t>
  </si>
  <si>
    <t>https://coinslists.info/index.php/2015/05/24/closing-the-poop-loop-in-the-bitcoin-shitconomy/</t>
  </si>
  <si>
    <t>http://www.reddit.com/r/Bitcoin/comments/374x1e/closing_the_poop_loop_in_the_bitcoin_shitconomy/</t>
  </si>
  <si>
    <t>May 25, 2015 at 05:47AM</t>
  </si>
  <si>
    <t>JohnStoltz</t>
  </si>
  <si>
    <t>I'm such a happy witness of this whole Bitcoin thing.</t>
  </si>
  <si>
    <t>A writing teacher once sent me a quote: "Can we not think of the aim of life as being simply so see?" I suppose we could. It seems like that's the life goal of monks and ascetics. Since i have an ascetic streak in me the quote has stuck with me. No time in history has offered so much to witness and so many ways to witness as ours. And of all the things to witness none have struck me to be as awesome as this wacky Bitcoin thing.I'm borderline technology illiterate. But i still get you all on some level. You guys on this sub have increased my raw IQ. Come what may to BTC, i will be here quitely lurking, learning, and hodling.Thank you all, go Bitcoin.</t>
  </si>
  <si>
    <t>http://www.reddit.com/r/Bitcoin/comments/374zqs/im_such_a_happy_witness_of_this_whole_bitcoin/</t>
  </si>
  <si>
    <t>May 25, 2015 at 05:45AM</t>
  </si>
  <si>
    <t>Szangalar</t>
  </si>
  <si>
    <t>Guess who is the biggest one on the block again?!</t>
  </si>
  <si>
    <t>http://ifotos.pl/zobacz/BitcoinDo_wspanwa.png</t>
  </si>
  <si>
    <t>http://www.reddit.com/r/Bitcoin/comments/374zhw/guess_who_is_the_biggest_one_on_the_block_again/</t>
  </si>
  <si>
    <t>May 25, 2015 at 05:59AM</t>
  </si>
  <si>
    <t>lunears</t>
  </si>
  <si>
    <t>Also Testing Streamium (Creating Pixel Art Game Character.)</t>
  </si>
  <si>
    <t>I am currently streaming at https://streamium.io/app/#/join/pixel-art-character because this is a test, the cost is 1 cent an hour but will not last nearly that long. If anyone wants the file for the thing when I'm done, I'll post it.</t>
  </si>
  <si>
    <t>http://www.reddit.com/r/Bitcoin/comments/37514t/also_testing_streamium_creating_pixel_art_game/</t>
  </si>
  <si>
    <t>May 25, 2015 at 06:28AM</t>
  </si>
  <si>
    <t>chillingniples</t>
  </si>
  <si>
    <t>Grubhub will be accepting Bitcoin in 30 years.</t>
  </si>
  <si>
    <t>http://i.imgur.com/ufRolwU.png</t>
  </si>
  <si>
    <t>http://www.reddit.com/r/Bitcoin/comments/3754dy/grubhub_will_be_accepting_bitcoin_in_30_years/</t>
  </si>
  <si>
    <t>May 25, 2015 at 06:36AM</t>
  </si>
  <si>
    <t>brandonslott</t>
  </si>
  <si>
    <t>First time buying bitcoin for DMT trip</t>
  </si>
  <si>
    <t>Hey all,I need your help with something. I never use reddit ever, but I feel like now you'll be seeing me more often. I've never purchased bitcoin or bought anything on the market, but I've explored a few different sites plenty of times. I'm not sure where to get bitcoin or how to use it, can anyone help out? It's roughly $25 in btc, but most sites say you have to buy at least $200 worth of bitcoin :( I definitely don't have that kinda money..</t>
  </si>
  <si>
    <t>http://www.reddit.com/r/Bitcoin/comments/3755cu/first_time_buying_bitcoin_for_dmt_trip/</t>
  </si>
  <si>
    <t>May 25, 2015 at 06:32AM</t>
  </si>
  <si>
    <t>Purchased with bitcoin from purseIO. The future is already here.</t>
  </si>
  <si>
    <t>http://imgur.com/tB06bt5</t>
  </si>
  <si>
    <t>http://www.reddit.com/r/Bitcoin/comments/3754tn/purchased_with_bitcoin_from_purseio_the_future_is/</t>
  </si>
  <si>
    <t>May 25, 2015 at 06:52AM</t>
  </si>
  <si>
    <t>Inshytaiua</t>
  </si>
  <si>
    <t>Reddit Likes Bitcoin- Reddit gold accepts bitcoin</t>
  </si>
  <si>
    <t>http://www.reddit.com/r/Bitcoin/comments/37570x/reddit_likes_bitcoin_reddit_gold_accepts_bitcoin/</t>
  </si>
  <si>
    <t>May 25, 2015 at 07:20AM</t>
  </si>
  <si>
    <t>ElectrumServer</t>
  </si>
  <si>
    <t>I run a Tor-only Electrum server</t>
  </si>
  <si>
    <t>Ive been running my own Electrum server for quite a while now and thought it might be a good idea to share it with others. The bitcoind it uses is also running behind Tor. It's bvjdhlu6p5l5hyrb.onion:50001 type TCP in case anybody else wants to use it. I do not log any addresses.</t>
  </si>
  <si>
    <t>http://www.reddit.com/r/Bitcoin/comments/375a2y/i_run_a_toronly_electrum_server/</t>
  </si>
  <si>
    <t>May 25, 2015 at 07:03AM</t>
  </si>
  <si>
    <t>Roger Ver Revealed As Bitcoin.com Owner, In Bitter Dispute With OKCoin</t>
  </si>
  <si>
    <t>http://bravenewcoin.com/news/roger-ver-revealed-as-bitcoin-com-owner-in-bitter-dispute-with-okcoin/</t>
  </si>
  <si>
    <t>http://www.reddit.com/r/Bitcoin/comments/375889/roger_ver_revealed_as_bitcoincom_owner_in_bitter/</t>
  </si>
  <si>
    <t>May 25, 2015 at 07:40AM</t>
  </si>
  <si>
    <t>Bitcoin Point of Sale Plugins divided up by Platform</t>
  </si>
  <si>
    <t>http://enjoybitcoins.com/listing-category/bitcoin-point-of-sale</t>
  </si>
  <si>
    <t>http://www.reddit.com/r/Bitcoin/comments/375c7n/bitcoin_point_of_sale_plugins_divided_up_by/</t>
  </si>
  <si>
    <t>May 25, 2015 at 07:53AM</t>
  </si>
  <si>
    <t>zebrahat</t>
  </si>
  <si>
    <t>I found the moon!</t>
  </si>
  <si>
    <t>http://i.imgur.com/Nq2OuR2.png</t>
  </si>
  <si>
    <t>http://www.reddit.com/r/Bitcoin/comments/375dod/i_found_the_moon/</t>
  </si>
  <si>
    <t>May 25, 2015 at 08:27AM</t>
  </si>
  <si>
    <t>Lemeiux</t>
  </si>
  <si>
    <t>[QUESTION] It has been 15 weeks since I placed an order with bitcoingiftcard.org and my cards still haven't arrived. Should I be worried?</t>
  </si>
  <si>
    <t>To everyone that has used bitcoingiftcard.org in the past, I've placed my order with them 15 days ago, and my cards still haven't arrived. I've sent an email to support@buybitcoins.com for help but gmail has informed that the email couldn't reach their servers.At this point I'm getting a little worried. I'm unable to contact them and it's just taking way too long to come. I checked that the payment wen through and my identification verification was a success but I still haven't gotten anything.Is this normal? If not, what should I do?EDIT: sorry, I mean 15 days; not weeks. I messed up the title.</t>
  </si>
  <si>
    <t>http://www.reddit.com/r/Bitcoin/comments/375hhx/question_it_has_been_15_weeks_since_i_placed_an/</t>
  </si>
  <si>
    <t>May 25, 2015 at 08:55AM</t>
  </si>
  <si>
    <t>bitstart2015</t>
  </si>
  <si>
    <t>OUR CLIENTS WANT TO FINANCE BITCOIN PROJECTS</t>
  </si>
  <si>
    <t>http://528marketing.com/our-clients-want-to-finance-bitcoin-projects/</t>
  </si>
  <si>
    <t>http://www.reddit.com/r/Bitcoin/comments/375kgq/our_clients_want_to_finance_bitcoin_projects/</t>
  </si>
  <si>
    <t>May 25, 2015 at 08:54AM</t>
  </si>
  <si>
    <t>btc-ftw2</t>
  </si>
  <si>
    <t>Bitcoin and Network Neutrality</t>
  </si>
  <si>
    <t>http://effluviaofascatteredmind.blogspot.com/2015/05/network-neutrality-and-bitcoin.html</t>
  </si>
  <si>
    <t>http://www.reddit.com/r/Bitcoin/comments/375kef/bitcoin_and_network_neutrality/</t>
  </si>
  <si>
    <t>May 25, 2015 at 09:00AM</t>
  </si>
  <si>
    <t>To go with your new Toaster (JanitorOfBitcoin's idea)</t>
  </si>
  <si>
    <t>http://imgur.com/6si3jna</t>
  </si>
  <si>
    <t>http://www.reddit.com/r/Bitcoin/comments/375l0a/to_go_with_your_new_toaster_janitorofbitcoins_idea/</t>
  </si>
  <si>
    <t>May 25, 2015 at 09:40AM</t>
  </si>
  <si>
    <t>capistor</t>
  </si>
  <si>
    <t>Ron Paul On The Public Debt And The Collapse Of The Dollar - Forbes</t>
  </si>
  <si>
    <t>http://www.forbes.com/sites/mikepatton/2015/05/21/ron-paul-on-the-public-debt-and-the-collapse-of-the-dollar/</t>
  </si>
  <si>
    <t>http://www.reddit.com/r/Bitcoin/comments/375po6/ron_paul_on_the_public_debt_and_the_collapse_of/</t>
  </si>
  <si>
    <t>May 25, 2015 at 09:43AM</t>
  </si>
  <si>
    <t>Boston Globe: Bitcoin is getting cleaned up and heading to grad school</t>
  </si>
  <si>
    <t>http://www.bostonglobe.com/business/2015/05/24/mit-sets-bitcoin-research-development/YB2aDWCjTie8i7iTCxaz4L/story.html?event=event25</t>
  </si>
  <si>
    <t>http://www.reddit.com/r/Bitcoin/comments/375q24/boston_globe_bitcoin_is_getting_cleaned_up_and/</t>
  </si>
  <si>
    <t>May 25, 2015 at 10:17AM</t>
  </si>
  <si>
    <t>hellobitcoinworld</t>
  </si>
  <si>
    <t>Total VC investment in bitcoin companies now stands at $676 million. On track for a total of $1 billion, by the end of this year?</t>
  </si>
  <si>
    <t>Total venture capital investment in Bitcoin companies:2012: $2 million2013: $99 million2014: $349 million2015 MAY: $226 millionTOTAL: $676 million since Bitcoin's birth</t>
  </si>
  <si>
    <t>http://www.reddit.com/r/Bitcoin/comments/375tqa/total_vc_investment_in_bitcoin_companies_now/</t>
  </si>
  <si>
    <t>broncosfever</t>
  </si>
  <si>
    <t>Are withdraws going through at OKCoin?</t>
  </si>
  <si>
    <t>Anyone have issues?</t>
  </si>
  <si>
    <t>http://www.reddit.com/r/Bitcoin/comments/375ton/are_withdraws_going_through_at_okcoin/</t>
  </si>
  <si>
    <t>May 25, 2015 at 10:13AM</t>
  </si>
  <si>
    <t>movietiger</t>
  </si>
  <si>
    <t>How can I buy bitcoins anonymously using a prepaid visa?</t>
  </si>
  <si>
    <t>http://www.reddit.com/r/Bitcoin/comments/375tda/how_can_i_buy_bitcoins_anonymously_using_a/</t>
  </si>
  <si>
    <t>May 25, 2015 at 10:46AM</t>
  </si>
  <si>
    <t>AGAPEMarket</t>
  </si>
  <si>
    <t>[INTRO] AGAPE Market - http://agape3brimud5fk6.onion - Tor Marketplace with FREE escrow service. Selling Cannabis, Firearms, Electronics, Services, and more! Everyone welcome! Bitcoin Accepted! Must have GPG!</t>
  </si>
  <si>
    <t>http://agape3brimud5fk6.onion - Please download TOR Browser.</t>
  </si>
  <si>
    <t>http://www.reddit.com/r/Bitcoin/comments/375wnp/intro_agape_market_httpagape3brimud5fk6onion_tor/</t>
  </si>
  <si>
    <t>May 25, 2015 at 10:39AM</t>
  </si>
  <si>
    <t>matsumoto_iyo</t>
  </si>
  <si>
    <t>Mycelium Bitcoin Card. One of the sexiest cards you've see in your life.</t>
  </si>
  <si>
    <t>https://instagram.com/p/v9SkF0SosM/</t>
  </si>
  <si>
    <t>http://www.reddit.com/r/Bitcoin/comments/375vzn/mycelium_bitcoin_card_one_of_the_sexiest_cards/</t>
  </si>
  <si>
    <t>May 25, 2015 at 10:37AM</t>
  </si>
  <si>
    <t>Rhader</t>
  </si>
  <si>
    <t>Streamium.io - mobile streaming</t>
  </si>
  <si>
    <t>Hello fellow bitcoiners! I was wondering if anyone knows if you can stream from your phone? Today I went on am amazing hike with my gf and we have decided to go again tomorrow. I just found out about streamium today and am wondering if I can stream my hike from my phone? I would love to bring everyone along on my hike!</t>
  </si>
  <si>
    <t>http://www.reddit.com/r/Bitcoin/comments/375vrc/streamiumio_mobile_streaming/</t>
  </si>
  <si>
    <t>May 25, 2015 at 11:24AM</t>
  </si>
  <si>
    <t>Muteableledger</t>
  </si>
  <si>
    <t>Isn't pruning going to ruin all of the ledger blockchain stuff?</t>
  </si>
  <si>
    <t>is it my imagination or isn't a ton of stuff being based on the idea that the blockchain holds information forever? But isn't the whole concept of pruning that the blockchain need not hold anything but the unspent transactions and spent data and return op stuff can disappear someday.Aren't a lot of people basing businesses on something's being forever that were never promised to be forever and are basically promised to not be forever? Even the white paper promises pruning.</t>
  </si>
  <si>
    <t>http://www.reddit.com/r/Bitcoin/comments/3760oq/isnt_pruning_going_to_ruin_all_of_the_ledger/</t>
  </si>
  <si>
    <t>May 25, 2015 at 11:19AM</t>
  </si>
  <si>
    <t>Unocoin</t>
  </si>
  <si>
    <t>Rise of Bitcoins in India - Will This Change India's Financial Landscape Forever?</t>
  </si>
  <si>
    <t>http://techstory.in/bitcoins-india/</t>
  </si>
  <si>
    <t>http://www.reddit.com/r/Bitcoin/comments/376061/rise_of_bitcoins_in_india_will_this_change_indias/</t>
  </si>
  <si>
    <t>May 25, 2015 at 11:10AM</t>
  </si>
  <si>
    <t>Did we make it to the front page again?</t>
  </si>
  <si>
    <t>http://www.np.reddit.com/r/funny/comments/374kft/someone_paid_for_this/</t>
  </si>
  <si>
    <t>http://www.reddit.com/r/Bitcoin/comments/375z6j/did_we_make_it_to_the_front_page_again/</t>
  </si>
  <si>
    <t>May 25, 2015 at 12:10PM</t>
  </si>
  <si>
    <t>Want to see what people think of the 'Honeybadger' billboards?</t>
  </si>
  <si>
    <t>http://www.reddit.com/r/Bitcoin/comments/3765fd/want_to_see_what_people_think_of_the_honeybadger/</t>
  </si>
  <si>
    <t>May 25, 2015 at 11:58AM</t>
  </si>
  <si>
    <t>Indonesians Start to Embrace Bitcoin</t>
  </si>
  <si>
    <t>http://blogs.wsj.com/indonesiarealtime/2015/05/25/indonesians-start-to-embrace-bitcoin/</t>
  </si>
  <si>
    <t>http://www.reddit.com/r/Bitcoin/comments/37646u/indonesians_start_to_embrace_bitcoin/</t>
  </si>
  <si>
    <t>May 25, 2015 at 12:33PM</t>
  </si>
  <si>
    <t>Why the frictionless global market for bitcoin helps reduce its price volatility</t>
  </si>
  <si>
    <t>http://www.sfu.ca/~djacks/papers/publications/Commodity%20Price%20Volatility%20and%20World%20Market%20Integration%20since%201700.pdf</t>
  </si>
  <si>
    <t>http://www.reddit.com/r/Bitcoin/comments/3767ph/why_the_frictionless_global_market_for_bitcoin/</t>
  </si>
  <si>
    <t>May 25, 2015 at 01:24PM</t>
  </si>
  <si>
    <t>Deeznutz696969</t>
  </si>
  <si>
    <t>OH GOD I NEED ASSISTANCE</t>
  </si>
  <si>
    <t>what the fuck do i do here? i thought is should ask here since its bitcoin related also i just really need help i have images of dead relatives on this lease help. http://imgur.com/L8ek4v9</t>
  </si>
  <si>
    <t>http://www.reddit.com/r/Bitcoin/comments/376cdo/oh_god_i_need_assistance/</t>
  </si>
  <si>
    <t>May 25, 2015 at 01:34PM</t>
  </si>
  <si>
    <t>kylerobinson1</t>
  </si>
  <si>
    <t>Bitcoin Network Bitcoin network follows more simplified transactions than traditional one. In Bitcoin network first party directly transfer payment to another, without any interference of third party in transaction for trusted transaction.</t>
  </si>
  <si>
    <t>http://www.cryptextechnologies.com/cryptex-portfolio/bitcoin-2/</t>
  </si>
  <si>
    <t>http://www.reddit.com/r/Bitcoin/comments/376d8v/bitcoin_network_bitcoin_network_follows_more/</t>
  </si>
  <si>
    <t>May 25, 2015 at 01:52PM</t>
  </si>
  <si>
    <t>utuxia</t>
  </si>
  <si>
    <t>To the moon</t>
  </si>
  <si>
    <t>http://tinypic.com/r/v7z4g9/8</t>
  </si>
  <si>
    <t>http://www.reddit.com/r/Bitcoin/comments/376ekh/to_the_moon/</t>
  </si>
  <si>
    <t>May 25, 2015 at 02:32PM</t>
  </si>
  <si>
    <t>Track your Bitcoin Balance</t>
  </si>
  <si>
    <t>Track your Bitcoin and Altcoin balance here @ www.cryptosight.com</t>
  </si>
  <si>
    <t>http://www.reddit.com/r/Bitcoin/comments/376hj5/track_your_bitcoin_balance/</t>
  </si>
  <si>
    <t>May 25, 2015 at 02:43PM</t>
  </si>
  <si>
    <t>davidmooreuk</t>
  </si>
  <si>
    <t>Blockchain voting, is this the future ?</t>
  </si>
  <si>
    <t>This is not bitcoin related but could be great for us to get a direct say in how we are governed.http://nvbloc.org/</t>
  </si>
  <si>
    <t>http://www.reddit.com/r/Bitcoin/comments/376ib2/blockchain_voting_is_this_the_future/</t>
  </si>
  <si>
    <t>May 25, 2015 at 03:15PM</t>
  </si>
  <si>
    <t>Coinbase sets eyes on India, makes bitcoin wallet available. Also India's Bitcoin exchange Coinsecure recently joined Nasscom to connect India to bitcoin, and bring it into mainstream usage across the country.</t>
  </si>
  <si>
    <t>http://yourstory.com/2015/05/coinbase/</t>
  </si>
  <si>
    <t>http://www.reddit.com/r/Bitcoin/comments/376khu/coinbase_sets_eyes_on_india_makes_bitcoin_wallet/</t>
  </si>
  <si>
    <t>May 25, 2015 at 03:27PM</t>
  </si>
  <si>
    <t>usrn</t>
  </si>
  <si>
    <t>The Best-Selling 'Monetary-Policy' Books Are All Anti-Fed</t>
  </si>
  <si>
    <t>http://www.zerohedge.com/news/2015-05-24/best-selling-monetary-policy-books-are-all-anti-fed</t>
  </si>
  <si>
    <t>http://www.reddit.com/r/Bitcoin/comments/376lb8/the_bestselling_monetarypolicy_books_are_all/</t>
  </si>
  <si>
    <t>May 25, 2015 at 03:48PM</t>
  </si>
  <si>
    <t>Panni30</t>
  </si>
  <si>
    <t>Mycelium indiegogo campaign, still a couple of hundred without the a device since their contribution.</t>
  </si>
  <si>
    <t>According to the below thread those who haven't received them yet should have received them by now. But this isnt the case.http://www.reddit.com/r/Bitcoin/comments/3590dg/mycelium_entropy_where_you_at/cr2f12g</t>
  </si>
  <si>
    <t>http://www.reddit.com/r/Bitcoin/comments/376mn2/mycelium_indiegogo_campaign_still_a_couple_of/</t>
  </si>
  <si>
    <t>May 25, 2015 at 04:11PM</t>
  </si>
  <si>
    <t>ElucTheG33K</t>
  </si>
  <si>
    <t>Where can I buy a small amount of BTC by SMS in Switzerland</t>
  </si>
  <si>
    <t>Hello,I have a prepay mobile phone that will be cancelled tomorrow, OK I don't have a lot of money on it, like 9CHF, but it's still money. I would like to buy bitcoin with the remaining money in order to have an empty wallet and don't give my money for free to the phone operator (they got already enough money from me).</t>
  </si>
  <si>
    <t>http://www.reddit.com/r/Bitcoin/comments/376obg/where_can_i_buy_a_small_amount_of_btc_by_sms_in/</t>
  </si>
  <si>
    <t>May 25, 2015 at 04:10PM</t>
  </si>
  <si>
    <t>VytautasK</t>
  </si>
  <si>
    <t>Top-up mobile phone with bitcoin around the world</t>
  </si>
  <si>
    <t>http://blog.spectrocoin.com/2015/04/top-up-your-mobile-phone-with-bitcoin/</t>
  </si>
  <si>
    <t>http://www.reddit.com/r/Bitcoin/comments/376o60/topup_mobile_phone_with_bitcoin_around_the_world/</t>
  </si>
  <si>
    <t>May 25, 2015 at 04:28PM</t>
  </si>
  <si>
    <t>Google step over 21Inc and patented a spy toy. Who knows maybe is also mining for your kid?</t>
  </si>
  <si>
    <t>http://pdfaiw.uspto.gov/.aiw?Docid=20150138333&amp;homeurl=http%3A%2F%2Fappft.uspto.gov%2Fnetacgi%2Fnph-Parser%3FSect1%3DPTO2%2526Sect2%3DHITOFF%2526u%3D%25252Fnetahtml%25252FPTO%25252Fsearch-adv.html%2526r%3D20%2526p%3D1%2526f%3DG%2526l%3D50%2526d%3DPG01%2526S1%3D%28%28%252522Google%252522.AS.%29%252BAND%252B%252540PD%25253E%25253D20150521%25253C%25253D20151231%29%2526OS%3DAN%2F%252522Google%252522%252BAND%252BPD%2F5%2F21%2F2015-%3C12%2F31%2F2015%2526RS%3D%28AN%2F%252522Google%252522%252BAND%252BPD%2F20150521-%3C20151231%29&amp;PageNum=&amp;Rtype=&amp;SectionNum=&amp;idkey=1EF5AB92E988</t>
  </si>
  <si>
    <t>http://www.reddit.com/r/Bitcoin/comments/376pir/google_step_over_21inc_and_patented_a_spy_toy_who/</t>
  </si>
  <si>
    <t>May 25, 2015 at 05:00PM</t>
  </si>
  <si>
    <t>Mentor Monday, May 25, 2015: Ask all your bitcoin questions!</t>
  </si>
  <si>
    <t>http://www.reddit.com/r/Bitcoin/comments/376s09/mentor_monday_may_25_2015_ask_all_your_bitcoin/</t>
  </si>
  <si>
    <t>May 25, 2015 at 04:55PM</t>
  </si>
  <si>
    <t>Bither Wallet Enterprise Edition can help OFF-CHAIN platforms to implement COLD depoiste addresses in their system!</t>
  </si>
  <si>
    <t>https://medium.com/@bithernet/again-and-again-f49987dc9b7c</t>
  </si>
  <si>
    <t>http://www.reddit.com/r/Bitcoin/comments/376rlu/bither_wallet_enterprise_edition_can_help/</t>
  </si>
  <si>
    <t>May 25, 2015 at 04:40PM</t>
  </si>
  <si>
    <t>gabridome</t>
  </si>
  <si>
    <t>Mt.Gox: One thing that could have gone wrong.</t>
  </si>
  <si>
    <t>Tl;dr: One way to hack Mt.gox could have relied with taking advantage of the possibility for a miner to sweep the depositor's private key onto the exchange. Mt.Gox's software is known to not be able to manage miners' swept private keys properly.I'm not an investigator on the issue and I'm not a computer scientist. I have used, like many of you, Mt.gox for many months and I have taken advantage of the comfortable feature of sweeping my private key on the appropriate form to deposit bitcoins on the exchange. My account's balance almost immediately signaled the increasing in the amount without waiting for confirmations and I was able to trade those bitcoins right away. So far so good.One year ago talking in a group of experienced people about the crash, one of them told us Mt.gox had many problems in moving his hot wallet because the software tried to spend bitcoins coming from miner's private keys deposits. Those particular outputs cannot been spent before 100 blocks but somehow this situation was not well managed in Mt.gox and the personnel was compelled to go and withdraw often from the cold wallet even if the hot wallet balance appeared to be more than sufficient as long the internal accountability was concerned.If the internal accountancy diverged in the total amount of the hot wallet is very feasible that also in the moment in which the software tried to sweep the miners' private key immediately after its deposit was not signaled and managed properly (here I need some opinion from miner who have experienced the contrary).It is evident that there was a discrepancy between internal accountancy and the actual spendable outputs in Mt.gox hot wallet. This discrepancy maybe became chronic and increased overtime has testified also by a recent investigation by wizsec.My hypothesis is that the software couldn't actually sweep all those private keys at the right time (i.e. after the expiring of the 100 blocks) when was allowed by the network because the depositor in some case (to say the least) did use the same key (that was also still in his possession) to spend the "frozen" outputs in the right moment before Mt.gox software could. When (and if) the Mt.Gox's software attempted as well to refer to those outputs they were obviously no more spendable.Some conclusions in winsec's report appear to be compatible with my hypothesis:"By the end of 2011 we are past most data gaps, but we are seeing a clear discrepancy of several hundred thousand BTC between expected holdings and actual holdings,""One recurring pattern eventually stood out: MtGox bitcoins would suddenly get sent to a new non-MtGox address, without any withdrawal log entry, often in fairly recognizable amounts of a few hundred BTC at a time." (relevant here that miners private keys at that time hold 50 BTC each).In synthesis if the Mt.gox's software and internal procedures would have allowed this, one or more malicious miners could have swept one or many private keys making their personal account balances on the exchange increase immediately (giving them the possibility to sell bitcoins not yet in Mt.gox availability). Then exactly after 100 blocks they could have spent those same bitcoins to themselves leaving Mt.Gox hot wallet with unmanaged errors and discrepancy.I know that a normal company would have realized this situation quite quickly and I appreciate any critique on my imaginary hypothesis. Nevertheless I have to notice that:something incredibly stupid or incredibly smart has occurred in that company so even a so stupid flaw could have gone unnoticed for monthsMaybe this hypothesis could suggest a more coherent one to more skilled people than me</t>
  </si>
  <si>
    <t>http://www.reddit.com/r/Bitcoin/comments/376qep/mtgox_one_thing_that_could_have_gone_wrong/</t>
  </si>
  <si>
    <t>May 25, 2015 at 05:29PM</t>
  </si>
  <si>
    <t>Bitcoin_Vietnam</t>
  </si>
  <si>
    <t>A look inside - Bitcoin in Vietnam</t>
  </si>
  <si>
    <t>http://www.loa.fm/2015/05/25/bitcoin-in-vietnam/</t>
  </si>
  <si>
    <t>http://www.reddit.com/r/Bitcoin/comments/376u6m/a_look_inside_bitcoin_in_vietnam/</t>
  </si>
  <si>
    <t>May 25, 2015 at 06:19PM</t>
  </si>
  <si>
    <t>MIT sets up bitcoin research, development - Business</t>
  </si>
  <si>
    <t>https://www.bostonglobe.com/business/2015/05/24/mit-sets-bitcoin-research-development/YB2aDWCjTie8i7iTCxaz4L/story.html</t>
  </si>
  <si>
    <t>http://www.reddit.com/r/Bitcoin/comments/376xsi/mit_sets_up_bitcoin_research_development_business/</t>
  </si>
  <si>
    <t>May 25, 2015 at 06:08PM</t>
  </si>
  <si>
    <t>BTCVIX</t>
  </si>
  <si>
    <t>Nobody In China CARES About Roger Ver</t>
  </si>
  <si>
    <t>https://twitter.com/BTCVIX/status/602792803853148160</t>
  </si>
  <si>
    <t>http://www.reddit.com/r/Bitcoin/comments/376wy0/nobody_in_china_cares_about_roger_ver/</t>
  </si>
  <si>
    <t>May 25, 2015 at 06:32PM</t>
  </si>
  <si>
    <t>BitcoinVoice</t>
  </si>
  <si>
    <t>Opinions about BTC/LTC trading platform BitBay.net</t>
  </si>
  <si>
    <t>http://www.coinjabber.com/site/bitbay.net</t>
  </si>
  <si>
    <t>http://www.reddit.com/r/Bitcoin/comments/376yrf/opinions_about_btcltc_trading_platform_bitbaynet/</t>
  </si>
  <si>
    <t>May 25, 2015 at 06:30PM</t>
  </si>
  <si>
    <t>Are Wall Street and The Banks Trying To Circumvent the Bitcoin Blockchain? | Inside Bitcoins | Bitcoin news | Price</t>
  </si>
  <si>
    <t>http://insidebitcoins.com/news/are-wall-street-and-the-banks-trying-to-circumvent-the-bitcoin-blockchain/32706</t>
  </si>
  <si>
    <t>http://www.reddit.com/r/Bitcoin/comments/376ynx/are_wall_street_and_the_banks_trying_to/</t>
  </si>
  <si>
    <t>May 25, 2015 at 06:29PM</t>
  </si>
  <si>
    <t>Book Review: Digital Gold is an Invaluable Page-Turner</t>
  </si>
  <si>
    <t>http://www.coindesk.com/book-review-digital-gold-is-an-invaluable-page-turner/</t>
  </si>
  <si>
    <t>http://www.reddit.com/r/Bitcoin/comments/376yij/book_review_digital_gold_is_an_invaluable/</t>
  </si>
  <si>
    <t>May 25, 2015 at 07:01PM</t>
  </si>
  <si>
    <t>robertodzbt</t>
  </si>
  <si>
    <t>Bit2Me launches in Romani</t>
  </si>
  <si>
    <t>Hi guys!!Bit2Me, the first app in the world that allowed to turn bitcoin into cash using traditional ATMs is launching in Romania!!We are connecting our service to M - Pesa and its 1.400 points to cash out bitcoins and to use all the features of the M - Pesa service, like paying bills, TV among other cool stuff.Check the details here http://blog.bit2me.com/en/bit2me-available-romania/ and at our website bit2me.comHope you like it!!</t>
  </si>
  <si>
    <t>http://www.reddit.com/r/Bitcoin/comments/37710m/bit2me_launches_in_romani/</t>
  </si>
  <si>
    <t>May 25, 2015 at 06:56PM</t>
  </si>
  <si>
    <t>How do i browse streamium? It only takes me to a page to create my own stream</t>
  </si>
  <si>
    <t>http://www.reddit.com/r/Bitcoin/comments/3770ms/how_do_i_browse_streamium_it_only_takes_me_to_a/</t>
  </si>
  <si>
    <t>May 25, 2015 at 06:38PM</t>
  </si>
  <si>
    <t>BitUSD vs USD IOUs</t>
  </si>
  <si>
    <t>http://tpbit.blogspot.ca/2015/05/bitusd-vs-usd-ious.html</t>
  </si>
  <si>
    <t>http://www.reddit.com/r/Bitcoin/comments/376z86/bitusd_vs_usd_ious/</t>
  </si>
  <si>
    <t>May 25, 2015 at 07:23PM</t>
  </si>
  <si>
    <t>bitscan</t>
  </si>
  <si>
    <t>Getting Our Shopify On...</t>
  </si>
  <si>
    <t>https://loveplusbitcoin.wordpress.com/2015/05/25/getting-our-shopify-on/</t>
  </si>
  <si>
    <t>http://www.reddit.com/r/Bitcoin/comments/3772vn/getting_our_shopify_on/</t>
  </si>
  <si>
    <t>May 25, 2015 at 07:46PM</t>
  </si>
  <si>
    <t>Ikinoki</t>
  </si>
  <si>
    <t>SCAM ALERT! Advertisment email from blockchain.info</t>
  </si>
  <si>
    <t>Today I received an email on a public address of our company regarding advertising on blockchain.info. Beware it's a scam which uses domain blokchain.info instead.Full transcript with highlights: Today I received an email on a public address of our company regarding advertising on blockchain.info. Beware it's a scam which uses domain blokchain.info instead.Full transcript with highlights:Return-path: nodomain@n28.dh.net.uaTo: info@***Subject: BlockchainX-PHP-Script: 193.169.245.155/new.php for 31.148.219.165From: Blockchain &lt;advertise@blockchain.info&gt;Reply-to: advertise@blokchain.infoX-AntiAbuse: This header was added to track abuse, please include it with any abuse reportX-AntiAbuse: Primary Hostname - n28.dh.net.uaX-AntiAbuse: Sender Address Domain - n28.dh.net.uaX-Get-Message-Sender-Via: n28.dh.net.ua: authenticated_id: nodomain/only user confirmed/virtual account not confirmedX-ACL-Warn: Sender unverifiedHello, Thank you for your interest in advertising on Blockchain. We can get you set up with a wallet ad within 24hrs. These are high visibility ads that are seen by real bitcoiners. If you're looking to drive customers to your site, this ad is ideal. However, we do not accept Referral links which you provided in our online form. We can accept special campaign link, but not referral link. There's no better place to advertise in the bitcoin world than with Blockchain.info. Blockchain.info is the #1 bitcoin wallet provider, the #1 bitcoin website and the number #1 block explorer. * More than 2.2 million Blockchain.info wallet users * 150M+ impressions per month * Blockchain.info is the most popular source for bitcoin data and the most popular block explorer * ZeroBlock, a news and trading platform, is the most popular bitcoin app * A majority of bitcoin transactions are processed via our supernode * Zeroblock Trading is the leading multi-exchange trading platform * Bitcoin.com is the premier landing site for new users interested in bitcoin Although you already stated your interest in the wallet ad, here are details on our three basic ad types: (1) Wallet ads on Blockchain.info that a user sees after they log into their bitcoin wallet and we can target these ads to specific countries. (2) Banner ads on Blockchain.info that are viewable by everyone who visits the blockchain.info home page, and (3) Promoted articles on Zeroblock, these live at the top of the news feed and are seen on the Zeroblock app, ZB home page and the news feed on the Blockchain home page. The minimum campaign starts at $2,500. Blockchain.info and Zeroblock ads are cost per click ads. Cost per click ranges from $1.25-2.00 depending on the ad type and campaign size and the cost per click scales downward with the size of your campaign. If you initially buy 2,500 clicks, those clicks can be spread out over whatever time frame you choose - 1 month or 4 months or whatever your preference is. Everything involving Bitcoin.com is a custom campaign - happy to provide additional details if you're interested. Best Regards</t>
  </si>
  <si>
    <t>http://www.reddit.com/r/Bitcoin/comments/3774wp/scam_alert_advertisment_email_from_blockchaininfo/</t>
  </si>
  <si>
    <t>May 25, 2015 at 07:44PM</t>
  </si>
  <si>
    <t>angrybus</t>
  </si>
  <si>
    <t>Crypto Ransom Malware and Bitcoin payment methods...</t>
  </si>
  <si>
    <t>I'm not really familiar with bitcoin, but is there any concerns around the anonymity of this form of payment and with the recent cryptoransom scams that are becoming more popular? Seems like it could be a real problem if not fixed. I'm all for people not being able to track where I spend my money but I feel this could be an issue in this situation.</t>
  </si>
  <si>
    <t>http://www.reddit.com/r/Bitcoin/comments/3774qo/crypto_ransom_malware_and_bitcoin_payment_methods/</t>
  </si>
  <si>
    <t>NakoshiSatamoto</t>
  </si>
  <si>
    <t>We're just 1027 coins away from 1,000,000 eur/btc!</t>
  </si>
  <si>
    <t>http://i.imgur.com/ItFBt2V.png</t>
  </si>
  <si>
    <t>http://www.reddit.com/r/Bitcoin/comments/3774pl/were_just_1027_coins_away_from_1000000_eurbtc/</t>
  </si>
  <si>
    <t>May 25, 2015 at 07:40PM</t>
  </si>
  <si>
    <t>MajesticalOtter</t>
  </si>
  <si>
    <t>New to this. I just set up a blockchain wallet and wanted to buy $5-$10 worth of bitcoin.</t>
  </si>
  <si>
    <t>I've been trying to find somewhere to do this but can only find ones that take $50 minimum maybe $25 at the very least. Any help would be appreciated guys, thanks.</t>
  </si>
  <si>
    <t>http://www.reddit.com/r/Bitcoin/comments/3774fe/new_to_this_i_just_set_up_a_blockchain_wallet_and/</t>
  </si>
  <si>
    <t>May 25, 2015 at 08:11PM</t>
  </si>
  <si>
    <t>Any alternative to BitcoinTalk?</t>
  </si>
  <si>
    <t>Jonesin' for some speculation threads : /</t>
  </si>
  <si>
    <t>http://www.reddit.com/r/Bitcoin/comments/37779n/any_alternative_to_bitcointalk/</t>
  </si>
  <si>
    <t>May 25, 2015 at 08:01PM</t>
  </si>
  <si>
    <t>Who says blocks are getting full? Don't know what you're talking about.</t>
  </si>
  <si>
    <t>https://i.imgur.com/UwcnwtS.png</t>
  </si>
  <si>
    <t>http://www.reddit.com/r/Bitcoin/comments/37768u/who_says_blocks_are_getting_full_dont_know_what/</t>
  </si>
  <si>
    <t>yasen_lbse</t>
  </si>
  <si>
    <t>BitLendingClub</t>
  </si>
  <si>
    <t>http://blog.bitlendingclub.com</t>
  </si>
  <si>
    <t>http://www.reddit.com/r/Bitcoin/comments/37768e/bitlendingclub/</t>
  </si>
  <si>
    <t>May 25, 2015 at 08:40PM</t>
  </si>
  <si>
    <t>Payza</t>
  </si>
  <si>
    <t>Payza's Bitcoin push continues, introducing Bitcoin Checkout</t>
  </si>
  <si>
    <t>After becoming one of the first online wallet services and payment processors to give members a direct way to buy and sell Bitcoin, Payza has now launched Bitcoin Checkout, giving almost every Payza merchant a way to accept Bitcoin payments.Check out today's article in CoinDesk for the latest Bitcoin statistics from Payza and a look at the new checkout feature.If you have any questions about Payza and Bitcoin, feel free to ask.</t>
  </si>
  <si>
    <t>http://www.reddit.com/r/Bitcoin/comments/377adq/payzas_bitcoin_push_continues_introducing_bitcoin/</t>
  </si>
  <si>
    <t>May 25, 2015 at 10:26PM</t>
  </si>
  <si>
    <t>WhiteCodex</t>
  </si>
  <si>
    <t>xscrypt.com - Premier Scrypt Cloud Mining Contracts</t>
  </si>
  <si>
    <t>https://xscrypt.com</t>
  </si>
  <si>
    <t>http://www.reddit.com/r/Bitcoin/comments/377mu2/xscryptcom_premier_scrypt_cloud_mining_contracts/</t>
  </si>
  <si>
    <t>May 25, 2015 at 10:24PM</t>
  </si>
  <si>
    <t>runshitson</t>
  </si>
  <si>
    <t>Bitcointalk.org Hacked</t>
  </si>
  <si>
    <t>Hash: SHA256You are receiving this message because your email address is associated with an account on bitcointalk.org. I regret to have to inform you that some information about your account was obtained by an attacker who successfully compromised the bitcointalk.org server. The following information about your account was likely leaked: - Email address - Password hash - Last-used IP address and registration IP address - Secret question and a basic (not brute-force-resistant) hash of your secret answer - Various settingsYou should immediately change your forum password and delete or change your secret question. To do this, log into the forum, click "profile", and then go to "account related settings".If you used the same password on bitcointalk.org as on other sites, then you should also immediately change your password on those other sites. Also, if you had a secret question set, then you should assume that the attacker now knows the answer to your secret question.Your password was salted and hashed using sha256crypt with 7500 rounds. This will slow down anyone trying to recover your password, but it will not completely prevent it unless your password was extremely strong.While nothing can ever be ruled out in these sorts of situations, I do not believe that the attacker was able to collect any forum personal messages.I apologize for the inconvenience and for any trouble that this may cause. -----BEGIN PGP SIGNATURE-----iF4EAREIAAYFAlVhiGIACgkQxlVWk9q1keeUmgEAhGi8pTghxISo1feeXkUMhW3a uKxLeOOkTQR5Zh7aGKoBAMEvYsGEBGt3hzInIh+k43XJjGYywSiPAal1KI7Arfs0 =bvuI -----END PGP SIGNATURE-----</t>
  </si>
  <si>
    <t>http://www.reddit.com/r/Bitcoin/comments/377mo3/bitcointalkorg_hacked/</t>
  </si>
  <si>
    <t>May 25, 2015 at 10:43PM</t>
  </si>
  <si>
    <t>jjjhk</t>
  </si>
  <si>
    <t>Question: Which exchange is safe and has volume to buy US $80K in Brazil?</t>
  </si>
  <si>
    <t>I meant buy 350-400 Bitcoins.PS: Mercodo Bitcoin only had 50 btc in volume/24hr</t>
  </si>
  <si>
    <t>http://www.reddit.com/r/Bitcoin/comments/377p1q/question_which_exchange_is_safe_and_has_volume_to/</t>
  </si>
  <si>
    <t>May 25, 2015 at 11:19PM</t>
  </si>
  <si>
    <t>nonolerobot</t>
  </si>
  <si>
    <t>Create coin</t>
  </si>
  <si>
    <t>Hello everyone, I would create my money;) 0075 should be to do it please Help me;) My adress : 12CR6RNDnGWZyWW5NsAf4ckUxbgqqUS58J Thank you for advance !!!!</t>
  </si>
  <si>
    <t>http://www.reddit.com/r/Bitcoin/comments/377ttf/create_coin/</t>
  </si>
  <si>
    <t>May 25, 2015 at 11:07PM</t>
  </si>
  <si>
    <t>NotBeingGoverned</t>
  </si>
  <si>
    <t>War Is Over If You Want It</t>
  </si>
  <si>
    <t>http://www.notbeinggoverned.com/war-is-over-if-you-want-it/?utm_source=feedburner&amp;utm_medium=feed&amp;utm_campaign=Feed%3A+NBGBitcoin+%28The+Art+of+Not+Being+Governed+%C2%BB+Bitcoin%29</t>
  </si>
  <si>
    <t>http://www.reddit.com/r/Bitcoin/comments/377sa3/war_is_over_if_you_want_it/</t>
  </si>
  <si>
    <t>May 25, 2015 at 11:26PM</t>
  </si>
  <si>
    <t>Lots of ignorant haters on this techcrunch article, send in the r/bitcoin army to destroy!!!!</t>
  </si>
  <si>
    <t>http://techcrunch.com/2015/05/23/the-bitcoin-blocksize-blackjack-mining-blues/?fb_comment_id=605502996219955_605808372856084&amp;comment_id=605808372856084#f1507d5938</t>
  </si>
  <si>
    <t>http://www.reddit.com/r/Bitcoin/comments/377utj/lots_of_ignorant_haters_on_this_techcrunch/</t>
  </si>
  <si>
    <t>May 26, 2015 at 12:24AM</t>
  </si>
  <si>
    <t>GrubHub responded on Twitter</t>
  </si>
  <si>
    <t>https://twitter.com/GrubHub/status/602879170092335104</t>
  </si>
  <si>
    <t>http://www.reddit.com/r/Bitcoin/comments/3782ys/grubhub_responded_on_twitter/</t>
  </si>
  <si>
    <t>May 26, 2015 at 12:18AM</t>
  </si>
  <si>
    <t>mustyoshi</t>
  </si>
  <si>
    <t>Has anybody attempted to bloat the utxo set?</t>
  </si>
  <si>
    <t>By just splitting their txin into a ton of txout? How many txout would it take to start causing issues?</t>
  </si>
  <si>
    <t>http://www.reddit.com/r/Bitcoin/comments/37823r/has_anybody_attempted_to_bloat_the_utxo_set/</t>
  </si>
  <si>
    <t>May 26, 2015 at 12:12AM</t>
  </si>
  <si>
    <t>ColoredCoins</t>
  </si>
  <si>
    <t>Community update - A new ColoredCoins implementation developed by Colu: Bitcoin 2.0 + Torrents</t>
  </si>
  <si>
    <t>A revolutionary way of storing metadata for digital asset offered in a new standard soon to be released in coloredcoins.org: http://blog.coloredcoins.io/blog/2015/5/25/towards-new-coloredcoins-implementation-community-update</t>
  </si>
  <si>
    <t>http://www.reddit.com/r/Bitcoin/comments/378192/community_update_a_new_coloredcoins/</t>
  </si>
  <si>
    <t>May 26, 2015 at 12:11AM</t>
  </si>
  <si>
    <t>batsy71</t>
  </si>
  <si>
    <t>Has anybody here tried BTCLend or Pure-Central? What are your opinions on them?</t>
  </si>
  <si>
    <t>http://www.reddit.com/r/Bitcoin/comments/37816d/has_anybody_here_tried_btclend_or_purecentral/</t>
  </si>
  <si>
    <t>May 26, 2015 at 12:56AM</t>
  </si>
  <si>
    <t>Bitcoin.com now redirects to "Create a New Wallet" on Blockchain.info</t>
  </si>
  <si>
    <t>Interesting! How did Blockchain.info get the domain? Or are they the owners of it?</t>
  </si>
  <si>
    <t>http://www.reddit.com/r/Bitcoin/comments/3787i5/bitcoincom_now_redirects_to_create_a_new_wallet/</t>
  </si>
  <si>
    <t>May 26, 2015 at 12:48AM</t>
  </si>
  <si>
    <t>Someone please build this: A platform to store verified vehicle maintenance and repair records in the blockchain</t>
  </si>
  <si>
    <t>Not sure if it would make sense to build this on top of Factom or more directly on the blockchain, but this sort of service could perform the same function as Carfax at a much lower price and higher degree of historical certainty. I only wish I knew how to code such a thing...</t>
  </si>
  <si>
    <t>http://www.reddit.com/r/Bitcoin/comments/3786ac/someone_please_build_this_a_platform_to_store/</t>
  </si>
  <si>
    <t>May 26, 2015 at 12:39AM</t>
  </si>
  <si>
    <t>Roger Ver: ‘I Will Offer a $1,000,000 Bounty to Anyone Who Can Prove I Signed that Contract’</t>
  </si>
  <si>
    <t>http://cointelegraph.com/news/114376/roger-ver-i-will-offer-a-1000000-bounty-to-anyone-who-can-prove-i-signed-that-contract</t>
  </si>
  <si>
    <t>http://www.reddit.com/r/Bitcoin/comments/378511/roger_ver_i_will_offer_a_1000000_bounty_to_anyone/</t>
  </si>
  <si>
    <t>May 26, 2015 at 01:10AM</t>
  </si>
  <si>
    <t>[INTRO] AGAPE Market - http://agape3brimud5fk6.onion - Tor Marketplace with FREE escrow service. Selling Cannabis, Firearms, Electronics, Services, and more! Everyone welcome! Bitcoin Accepted! Must have GPG! : Bitcoin</t>
  </si>
  <si>
    <t>http://redd.it/375wnp</t>
  </si>
  <si>
    <t>http://www.reddit.com/r/Bitcoin/comments/37897d/intro_agape_market_httpagape3brimud5fk6onion_tor/</t>
  </si>
  <si>
    <t>May 26, 2015 at 01:03AM</t>
  </si>
  <si>
    <t>abrakk</t>
  </si>
  <si>
    <t>Streamium Live in KLCC</t>
  </si>
  <si>
    <t>http://np.reddit.com/r/Streamiumlive/comments/3780at/streamium_live_in_klcc/</t>
  </si>
  <si>
    <t>http://www.reddit.com/r/Bitcoin/comments/3788dy/streamium_live_in_klcc/</t>
  </si>
  <si>
    <t>May 26, 2015 at 01:02AM</t>
  </si>
  <si>
    <t>teamcorona</t>
  </si>
  <si>
    <t>Partnership Between Cryptocurrency Foundation Russia (CCFR) and Corona Network</t>
  </si>
  <si>
    <t>Cryptocurrency Foundation Russia (CCFR) and Corona Decentralized Application Development Network announce a collaborative partnership to promote decentralization technology, participate in scientific research and support prospective cryptocurrency projects.The CCFR will act as a representative agent for Corona in Russia, helping to bridge the language gap, and assisting developers and entrepreneurs to apply for funding in order to build next generation decentralized applications and technologies.Igor Chepkasov Cryptocurrency Foundation Russia, Founding chairmanDaniel Greene Corona Decentralized Application Development Network, Founder</t>
  </si>
  <si>
    <t>http://www.reddit.com/r/Bitcoin/comments/37887p/partnership_between_cryptocurrency_foundation/</t>
  </si>
  <si>
    <t>May 26, 2015 at 01:45AM</t>
  </si>
  <si>
    <t>stephenhui</t>
  </si>
  <si>
    <t>SFU Bookstore to accept Bitcoin payments, launch Bitcoin vending machines on three campuses</t>
  </si>
  <si>
    <t>http://www.straight.com/blogra/457276/sfu-bookstore-accept-bitcoin-payments-launch-bitcoin-vending-machines-three-campuses</t>
  </si>
  <si>
    <t>http://www.reddit.com/r/Bitcoin/comments/378ecr/sfu_bookstore_to_accept_bitcoin_payments_launch/</t>
  </si>
  <si>
    <t>May 26, 2015 at 01:44AM</t>
  </si>
  <si>
    <t>What are the risks of a hard fork (as far as new transactions are concerned)?</t>
  </si>
  <si>
    <t>Let's day a guy on wrong fork sends coins to guy on right fork.The guy on right fork doesn't see the coins. So can't the guy on the wrong fork then just get on the right network and have his wallet sync up to the point before the fork? If so it seems like there would be nothing wrong and little risk</t>
  </si>
  <si>
    <t>http://www.reddit.com/r/Bitcoin/comments/378e91/what_are_the_risks_of_a_hard_fork_as_far_as_new/</t>
  </si>
  <si>
    <t>May 26, 2015 at 02:49AM</t>
  </si>
  <si>
    <t>Terrorist Group ISIS Joins Forces with Bitcoin to Finance Expanding Horror</t>
  </si>
  <si>
    <t>http://altcoinpress.com/2015/05/terrorist-group-isis-and-bitcoin-join-forces-as-horror-expands/</t>
  </si>
  <si>
    <t>http://www.reddit.com/r/Bitcoin/comments/378nex/terrorist_group_isis_joins_forces_with_bitcoin_to/</t>
  </si>
  <si>
    <t>May 26, 2015 at 02:40AM</t>
  </si>
  <si>
    <t>LeCapitaine007</t>
  </si>
  <si>
    <t>Bought a ledger wallet. What now?</t>
  </si>
  <si>
    <t>Hey guys,I've been interested in bitcoin for a bit more than a year now but never pulled the trigger. I've recently (5 mins ago) received my ledger wallet and have a few questions. If somebody wants to send me bitcoins, how do I proceed? Should I send him the QR code by email? What are my options?Also, if I plan on buying bitcoins through an ATM machine, how does it work? Does it create a "short term" paper wallet and then I got to transfer the bitcoin to my ledger wallet using the "3g8d-3fj3-38djw-3jfdi3" type of account number from the ATM paper wallet?I've also read about Coinkite+Ledger. Is it only useful if you have many partners using the same account (multi-sig). Or is it also applicable for me, myself and my bitcoins.Thanks!</t>
  </si>
  <si>
    <t>http://www.reddit.com/r/Bitcoin/comments/378m3k/bought_a_ledger_wallet_what_now/</t>
  </si>
  <si>
    <t>May 26, 2015 at 02:37AM</t>
  </si>
  <si>
    <t>Get FREE bitcoins and win Amazon gift cards in Poker | BitGame</t>
  </si>
  <si>
    <t>https://bitgame.co</t>
  </si>
  <si>
    <t>http://www.reddit.com/r/Bitcoin/comments/378lqf/get_free_bitcoins_and_win_amazon_gift_cards_in/</t>
  </si>
  <si>
    <t>May 26, 2015 at 02:15AM</t>
  </si>
  <si>
    <t>A new implementation for ColoredCoins, by Colu (Revised coloring scheme, and torrent-based decentralized storage for asset metadata) - Community Update</t>
  </si>
  <si>
    <t>http://blog.coloredcoins.io/blog/2015/5/25/towards-new-coloredcoins-implementation-community-update</t>
  </si>
  <si>
    <t>http://www.reddit.com/r/Bitcoin/comments/378ijy/a_new_implementation_for_coloredcoins_by_colu/</t>
  </si>
  <si>
    <t>May 26, 2015 at 02:12AM</t>
  </si>
  <si>
    <t>Emperion6-</t>
  </si>
  <si>
    <t>User Data, Including Full Bitcoin Wallet Access, Retrievable From Secondhand Android Phones</t>
  </si>
  <si>
    <t>http://bitcoinist.net/user-data-including-full-bitcoin-wallet-access-retrievable-secondhand-android-phones/</t>
  </si>
  <si>
    <t>http://www.reddit.com/r/Bitcoin/comments/378i7z/user_data_including_full_bitcoin_wallet_access/</t>
  </si>
  <si>
    <t>May 26, 2015 at 02:51AM</t>
  </si>
  <si>
    <t>flowbtc</t>
  </si>
  <si>
    <t>“CAR WASH” THIS! How the Blockchain could have prevented the biggest corruption case in Brazil’s history</t>
  </si>
  <si>
    <t>“CAR WASH” THIS!How the Blockchain could have prevented the biggest corruption case in Brazil’s historyBlockchain for beginnersThe Blockchain is the backbone of the Bitcoin protocol. It enables the Bitcoin network to reach consensus on which transactions should be validated or not in a transparent and decentralized fashion. There is no single entity or individual responsible for overseeing or approving transactions. It is a public ledger and the network oversees itself. Anyone can see the transactions happening in the Blockchain in real time through the Internet. There is a growing trend to use the Blockchain for much more than just processing bitcoin peer-to-peer transactions. The latest developments in the digital currency space have focused more on the power of the Blockchain technology for things such as data storage, titles, contracts and settlements than on the trade of bitcoin units. This new trend is called Bitcoin 2.0. Companies from all sectors around the world are currently exploring ways to utilize this innovative technology. The list of companies that have already publicly announced initiatives in this front includes Samsung, IBM, UBS, NASDAQ and the Bank of New York Mellon. The “Lava-Jato” (Car Wash) Operation Brazil’s state-run “big-oil” company, Petrobras, was the center stage for the biggest corporate corruption scandal ever put in place in the country’s history. Although investigations are still being conducted by the Ministério Público and the Polícia Federal, at least US$ 2.1 billion were diverted from the company just in bribe payments and illegal donations to political parties in the past 10 years, according to statements from Petrobras itself. A total of US$ 17 billion has been written off for related asset impairments as of April this year. The scheme involved contractors’ executives, Petrobras’ executives, political parties’ treasurers, black market foreign exchange dealers and ghost money laundering companies. The starting point of the “Lava-Jato” operation used to be the auction processes for projects in 5 different oil refineries. Around ten big construction and engineering companies allegedly formed a “club”, a cartel basically, and would stage bidding disputes but in reality they were colluding to inflate each project’s cost and pre-assigning winners in a rotational arrangement. The over budgeted amount would then be used to pay kickback bribes to executives and political parties and ensure the continuity of the scheme. image It is unquestionable that there was wrongdoing in each and every step of the operation but any attempt to prevent it would have to focus mainly in the two first steps: the auction process and the contracts handling and oversight. And that’s exactly where the Blockchain technology can be so powerful to make these processes transparent, auditable, yet fully secure. Throwing light into darkness According to recent articles by the press, the contractors organized themselves as a club, the “bribe club”. The public tenders budget and the bribes were pre-arranged between the club and Petrobras´ executives. The most obvious first step to make this process more legitimate would then be to open it to shareholders and the public. New Bitcoin 2.0 startups such as Factom have created smart and versatile solutions to all sorts of data applications into the Bitcoin Blockchain. Factom actually works as a data layer on top of the Blockchain. Running Petrobras’ public tenders using a solution such as Factom would allow every step of the process to be “hashed” and transformed into entry blocks building a chain of events. From the tender announcement, prospectus, every contractor’s bids, documentation, contracts, payments, everything would be securely stored and timestamped. The information would be organized into directory blocks which would allow someone to pull only the data that was available to him/her. These directory blocks would then stored into the Bitcoin Blockchain, which allows for real time auditing and instant verification against rules built in the entry blocks. For example, if one of the contractors was missing a certain required document, it would be detected instantly before the process moved forward. Most importantly, this would allow different levels of scrutiny and governance. For instance, the general public could be able to see the winning bids, their amounts, the date and time they were submitted and the name of the winning firms. On a higher scrutiny level, shareholders would be able to see all the competing bids but only after a winning bid was declared. On an even higher level, an internal compliance manager would be able to see all competing bids even before there was a winner and check for any potential conflicts of interest. External auditing firms would have access to contracts, payments and approvals in real time. Additionally, multi-signature arrangements could be designed to avoid giving too much discretion to a single executive in deciding the winning bids. image So why this can’t be done in a regular private network instead of Bitcoin’s public ledger? There are several reasons. The main one is that in this specific case there were empowered internal “bad actors”. At least three Petrobras’ directors were part of the scheme. If you are running a private and centralized network to perform the governance and record-keeping actions mentioned above, there are good chances that these “bad actors” will have power over the network to backdate, modify, forge, delete documents or audit trails in the private database. This cannot be done once the information is in the Blockchain. It creates immutable audit trails. While adopting such transparent and auditable business processes wouldn’t completely prevent the contractors from colluding and gaming the new system, the chances of them being successful in the long run would be significantly slimmer at the same time that the likelihood of an internal corrupt employee being caught would be dramatically higher. Implementing a Blockchain solution in any company should not be considered an easy task and in a state-controlled giant firm certainly wouldn’t be a walk in the park. In addition to the technology challenges, an immense political effort would be necessary. The Blockchain technology is still a novelty in many ways and a lot of its features still have to be developed, tested and re-tested. However, if we put things into perspective, when you have a fraud case of the magnitude of billions of dollars, in which a total of 97 individuals have already been indicted with charges, including politicians and government officials, then such an investment in transparency and governance starts to make a lot of sense. Whether this is all utopia or not we will only know in the future. However, the Brazilian people would certainly love to see ways to keep corruption away from their larger state-controlled company and be able to proudly say again: “O petróleo é nosso!” (“The oil is ours!”).This article was written by ​Marcelo Miranda founder and CEO of FlowBTC, a new digital currency exchange and blockchain consultancy firm in Brazil.Full article: https://flowbtc.net/research/CarWash_This.pdf</t>
  </si>
  <si>
    <t>http://www.reddit.com/r/Bitcoin/comments/378nqn/car_wash_this_how_the_blockchain_could_have/</t>
  </si>
  <si>
    <t>May 26, 2015 at 03:18AM</t>
  </si>
  <si>
    <t>livinincalifornia</t>
  </si>
  <si>
    <t>What happens when we hit the blocksize limit?</t>
  </si>
  <si>
    <t>Do the transaction fees go up so that those who need their transactions verified in a timely manner can have that? Or do we hit the point where transactions can become stale zombies and never get added to the chain and require repeat attempts over and over again? Is there a potential the network could collapse?</t>
  </si>
  <si>
    <t>http://www.reddit.com/r/Bitcoin/comments/378rit/what_happens_when_we_hit_the_blocksize_limit/</t>
  </si>
  <si>
    <t>May 26, 2015 at 03:14AM</t>
  </si>
  <si>
    <t>BTC_CEO</t>
  </si>
  <si>
    <t>Bitcointalk email at 19:44 UTC</t>
  </si>
  <si>
    <t>-----BEGIN PGP SIGNED MESSAGE----- Hash: SHA256You are receiving this message because your email address is associated with an account on bitcointalk.org. I regret to have to inform you that some information about your account was obtained by an attacker who successfully compromised the bitcointalk.org server. The following information about your account was likely leaked: - Email address - Password hash - Last-used IP address and registration IP address - Secret question and a basic (not brute-force-resistant) hash of your secret answer - Various settingsYou should immediately change your forum password and delete or change your secret question. To do this, log into the forum, click "profile", and then go to "account related settings".If you used the same password on bitcointalk.org as on other sites, then you should also immediately change your password on those other sites. Also, if you had a secret question set, then you should assume that the attacker now knows the answer to your secret question.Your password was salted and hashed using sha256crypt with 7500 rounds. This will slow down anyone trying to recover your password, but it will not completely prevent it unless your password was extremely strong.While nothing can ever be ruled out in these sorts of situations, I do not believe that the attacker was able to collect any forum personal messages.I apologize for the inconvenience and for any trouble that this may cause. -----BEGIN PGP SIGNATURE-----iF4EAREIAAYFAlVhiGIACgkQxlVWk9q1keeUmgEAhGi8pTghxISo1feeXkUMhW3a uKxLeOOkTQR5Zh7aGKoBAMEvYsGEBGt3hzInIh+k43XJjGYywSiPAal1KI7Arfs0 =bvuI -----END PGP SIGNATURE-----</t>
  </si>
  <si>
    <t>http://www.reddit.com/r/Bitcoin/comments/378qxd/bitcointalk_email_at_1944_utc/</t>
  </si>
  <si>
    <t>May 26, 2015 at 03:11AM</t>
  </si>
  <si>
    <t>Can Theymos Please Resign?</t>
  </si>
  <si>
    <t>Theymos was handed control of bitcointalk from Satoshi to look after the forum as a trustee. He is, technically, just doing a job, managing bitcointalk for the beneficiaries, being the community.Clearly he is not doing a very good job at it as numerous hacks can attest. Whether it is because of lack of experience, or because he is too busy, Theymos, if you care about the community and the trust that has been given to you, can you please resign?</t>
  </si>
  <si>
    <t>http://www.reddit.com/r/Bitcoin/comments/378qm8/can_theymos_please_resign/</t>
  </si>
  <si>
    <t>May 26, 2015 at 03:31AM</t>
  </si>
  <si>
    <t>KawaiGurl</t>
  </si>
  <si>
    <t>Very important everyone!! take action now please.</t>
  </si>
  <si>
    <t>Fake blockchain website with the name http://blockchaln.com.se/wallet/loginr/ Is spamming their phishing ad on google and google don't mind, please spam report to google here: https://www.google.com/safebrowsing/report_phish/ in your report tell them it's in official google page ad, it's in adword program, look at screenshot, it show up for every bitcoin related search!!!! how they allow this on their adword program, please take action before more people fall and lose their money!Check out screenshot of ad here: http://prntscr.com/79cfrh</t>
  </si>
  <si>
    <t>http://www.reddit.com/r/Bitcoin/comments/378ta6/very_important_everyone_take_action_now_please/</t>
  </si>
  <si>
    <t>dcxtx</t>
  </si>
  <si>
    <t>Bitcoin Altcoin conversion site looking for public input</t>
  </si>
  <si>
    <t>https://www.dcxtx.com</t>
  </si>
  <si>
    <t>http://www.reddit.com/r/Bitcoin/comments/378t9x/bitcoin_altcoin_conversion_site_looking_for/</t>
  </si>
  <si>
    <t>May 26, 2015 at 03:44AM</t>
  </si>
  <si>
    <t>mrbulk23</t>
  </si>
  <si>
    <t>BitDeal.org - Perfect Deal? Is trust!</t>
  </si>
  <si>
    <t>BitDeal.org is a project developed by the community of Bitcoin. Its main functions are: to simplify, secure and ultimately facilitate the purchase / sale of Bitcoin.How does bitdeal.org? A seller fits into the market a BID (offer) of Bitcoin with amount, currency (fixed or variable in real time with the various exchange), time duration of the Bid and what methods of payment are accepted for that Bid. The other side is the buyer (buyer) who can accept the Bid of the seller. Once you accept the buyer will receive the details for the payment according to the payment he selected from among those made available to the seller. From here comes the "TIMER BID" a time set by the seller within which the buyer must complete the payment. If the timer expires the Bid accepted bid will be reported as unpaid and therefore will not enter the system. If instead the buyer concludes the payment, the seller only in this case will leave feedback to buyers. In turn, the buyer once the feedback received, the latter may issue also for the seller. Once both sides (first buyer and seller then) have left their feedback, the Bid will be marked as a transaction concluded and will officially enter the system bitdeal.org with its related feedback. The system will analyze the transaction on blockchain. The ratings have a 100% certainty because there is a cross-check of data between time, money and address all the blockchain. An example? The amounts of the Bid must be the same as those on blockchain, as the same applies to the address provided by the buyer to receive Bitcoin and the time of transfer must be between the bid timer and time of acceptance of the Bid. To allow greater security for trade at the beginning given the small number or lack of feedback, you can confirm your account bitcointalk, Facebook and Twitter and connect to Bitdeal.org. The buyer and the seller have at their disposal the first recording 10 credits and 10 credits buyer seller. Which means that the buyer will accept 10 Bid and the seller enter the market 10 Bid. You can buy new credits in the section whenever you wish. The ultimate goal of bitdeal.org is to help the Italian community of Bitcoin to join the different sellers and buyers around the world of Bitcoin under a single platform whose strong point is that of feedback and then the confidence derived from the accumulation of them.Perfect deal? Is trust!</t>
  </si>
  <si>
    <t>http://www.reddit.com/r/Bitcoin/comments/378v4h/bitdealorg_perfect_deal_is_trust/</t>
  </si>
  <si>
    <t>May 26, 2015 at 03:56AM</t>
  </si>
  <si>
    <t>Just started a not-for-profit and need help from r/Bitcoin</t>
  </si>
  <si>
    <t>As you guys know, social media is really important in establishing a brand image and a reputation. I have developed a website (nebraskabitcoin.org) and have had a good start in getting the ground campaigns going, but I need some help with the social media. Right now on Twitter I seriously only have 1 follower. I think the main problem is that no one wants to follow an account that doesn't have more than say 20-50 because it looks like a fake. Not sure how to go about this, whether I should straight up ask for follows to @NebraskaBitcoin or if I need to offer rewards, etc. Any help/insights would be appreciated!</t>
  </si>
  <si>
    <t>http://www.reddit.com/r/Bitcoin/comments/378wu0/just_started_a_notforprofit_and_need_help_from/</t>
  </si>
  <si>
    <t>May 26, 2015 at 04:25AM</t>
  </si>
  <si>
    <t>cryptoanalyst1</t>
  </si>
  <si>
    <t>King Meets Anarchist - 3rd Attempt</t>
  </si>
  <si>
    <t>What happens when these two meet? Disaster! Sometimes, a juicy story follows.So, let’s get past the basics quickly and to the juicy bits!Contract v7 was signed between Roger Ver and OKCoin in Dec, 2014.OKCoin pays promptly, in bitcoins, to Roger. No problems so far, and boring.Safello, ANX and other parties beg to advertise on bitcoin.com, all turned down. Well, OKCoin did pay to have control, and have the right to turn down “things” they didn’t like. Fine.Feb 17, CZ resigns from OKCoin, citing “differences in direction”, whatever that means.Feb 23, Roger emails the signed copy of Contract_v7 to Jack Liu at OKCoin, the new Head of International. (Star Xu also CC’ed)Same day, Roger responds to Jack in the email body “OKCoin is required to pay a minimum of $10k per month for 5 years regardless of the advertising revenue, as long as I don’t choose to end the contract”. Jack complains about it, but didn’t seem to cause any issues or surprises.Important, OKCoin (Jack Liu) received, reviewed and discussed with Roger Contract v7, specifically the termination at this date, after CZ publicly resigned. Handover process seems to be complete and smooth.OKCoin continues to pay Roger till April. So far so good, and still boring.April - The game starts. No more BTC transfers from the world’s “largest” bitcoin exchange, only bank transfers.Actually, no bank transfers either, as paying Roger Ver is viewed as illegal (in OKCoin’s own interpretation), but Jack still offered to pay Roger through a different account. Possible money laundering offense? Not sure. That’s up to the guys who fined Ripple to decide.May - OKCoin (Jack Liu) says they will pay $20,000 “by Monday”, “today”. Then…May 13 - Turning Point“Rest assured we can find a way to make good on the current outstanding balance of $20,000 (through May) owed to you.” - by Jack Liu, May 13, 2015Guess what, OKCoin never made good. Classic, in the same email, OKCoin (Jack Liu) swiftly went back on his own words:Jack Liu says:OKCoin can’t pay Roger due to Ripple fines and “rumors”. Excuse 1. Rumors affects your payment on a contract?OKCoin lawyer “views this contract as null”, Excuse 2.“We do not have a company entity name OKCoin”. Excuse 3. Wow, just wow!!!Denying your own existence? Have you looked at your own website?https://www.okcoin.com/about/index.do“OKCoin was founded in 2013 and received a US$1m Angel Investment from Ventures Lab and Silicon Valley Venture Capitalist Tim Draper.”“It is thus unclear which company is obliged to pay”. Excuse 4. Which entity did you use to pay before?“Star (cc’ed here) has himself not seen it [the contract] prior”. Wait… but you have, Jack! And Star “passed this over to you”. On Feb 23, 2015, Jack wrote: “Hi Roger, Star passed this over to me to arrange with you.” Man up, Head of International, take responsibility!From Coindesk, “In an interview, OKCoin VP Jack Liu confirmed the company was investigating Zhao for wrongdoing”. Hello? Shouldn’t the company be investigating Jack Liu for wrongdoing instead, or Star himself?May 14 - Heat is OnFrom Jack Liu“Would your lawyer be able to communicate in Chinese?” Excuse 5. Wow again…May 14 - The King AppearsFrom Star Xu“Can you … send email to CZ?” Wait, CZ doesn’t work for you anymore. He resigned 3 months ago.*“I remember I have told Changpeng…” Wait, wait, wait! No! You told Jack! * If you can’t remember, almighty King, here it is again:On Feb 23, 2015, Jack wrote: “Hi Roger, Star passed this over to me to arrange with you…”Please remember Feb 23, guys! After CZ resigned! You read the contract. Hello? They just seem to keep forgetting this important day.And investigate Jack for wrongdoing, please, if you have to find someone to blame. Jack will be a much easier escape goat than CZ. Jack probably do not know how to PGP his emails.May 15 - Fake Lawyer Appearsyajun.li@okcoin.com Says a bunch of non-sense in Chinese. And reaffirms “This contract is null” (using Jack’s translation)Interestingly, the non-English speaking lawyer signs the email not with a Chinese name, but with an English name.People on Reddit pointed out the writing style of this mysterious lawyer is suspiciously similar to Star Xu’s writing style.This mysterious lawyer has an OKCoin email address, but OKCoin has no in-house legal counsel.A search on the Beijing government official lawyer database turned up only one lawyer with a matching name in pronunciation. This guy:http://www.bjsf.gov.cn/publish/portal0/tab196/?itemid=10942850According to his firm’s page:http://www.jingzecn.com/info/chn/20121220/20121220152747.shtmlHe is a Partner at his firm, and specializes in agriculture and land. It is highly unlikely that he is the lawyer for OKCoin, or even suitable for it.Would any licensed lawyer agree to practice law in a language they don’t understand using Google Translate?Now, has Star Xu or Jack Liu impersonated a lawyer? In additional to forging a document?Wow, wow, wow…………………… I mean, justWOW!Well, I think we can safely assume it won’t take long for Roger’s Chinese speaking lawyer to verify this. How convenient? I am going to learn Chinese.May 15 - Let’s Re-Confirm the Lawyer, Just One More TimeFrom Star XuReaffirms “Yajun is lawyer work for us”. Great, we got that.May 16 - Daniel Kelman, Roger’s Lawyer, asks if Yajun is a real lawyer, and writes back in both English and Chinese. I am impressed!May 17 - The Powerful Google Translate LawyerFrom Yajun, the OKCoin Lawyer, a simple and powerful response!“We don’t agree. Feel free to take any legal action you think is effective.” (Translated). Does this sound like a King talking?May 17 - Star Xu, the King, Steps Back InFrom Star Xu:“I am glad to show the contract and our email to the world”. Says the King of Bitcoin. Now, he is glad to show the world how bad of a lawyer he was.Could there be a better response than: “your wish is my command” from Roger? That indeed was the reply. But no, Roger did NOT go public first. OKCoin did!“I think you [Roger] and Changpeng lied to me for the contract terms.” No King, the only person who could possibly lie to you about the contract terms is Jack, or yourself.Important Note: this is before Contract_v8 appeared. Star is already accusing Roger and CZ of lying, and/or colluding.“And I pay … every month”. No, you didn’t. That’s how we got here.“without any ads”. You turned down ads yourself, while maintained footer link to OKCoin.com.“I want to help the Bitcoin industry…” Okay, enough... You turned down Safello and ANX, who are willing to be paying customers. Why? Just because they are also bitcoin exchanges?Two emails later, still from the King.“He [Yajun, the lawyer] don’t know the details in our company.” So now, the in-house lawyer with an OKCoin email address does not know the details of your company?“All the world know We are a Chinese company and don't have any entity in SG which is called okcoin”. What??? CEO of OKCoin, have you seen your own website. “OKCoin.com is operated by our Singapore company…”*“Our employee just set up a company personally in SG … to get a bank account in SG” * Damn, wow, I can’t count how many problems there are in that one statement.Your employee setup a personal company? Almighty King, are you trying to pin this on Jack now? He seems to be the Shareholder there.And just to get a bank account? Sounds like an end-run on the banking regulations in SG. Is this legal? Are you asking your employees to engage in illegal activity in SG? I am sure Roger’s lawyers would be happy to help you check on this. I heard Singapore is pretty damn strict.And you holding customer funds in your employee’s company bank accounts, not OKCoin bank accounts in Singapore? Hello compliance?“we are also open to negotiate new contract”. So now you want a new contract. How convenient for you, Mr. King! Sure, we will get right on that.“it is very simple and not necessary to ask the lawyer to join this talk” So, it wasn’t fun faking to be a lawyer? Well, guess what, not only is it not fun, it’s illegal.And why would you need lawyers when you negotiate a new contract? Especially with this much trust already built in.“We don’t have any entity which is called OKCoin, and we don’t know which company has to pay for it.” I think we covered both of these points before. But keep repeating that… in court! Very soon, it will be true.“We do not want to publicly reveal the reason”. So, now you don’t want to go public again. Understandably yes. But still, you went public first, not Roger.May 20, ** King Suddenly Becomes the “small bitcoin guy”, When He Forges a Document. **Does this make sense from a psychological point of view? Trying to be small after you commit a crime? Honestly, I am not sure. I am not an expert.From Star Xu:“I am a small bitcoin guy. Roger - you are ‘bitcoin jesus’.” Oh, please don’t hurt me…But then proceeds to make a threat: “we don’t do this [go public] because we don’t want to hurt Roger’s reputation in the industry.” Very credible threat! But you did go public first! And Roger’s reputation seems to be just fine.“finally, we just found something new which is very interesting”. Oh now, you finally find a different version of the contract.New is the key word here. Because it is indeed a brand NEW version of the contract you just created. It sure is interesting, for you.“my assistant has the copy”. So your assistant had THE copy the whole time? And you didn't know? Nice assistant! Or did she just bring it over to you from the printer, almighty King?“OKCoin may cancel the contract by givin Roger 6 months advanced notice.” Now, isn’t that convenient for you, almighty King? You suddenly have a way to cancel the contract now.In the entire contract, there are no spelling errors. In the last new statement, “givin” is spelled wrong! Typed it up in too much of a hurry?“ing” is a frequently typed combination by English speakers. It’s quite hard to miss the “g” if you type English often. Fingers have muscle memory. An unlikely error for Roger or CZ.“I believe there can only be two reasons to explain the difference.” [1 Roger used an old version, or 2. Roger and CZ signed different contracts.]OMG, do you take all of us as idiots? No, there is an obvious third, and only reason. You forged it, Mr. King.“claw back” You really like claw backs, huh, Mr. King? Not going to be easy to claw back this one. This is not your shady futures exchange anymore. Wake up.May 22 - Photoshop Time?Still from Star Xu:“the document is send to our collage by changpeng Zhao” Collage? Colleague? Did you just finish searching for a photoshop software, and the auto-correct remembered it? Not guaranteed, but possible.“we are glad to show this to the public!” Now you want to show again? Eager to show off your new photoshop project to the world? I thought you wanted to protect Roger’s reputation?May 23 - Hello Digital SignaturesFrom Roger:“Changpeng PGP signed every single email he ever sent me from cz@okcoin.com”Oh damn! Fk! Sh!t! You didn’t see that one coming, did you? Suddenly, your pet Collage project doesn’t look so hot anymore, does it?Pretending to be a CTO is not as easy as pretending to be a lawyer, huh? CZ actually PGP signs emails he sends out. Try forging that, you liar!Same day, From Star:“I am finding a way to talk to changpeng zhao” Oh dear, where is CZ when I need him the most, to take the blame!“This is all between you [Roger] and changpeng zhao”.So, let me get this straight. You are saying: “Roger and CZ signs a contract in Dec. CZ then stays at the company for 3 more months, after OKCoin makes 3 payments. When CZ resigns on Feb 17th, CZ leaves a signed Contract_v8 with your assistant in physical form, while Roger emails a signed Contract_v7 in digital form to Jack Liu (and yourself) to check on Feb 23rd. Less than a week after CZ left."You think Roger was colluding with Changpeng on this one to screw OKCoin. That makes total sense to you, doesn't it?And for a contract that’s worth only $10k/month? For those two guys? Give me a break! I think they have better things to do.“CZ, what’s the problem…?” Now you need him!“I just get this 2 version 5.19!”. You sure did just get the 2nd version. But you got one of them, v7, at least on Feb 23. If you didn’t read that, which you certainly will say so. Check the email from Jack Liu. On May 13 “Our lawyer reviewed the contract…” “Our lawyer views this contract as null …”** Shouldn't you be asking "Jack, my new Head of International, what's the problem?" **“CZ … Why Roger said I forge the document?”Now you really need him! Wait, you still owe him $40k USD in salary? WTF? And expects him to do what for you? Lie? Oh sorry, I forgot you are the King!Now, I am beginning to understand the differences in directionMay 23 - Roger reminds Star he emailed the contract to “you [Star] and Jack back in Feb”.Star Xu back in King mode:“Roger, I am very busy. We have a lot of business, This is a small thing in our company. … it’s very strange and waste a lot of my time”Sure, Mr. King, if forging documents and faking to be lawyers are small things in your company, then I don’t know what you are busy with. It certainly is strange.Last but not LeastFor a bitcoin exchange, even the most UNprofessional one, posting a $20,000 bounty for the community to help you verify a cryptographic signature is very, very, very weak. It’s a two second job.You obviously do not understand encryption or security in any depth. You should get your previous CTO back ASAP, at whatever cost. Right now, you are a buffet for hackers. I am surprised they haven't latched onto you yet.To be honest, I am also surprised you haven't deleted your $20,000 post yet. As you have done numerous times with your previous embarrassing posts on Reddit. But rest assured, I have taken a few screenshots, and will post it when you delete your thread this time. You wasted a lot of my time previously deleting my comments together with your posts. It won’t happen this time!Last LastlyThe difference from history this time is, bitcoin is here. Bitcoin promotes a decentralize eco-system. This why you lost, Mr. King! You obviously don’t get bitcoins.Bitcoin need no kings!Bitcoin could do better with one less bad exchange like OKCoin. Oh wait, it doesn’t exist anyway.</t>
  </si>
  <si>
    <t>http://www.reddit.com/r/Bitcoin/comments/3790vd/king_meets_anarchist_3rd_attempt/</t>
  </si>
  <si>
    <t>May 26, 2015 at 04:21AM</t>
  </si>
  <si>
    <t>What is the chance of the same private key being generated and will it ever happen?</t>
  </si>
  <si>
    <t>http://www.reddit.com/r/Bitcoin/comments/3790bk/what_is_the_chance_of_the_same_private_key_being/</t>
  </si>
  <si>
    <t>May 26, 2015 at 04:30AM</t>
  </si>
  <si>
    <t>I really dislike this Bitcoin Image used by Media</t>
  </si>
  <si>
    <t>https://www.google.com/search?tbs=sbi:AMhZZitfNGA6fgXCFQhbFBgs_1fbwRxtC-6WGImMuKuIAwyJTqZHfcSdDVdQKQ8V2-aLMwenZgx53lFxEY_11XkhSI-Q1rFMkKhiWpvtNMPcOLy_151DuqsuhEJMX2Pc5kFEzycnXbpQObgpuE8tMqDTLrE2Xbpfy1kBk8ikht5vHLUmUlbb4Dm3afsMHz1YcTA7nMeiyY7Ekly-ROGrCnJn5Wh268EfOdN_1Uu5vDR547yEdjN3abV0-hJx2NocHD0huWitmkHy1t3k-4CrSDXzTJFV8SM23vhmAEYOQN9UUbfnRGH1KvBAlSJ3kD40SBls_1agkskyf50vQ14RUxIDMAiOMRaBY-ZfZ6sWOMNa9v7hDdg-R2gecMJCA8HnbWhy6W5H7YvliQ70WN80QRQUwQOVtVkstdCLS-naZr_1SDFI6l73BYW9Fucsp6pxj_1IzuwFTX9hlKS78luH8iU-8geTHPpWsUeLZ7BuMk_1347N-J_1D7PvC6_15yVvafZz8OnSNPDzPvl64Ga5Pzi7AZbBuJmWjhiLIMoZ5yHDmqzYAPvUe36WQOP6qhaZtWeDdD0N2uS5cJ1IqePUdvdzaY6LDYReEEOO79EXDw9vPLDJ7f-SJpxenuBTlkDVf_1fhwedvpq3GPI1WvskEiCfsr1_1g9G9DAnGlY1OzsIkZrZ9B3Xjc7a5Kc3xkShWhndylMJnZlaab4C0_1L47nGv4okWdjPCWkBtWNUMF3CLn8aQmVZV3J1OnpG5wCPukUydWNcR6AMhjpDFMVqftwrTsW_144gEtc1Wkl0iWv9whmAuMLOjIMMhqaCLakX7-12jRBug6DrQbC-RUPlOZfPdB8kpkD4cOeA8mO0I5rccKyrzsbQ59rJGOPPLpBR5JKYHNT4qOblMFmEuw3WCsb0chxPMOuOoYBh5-Zvn_1Aqy1hNWqLUgUQKU_1k5gXfO_1kuFk7zD_1e1GnrAPb1KPkopHW2DSbS9XFrfTrQjfHa-5zBPFKBZb3bpE5NlguBhaDC9CBDlrKj8rgScJFn9sFNd5AY8HUiM3HoU7iLdwNvpHdtQBuOUmSYDUuk2mWmYm-S9DiF7cTbK7x3dLFj0wh422Xn1k-a4dsj5uEQlBtyM5OMgPvLjXicTlw2cp4ebp7t_1QRZBliEwsWQ9BP5lybEb2OgV79mamB60tsOHzYrMAqhXCp-x2LJIsfrIPGWLbn_1OCswDTSfma0a4XSNPo01pbPK81pSQBS0pjWV3xi7_1zEStqIVUcl7OZBRKeKbDZsE_1EcZOPKoue6i6-BsSlZ7J0JELbv5YMabAyMe55oyN0DNyEM57LHnZ1yBILM71nRg6jNCFJpmZnlRjo-t7xMqhDKV8qRvAc2jKxU4ZFFvhf6eSKz3QExkVYoP4LHmUUSnwkaCEW0x0MxS-ZzCJ1J5EY6D8f6UpgnmdRqXaE7GPtdeqUUGJnmOxAiZfYKftHNPO4kaZ2VrqRX2q_1FZA8rt3HHGj7sAluvS5LNrXfouW2mzRbnknoDQWMtFVAUt-p6HgpcYaCqeTP06wCpVQLEbUehpynVxMsGVS5HHEJzK-ppEUg&amp;ei=F5NjVYiADYGBgwSX6IAo&amp;start=10&amp;sa=N&amp;biw=1280&amp;bih=599</t>
  </si>
  <si>
    <t>http://www.reddit.com/r/Bitcoin/comments/3791gy/i_really_dislike_this_bitcoin_image_used_by_media/</t>
  </si>
  <si>
    <t>May 26, 2015 at 04:28AM</t>
  </si>
  <si>
    <t>newbie-321</t>
  </si>
  <si>
    <t>google play start accepting bitcoin game from devoloper * Bitcoin Rush 2015* play and earn free bitcoin</t>
  </si>
  <si>
    <t>https://play.google.com/store/apps/details?id=com.arabiaplay.BitcoinRush&amp;hl=fr</t>
  </si>
  <si>
    <t>http://www.reddit.com/r/Bitcoin/comments/379172/google_play_start_accepting_bitcoin_game_from/</t>
  </si>
  <si>
    <t>May 26, 2015 at 04:42AM</t>
  </si>
  <si>
    <t>Where arrogance and mocking customers is our business model.</t>
  </si>
  <si>
    <t>https://i.imgflip.com/lzgd7.jpg</t>
  </si>
  <si>
    <t>http://www.reddit.com/r/Bitcoin/comments/37931i/where_arrogance_and_mocking_customers_is_our/</t>
  </si>
  <si>
    <t>May 26, 2015 at 04:59AM</t>
  </si>
  <si>
    <t>BeefSupreme2</t>
  </si>
  <si>
    <t>Lamassu Bitcoin ATM has a clipboard attached!</t>
  </si>
  <si>
    <t>So I went to the Mediterranean Market off W. Franklin St, Chapel Hill NC to get some coins only to find that management has placed a freakin' clipboard on the equipment with the following: Please show valid ID to the cashier, and sign this sheet. That sheet wanted to know the buyer's email address and the amount being purchased. I was stunned. For one I didn't bring a pen...</t>
  </si>
  <si>
    <t>http://www.reddit.com/r/Bitcoin/comments/3795ar/lamassu_bitcoin_atm_has_a_clipboard_attached/</t>
  </si>
  <si>
    <t>May 26, 2015 at 05:07AM</t>
  </si>
  <si>
    <t>Greece financial problem identified.</t>
  </si>
  <si>
    <t>http://www.zerohedge.com/sites/default/files/images/user3303/imageroot/2015/05-overflow/20150525_print.jpg</t>
  </si>
  <si>
    <t>http://www.reddit.com/r/Bitcoin/comments/3796e9/greece_financial_problem_identified/</t>
  </si>
  <si>
    <t>May 26, 2015 at 05:30AM</t>
  </si>
  <si>
    <t>maraoz</t>
  </si>
  <si>
    <t>Updates to Streamium</t>
  </si>
  <si>
    <t>https://np.reddit.com/r/Streamium/comments/378xxy/announcement_updates_to_streamium/</t>
  </si>
  <si>
    <t>http://www.reddit.com/r/Bitcoin/comments/3799cw/updates_to_streamium/</t>
  </si>
  <si>
    <t>May 26, 2015 at 05:38AM</t>
  </si>
  <si>
    <t>viimeinen</t>
  </si>
  <si>
    <t>Questions about block.io / multisig security</t>
  </si>
  <si>
    <t>After reading their security page, I have some questions that I thought might be of general interest since they are about multisig addresses:How can I (independenty: external site/app) verify how many keys are there and how many are needed for each basic multisig address? They claim 2/2, but I'd like to verify it myself.If it is in fact 2/2, does this mean that if they disappear (hacking, bankruptcy, catastrophic failure) all funds in their basic wallets are lost? Yes, they can't steal it, but if can't access them either, it makes no difference to me.Is it possible to use the seed value to re-generate the keys in my own device? (Á la tails+electrum). I suspect it isn't; they wouldn't be able to offer double-spend protection, would they?They claim that they have no access to the PIN, which is plausible if one uses the website, assuming signing is done locally by crypto.js, but for API transactions it's necessary to provide the PIN "in cleartext" (over https, but visible to them). What gives? Once one uses the API, all bets are off and they have both keys?</t>
  </si>
  <si>
    <t>http://www.reddit.com/r/Bitcoin/comments/379afy/questions_about_blockio_multisig_security/</t>
  </si>
  <si>
    <t>May 26, 2015 at 05:37AM</t>
  </si>
  <si>
    <t>MaxSan</t>
  </si>
  <si>
    <t>Bitcoin Manchester - Not an eBay for Drugs: How darknet sites like Silk Road are transforming markets</t>
  </si>
  <si>
    <t>http://www.bitcoinmanchester.org.uk/meetings/bitcoinmanchester-17/</t>
  </si>
  <si>
    <t>http://www.reddit.com/r/Bitcoin/comments/379a9q/bitcoin_manchester_not_an_ebay_for_drugs_how/</t>
  </si>
  <si>
    <t>May 26, 2015 at 05:33AM</t>
  </si>
  <si>
    <t>Roger Ver and OKCoin at War Over Bitcoin.com Domain Name</t>
  </si>
  <si>
    <t>http://www.coindesk.com/roger-ver-and-okcoin-at-war-over-bitcoin-com-domain-name/</t>
  </si>
  <si>
    <t>http://www.reddit.com/r/Bitcoin/comments/3799ps/roger_ver_and_okcoin_at_war_over_bitcoincom/</t>
  </si>
  <si>
    <t>May 26, 2015 at 05:56AM</t>
  </si>
  <si>
    <t>grizzlyftw</t>
  </si>
  <si>
    <t>How to get bitcoins?</t>
  </si>
  <si>
    <t>I need to get bitcoins but can't go to bank or show passport and social security number. I also can't use localbitcoins. Is there a site that doesn't ask about any of that stuff? Or is there anyone I can buy bitcoins off of?</t>
  </si>
  <si>
    <t>http://www.reddit.com/r/Bitcoin/comments/379col/how_to_get_bitcoins/</t>
  </si>
  <si>
    <t>May 26, 2015 at 06:17AM</t>
  </si>
  <si>
    <t>Streamium_Directory</t>
  </si>
  <si>
    <t>Streamium Directory website opening</t>
  </si>
  <si>
    <t>Streamium appears to be a great idea, and I want to do my part to help this idea flourish.There will be a free Streamium directory opening within the next week at the following domain.www.streamiumdirectory.comThe website will allow anybody to open a user profile and post their Streamium information into topic specific stream sections.I will make an announcement once the website has officially launched.</t>
  </si>
  <si>
    <t>http://www.reddit.com/r/Bitcoin/comments/379fc8/streamium_directory_website_opening/</t>
  </si>
  <si>
    <t>May 26, 2015 at 06:10AM</t>
  </si>
  <si>
    <t>ShawnLeary</t>
  </si>
  <si>
    <t>Blockchains Are War</t>
  </si>
  <si>
    <t>http://junseth.com/post/119882298052/blockchains-are-war</t>
  </si>
  <si>
    <t>http://www.reddit.com/r/Bitcoin/comments/379ede/blockchains_are_war/</t>
  </si>
  <si>
    <t>May 26, 2015 at 06:42AM</t>
  </si>
  <si>
    <t>dublinjammers</t>
  </si>
  <si>
    <t>just saw this google ad, is it phishing?</t>
  </si>
  <si>
    <t>Charts Bitcoin - Official Block.chain website with‎ Ad www.blockchaln.com.se/wallet/login‎ wallet, charts, statistics and moreLinks tohttp://blockchaln.com.se/wallet/loginr/Is this a blockchain.info wallet phishing attempt?</t>
  </si>
  <si>
    <t>http://www.reddit.com/r/Bitcoin/comments/379ik4/just_saw_this_google_ad_is_it_phishing/</t>
  </si>
  <si>
    <t>May 26, 2015 at 06:41AM</t>
  </si>
  <si>
    <t>exception11</t>
  </si>
  <si>
    <t>The Government Could Struggle to Seize Your Bitcoin</t>
  </si>
  <si>
    <t>http://bitcoinwarrior.net/2015/05/the-government-could-struggle-to-seize-your-bitcoin/</t>
  </si>
  <si>
    <t>http://www.reddit.com/r/Bitcoin/comments/379iiz/the_government_could_struggle_to_seize_your/</t>
  </si>
  <si>
    <t>3even</t>
  </si>
  <si>
    <t>MOOC 3.0 Session 5</t>
  </si>
  <si>
    <t>https://www.youtube.com/watch?v=yQWqU_40gao</t>
  </si>
  <si>
    <t>http://www.reddit.com/r/Bitcoin/comments/379ihq/mooc_30_session_5/</t>
  </si>
  <si>
    <t>May 26, 2015 at 07:15AM</t>
  </si>
  <si>
    <t>marcus_of_augustus</t>
  </si>
  <si>
    <t>satoshi returns</t>
  </si>
  <si>
    <t>https://bitcointalk.org/index.php?topic=1064346.msg11450705#msg11450705</t>
  </si>
  <si>
    <t>http://www.reddit.com/r/Bitcoin/comments/379mow/satoshi_returns/</t>
  </si>
  <si>
    <t>May 26, 2015 at 07:14AM</t>
  </si>
  <si>
    <t>petrasbut</t>
  </si>
  <si>
    <t>Bitcoin Forum: Password change required</t>
  </si>
  <si>
    <t>http://www.reddit.com/r/Bitcoin/comments/379mm4/bitcoin_forum_password_change_required/</t>
  </si>
  <si>
    <t>May 26, 2015 at 07:12AM</t>
  </si>
  <si>
    <t>Own_Your_Country</t>
  </si>
  <si>
    <t>Any suggestions on how could a blockchain and crypto speed up transition of a state from Tragedy of the Commons to for-profit business with citizens as its dividend-earning shareholders?</t>
  </si>
  <si>
    <t>http://www.ownyourcountry.org/</t>
  </si>
  <si>
    <t>http://www.reddit.com/r/Bitcoin/comments/379mbs/any_suggestions_on_how_could_a_blockchain_and/</t>
  </si>
  <si>
    <t>May 26, 2015 at 07:08AM</t>
  </si>
  <si>
    <t>girlbtcAndonevsone</t>
  </si>
  <si>
    <t>I can not visit bitcointalk.org from China .what about u?</t>
  </si>
  <si>
    <t>http://www.reddit.com/r/Bitcoin/comments/379lv4/i_can_not_visit_bitcointalkorg_from_china_what/</t>
  </si>
  <si>
    <t>May 26, 2015 at 07:07AM</t>
  </si>
  <si>
    <t>someguy123_</t>
  </si>
  <si>
    <t>In less than 24hrs, Bitcointalk hacked again "I have an admin account here now, PM me your desired username and I will change it for you."</t>
  </si>
  <si>
    <t>https://bitcointalk.org/index.php?topic=1068627.msg11450007#msg11450007</t>
  </si>
  <si>
    <t>http://www.reddit.com/r/Bitcoin/comments/379ls7/in_less_than_24hrs_bitcointalk_hacked_again_i/</t>
  </si>
  <si>
    <t>May 26, 2015 at 07:20AM</t>
  </si>
  <si>
    <t>Redrouter3</t>
  </si>
  <si>
    <t>Urgent how to contact Roger Ver?</t>
  </si>
  <si>
    <t>I need to urgently contact Roger Ver it's of the utmost importance. Does he read his Reddit PMs immediately?</t>
  </si>
  <si>
    <t>http://www.reddit.com/r/Bitcoin/comments/379nd0/urgent_how_to_contact_roger_ver/</t>
  </si>
  <si>
    <t>May 26, 2015 at 08:08AM</t>
  </si>
  <si>
    <t>SongOfZeEnts</t>
  </si>
  <si>
    <t>Any way to measure bitcoin vs. gold interest?</t>
  </si>
  <si>
    <t>I don't think I've seen anything of this sort mentioned, but seeing as store of value is a main use case for bitcoin, one would think at this point there would be some (even loose) way to measure whether bitcoin is impinging on gold interest.I am not particularly interested in gold, and therefore don't have insight here. I wondered if anyone had has noticed any such metric? I'm thinking of something analogous to how on bitfinex one can get some numbers on short versus long interest in BTC/USD. Something similar to that.</t>
  </si>
  <si>
    <t>http://www.reddit.com/r/Bitcoin/comments/379t14/any_way_to_measure_bitcoin_vs_gold_interest/</t>
  </si>
  <si>
    <t>May 26, 2015 at 08:03AM</t>
  </si>
  <si>
    <t>rdgrrbbit</t>
  </si>
  <si>
    <t>I recieved .0001 BTC to a cold storage address for no apparet reason. Has this happened to anyone else?</t>
  </si>
  <si>
    <t>I recieved .0001 BTC from address https://blockchain.info/address/1MqURBKZSu89ecTjgZ2cpN7pdGUMWz9iJT into a cold storage address. I have never disclosed my cold storage address to anyone and have only used it to send to from an exchange. Has this happened to anyone else or does anyone know why someone/(a bot) would send money out to random addresses for no known reason?</t>
  </si>
  <si>
    <t>http://www.reddit.com/r/Bitcoin/comments/379sgc/i_recieved_0001_btc_to_a_cold_storage_address_for/</t>
  </si>
  <si>
    <t>May 26, 2015 at 08:31AM</t>
  </si>
  <si>
    <t>pizza_power</t>
  </si>
  <si>
    <t>Will the block size increase in 2015? Interesting bet</t>
  </si>
  <si>
    <t>https://bitbet.us/bet/1093/bitcoin-main-net-block-size-to-increase-in/</t>
  </si>
  <si>
    <t>http://www.reddit.com/r/Bitcoin/comments/379vs4/will_the_block_size_increase_in_2015_interesting/</t>
  </si>
  <si>
    <t>May 26, 2015 at 08:47AM</t>
  </si>
  <si>
    <t>beatlebomber</t>
  </si>
  <si>
    <t>I own the domain freebitcoin.com - what should I do with it?</t>
  </si>
  <si>
    <t>My idea so far has been for it to be a bitcoin faucet v2. Instead of visitors having to already have a bitcoin address, they just enter their email address instead and I send them a small amount using the Coinbase API. Much more user friendly.Right now the payout is low (only 1 satoshi), but I plan to make it 300 bits (30,000 satoshi) when I can properly detect and prevent double requests.I've also got a basic login system going with user profile pages, but I don't know what to put on them. (The content on the landing page isn't great - mostly a rough draft.)Any ideas? I'd love to turn it into something cool and useful.</t>
  </si>
  <si>
    <t>http://www.reddit.com/r/Bitcoin/comments/379xrw/i_own_the_domain_freebitcoincom_what_should_i_do/</t>
  </si>
  <si>
    <t>May 26, 2015 at 08:36AM</t>
  </si>
  <si>
    <t>emeraldgemini</t>
  </si>
  <si>
    <t>We have been using Darkwallet for some time now and really enjoy its interface and mixing features. Thumbs UP!</t>
  </si>
  <si>
    <t>We have a few different internet based businesses and we use it with them..really like the fact of being anon with OUR money. So by making internet profits and using the Darkwallet to mix our coins it makes every milli-bitcoin we make on the web virtually disposable cash to do what the fuck ever we want to with:) Thanks guys for making this wallet and I hope yall continue with this project. Seriously. Thanks.</t>
  </si>
  <si>
    <t>http://www.reddit.com/r/Bitcoin/comments/379wdi/we_have_been_using_darkwallet_for_some_time_now/</t>
  </si>
  <si>
    <t>May 26, 2015 at 08:35AM</t>
  </si>
  <si>
    <t>Someone seems to be buying significant amounts of btc exclusively through BTC-e, any thoughts why?</t>
  </si>
  <si>
    <t>Anybody else notice what's happened to the spreads? BTC-e, which has historically traded at a 2-4% discount to Bitstamp price (excluding short term spikes), has been trading at a .5% premium since April 25th (two days before someone bought millions of dollars worth, over several hours, sending the price to 270 on btce). Any speculation as to why this is? Someone trying to get cash off btce, worried about exchange risk? Someone trying to buy bulk bitcoin anonymously? Timing would suggest it is related to the mega buy on the 27th. Has there been any reported issues with cash withdraws or Bitcoin deposits?</t>
  </si>
  <si>
    <t>http://www.reddit.com/r/Bitcoin/comments/379way/someone_seems_to_be_buying_significant_amounts_of/</t>
  </si>
  <si>
    <t>May 26, 2015 at 09:01AM</t>
  </si>
  <si>
    <t>Blockchain.info wallet backup and Mnemonics question</t>
  </si>
  <si>
    <t>If I make a backup of of my blockchain.info wallet and the 2 Mnemonics on Monday, Then on Tuesday I make a new address in my wallet and send bitcoins to it will Tuesday's bitcoins be accessible with the wallet backup and 2 Mnemonics I made on Monday? Thanks</t>
  </si>
  <si>
    <t>http://www.reddit.com/r/Bitcoin/comments/379zfd/blockchaininfo_wallet_backup_and_mnemonics/</t>
  </si>
  <si>
    <t>May 26, 2015 at 09:14AM</t>
  </si>
  <si>
    <t>mobdoc</t>
  </si>
  <si>
    <t>User adoption depends on FB, Google, Microsoft, PayPal. Until account security for the average person is maximised there will be no buying pressure.</t>
  </si>
  <si>
    <t>What can be done to improve account security for the average user. 2FA works extremely well for all of us (when set up properly) but explaining this to the average user, or my parents, it is too complicated. In order to bring bitcoin to the masses, account security needs to be easy to set up for the average user. We should focus on educating and assisting with account security rather than getting the next pizza shop to accept bitcoin. We may then see PayPal/Google/etc allow for the buying pressure.</t>
  </si>
  <si>
    <t>http://www.reddit.com/r/Bitcoin/comments/37a12m/user_adoption_depends_on_fb_google_microsoft/</t>
  </si>
  <si>
    <t>May 26, 2015 at 09:19AM</t>
  </si>
  <si>
    <t>knight222</t>
  </si>
  <si>
    <t>SFU bookstores bid for Bitcoin buyers as virtual currency ATMs launch on campus</t>
  </si>
  <si>
    <t>https://www.biv.com/article/2015/5/sfu-bookstores-bid-bitcoin-buyers-virtual-currency/</t>
  </si>
  <si>
    <t>http://www.reddit.com/r/Bitcoin/comments/37a1lr/sfu_bookstores_bid_for_bitcoin_buyers_as_virtual/</t>
  </si>
  <si>
    <t>May 26, 2015 at 09:18AM</t>
  </si>
  <si>
    <t>Lawsky’s Last Bitcoin Licensing Play</t>
  </si>
  <si>
    <t>http://www.pymnts.com/news/2015/lawskys-last-bitcoin-licensing-play/</t>
  </si>
  <si>
    <t>http://www.reddit.com/r/Bitcoin/comments/37a1il/lawskys_last_bitcoin_licensing_play/</t>
  </si>
  <si>
    <t>May 26, 2015 at 09:17AM</t>
  </si>
  <si>
    <t>NC considers regulating Bitcoin, virtual currencies</t>
  </si>
  <si>
    <t>http://www.citizen-times.com/story/news/2015/05/25/nc-considers-regulating-bitcoin-virtual-currencies/27912079/</t>
  </si>
  <si>
    <t>http://www.reddit.com/r/Bitcoin/comments/37a1fa/nc_considers_regulating_bitcoin_virtual_currencies/</t>
  </si>
  <si>
    <t>May 26, 2015 at 10:01AM</t>
  </si>
  <si>
    <t>Nick Szabo likes Abra and Streamium</t>
  </si>
  <si>
    <t>https://twitter.com/NickSzabo4/status/602972847099654144</t>
  </si>
  <si>
    <t>http://www.reddit.com/r/Bitcoin/comments/37a6wd/nick_szabo_likes_abra_and_streamium/</t>
  </si>
  <si>
    <t>May 26, 2015 at 10:06AM</t>
  </si>
  <si>
    <t>It has been almost 2 days since the official bitcoin wiki went down. What really happened? I really don't like the cached version, a really bad experience.</t>
  </si>
  <si>
    <t>http://www.reddit.com/r/Bitcoin/comments/37a7ey/it_has_been_almost_2_days_since_the_official/</t>
  </si>
  <si>
    <t>May 26, 2015 at 10:28AM</t>
  </si>
  <si>
    <t>WheresMyBanana</t>
  </si>
  <si>
    <t>ELI5, how is it legal for sellers on Localbitcoins to sell Bitcoin?</t>
  </si>
  <si>
    <t>I've been wondering about this after seeing a thread on this sub about someone getting arrested for selling Bitcoin on LBC.How are all the sellers on Localbitcoins not arrested or have themselves a visit by the IRS when selling Bitcoin, because let's be real, i doubt ALL the sellers on LBC are licensed MSB's in the US.I would assume it would not be an issue for small volume traders (in the $1,000 - $5,000 range) compared to higher volume traders? (or I could totally be wrong and the amount doesn't matter)Someone who is more familiar with the legality of this, please shed some light.Discuss.</t>
  </si>
  <si>
    <t>http://www.reddit.com/r/Bitcoin/comments/37a9xp/eli5_how_is_it_legal_for_sellers_on_localbitcoins/</t>
  </si>
  <si>
    <t>May 26, 2015 at 10:48AM</t>
  </si>
  <si>
    <t>Seaner23</t>
  </si>
  <si>
    <t>Why is there a sub reddit of this?</t>
  </si>
  <si>
    <t>I mean why do we need one? ( I know it's probably filled with a lot of mature people, not hating on bit coin or anything just saying.)</t>
  </si>
  <si>
    <t>http://www.reddit.com/r/Bitcoin/comments/37ac3i/why_is_there_a_sub_reddit_of_this/</t>
  </si>
  <si>
    <t>May 26, 2015 at 10:46AM</t>
  </si>
  <si>
    <t>OK Coin Races the NSA To Beat Cryptography</t>
  </si>
  <si>
    <t>http://shitco.in/2015/05/26/okc-races-the-nsa-to-beat-cryptography/</t>
  </si>
  <si>
    <t>http://www.reddit.com/r/Bitcoin/comments/37abyl/ok_coin_races_the_nsa_to_beat_cryptography/</t>
  </si>
  <si>
    <t>May 26, 2015 at 10:42AM</t>
  </si>
  <si>
    <t>PLS_DO_NOT_PM_ME</t>
  </si>
  <si>
    <t>Bitcointalk got hacked? Is this phishing or real?</t>
  </si>
  <si>
    <t>I received this in my email today. Not sure what's going on. Opinions?-----BEGIN PGP SIGNED MESSAGE----- Hash: SHA256 You are receiving this message because your email address is associated with an account on bitcointalk.org. I regret to have to inform you that some information about your account was obtained by an attacker who successfully compromised the bitcointalk.org server. The following information about your account was likely leaked: - Email address - Password hash - Last-used IP address and registration IP address - Secret question and a basic (not brute-force-resistant) hash of your secret answer - Various settings You should immediately change your forum password and delete or change your secret question. To do this, log into the forum, click "profile", and then go to "account related settings". If you used the same password on bitcointalk.org as on other sites, then you should also immediately change your password on those other sites. Also, if you had a secret question set, then you should assume that the attacker now knows the answer to your secret question. Your password was salted and hashed using sha256crypt with 7500 rounds. This will slow down anyone trying to recover your password, but it will not completely prevent it unless your password was extremely strong. While nothing can ever be ruled out in these sorts of situations, I do not believe that the attacker was able to collect any forum personal messages. I apologize for the inconvenience and for any trouble that this may cause. -----BEGIN PGP SIGNATURE----- iF4EAREIAAYFAlVhiGIACgkQxlVWk9q1keeUmgEAhGi8pTghxISo1feeXkUMhW3a uKxLeOOkTQR5Zh7aGKoBAMEvYsGEBGt3hzInIh+k43XJjGYywSiPAal1KI7Arfs0 =bvuI -----END PGP SIGNATURE-----</t>
  </si>
  <si>
    <t>http://www.reddit.com/r/Bitcoin/comments/37abje/bitcointalk_got_hacked_is_this_phishing_or_real/</t>
  </si>
  <si>
    <t>May 26, 2015 at 11:34AM</t>
  </si>
  <si>
    <t>Huster.com removed the Bitcoin payment option.</t>
  </si>
  <si>
    <t>http://secure.hustler.com/signup/signup.php?nats=NDIzMDE2LjEuOS45LjAuMC4wLjAuMA&amp;step=2&amp;qualify=1</t>
  </si>
  <si>
    <t>http://www.reddit.com/r/Bitcoin/comments/37ah9m/hustercom_removed_the_bitcoin_payment_option/</t>
  </si>
  <si>
    <t>May 26, 2015 at 12:03PM</t>
  </si>
  <si>
    <t>derpUnion</t>
  </si>
  <si>
    <t>Discussion on Problems of raising the blocksize and possible solutions</t>
  </si>
  <si>
    <t>With all the talk going on about raising the blocksize, ive been thinking about the issues brought about by raising the blocksize.Contrary to popular reddit belief, there are many real reasons why drastically raising the blocksize is problematic (afaik 4 out of the 5 core devs are against 20Mb proposal). Fortunately, for many of these problems, there are various solutions in various stages of development to allow a full node to scale and function on consumer hardware, paving the way for blocksize increases without causing significant centralisation or reduction in the number of full nodes. However they are not all ready today.Please use this thread to constructively/objectively discuss the problems and possible solutions and leave the politics of whether to raise or not raise the block size out of this thread.StorageFortunately, thanks to the hard work of Pieter Wuille and rdponticelli, pruning in the next release will solve this issue for people who want to run a full node on their laptops or personal desktops. This will allow the running of a full node on many low end VPS/cloud hosting plans.BandwidthRef : World Bandwidth Measurements This is a major issue for most people around the world, especially when considering mining centralisation. The amount of downstream/upstream bandwidth required for miners is significantly higher than someone running a full node. A miner cannot afford to spend even 30 seconds to download/upload a block, every second spent downloading a new block is a second wasted where the hashers are idle. To illustrate the issue, consider:Avg Block time : 10 minutes == 600s Every 6s spent download new Block = 1% hashing power lossPeter Todd has very valid concerns with higher block sizes forcing further mining centralisation to entities with gigabit fibre access as bandwidth starts to become a larger deciding factor of mining profitability over hash rate.Gavin has previously written about IBLT block propagation, but this is still largely theoretical and not been explored in detail to my knowledge. However it does hold great promise in allaying fears of increased bandwidth requirements pushing further mining centralisation.CPUEven at 1Mb, CPU is starting to become a huge bottleneck when syncing a weeks worth of blocks. I run a full node on a I7 processor and the machine constantly locks up when syncing a few days of blocks. The time for someone syncing a full node for the first time is likely to be a few days to a week depending on CPU. Moreover, the machine becomes very unusable after the first 250k blocks.From my understanding the bottleneck is in verifying secp256k1 signatures. Could this workload be offloaded to the GPU, which could be able to speed up the process by several orders of magnitude?SyncingEven if blocksizes were to remain at 1Mb, this is a problem which will overtime become larger and larger simply as a result of the blockchain organically growing. IMO, this is the primary reason why people do not run fullnodes today, even if they have the hardware and bandwidth to. It simply takes too long and makes the machine unusable until the sync is over. And this problem only gets worse everyday as the blockchain grows.IMO, some combination of solving the CPU usage issue by offloading signature verification to the GPU, using pruning to solve the storage issue and using something like UTXO commits to skip the downloading of the ever growing blockchain could allow full nodes to be deployed quickly on many consumer machines, possibly including mobile devices as well.</t>
  </si>
  <si>
    <t>http://www.reddit.com/r/Bitcoin/comments/37akbu/discussion_on_problems_of_raising_the_blocksize/</t>
  </si>
  <si>
    <t>May 26, 2015 at 12:44PM</t>
  </si>
  <si>
    <t>tomatocc-</t>
  </si>
  <si>
    <t>国内数字货币校园行 红歌会庆祝抗战胜利70年</t>
  </si>
  <si>
    <t>国内数字货币校园行 红歌会庆祝抗战胜利70年 　　传承红军之光，奏响青春乐章！2015年8月15日是我国抗战胜利70周年纪念日，作为当代大学生，我们应该铭记革命的不易，珍惜现在的生活。在激发学生热爱祖国、热爱社会主义，乐观开朗、积极向上的精神风貌的同时践行社会主义核心价值观，实现中华民族伟大复兴的远大抱负，展现同学们积极健康的审美追求。　　在此时，四川高校，成都信息工程大学信息安全学院，于5月21日在学校举行校园红歌会，唱响爱国主义歌曲，传承红色文化，弘扬时代的主旋律，营造健康向上的校园文化氛围，体现向真、向善、向美、向上的校园文化特质。以纪念抗战胜利70周年为契机，在校园内掀起传唱爱国主义歌曲，热爱祖国，红心向党的热潮，培养青年学生的爱国主义情怀，践行社会主义核心价值观。努力做到思想性和艺术性的统一，体现时代特征、校园特色和学生特点。　　与此同时，国内数字货币比特元映入我们的眼帘，他们走进了校园，赞助了这场具有历史意义的活动，抗战胜利了70年，科技也发达了70年，互联网也在突飞猛进，伴随着“互联网+”的概念被提出，李克强总理大力支持下，由互联网衍生的比如互联网+金融，互联网+农业，互联网+汽车，等一系列概念被推向风口。 作为数字货币，同样也是互联网下衍生的一大亮点产物。作为国内的数字货币比特元，我相信他们一定更加努力。　　活动过程中，比特元全程赞助其活动，活动顺利举行完成，现场同学纷纷对数字货币这一新兴事物颇有兴趣，顺便采访了一些同学，发现知道数字货币的人并不多，知道的话，他们也只是知道比特币，对国内务实发展的数字货币浑然不知，他们只知道比特币，但是太贵，没有买，由于价格也就疏远了这一伟大的发明。采访的同学，本身为信息安全专业，他们应该更有可能为数字货币安全方面贡献自己的力量，大家也知道，近几个月，国内外数字货币被盗事件非常多，导致企业关门的更加多，多为一些交易平台。其中一位数字货币资深爱好者林同学表示：”国内的数字货币跑路的太多，很少有很好的，也很少有好好做事的，今天看了比特元的宣传单，翻了一下过往历史，发现已经稳定运行一年多，注册用户高达12万多，而且在好好做事，这次也来到了咱们学校，据我所知，除了比特币中国李启元在各大学校传播以及韩峰博士在各大高校演讲，他们都是比特币，其他数字货币，还真只有比特元，我将持续看好比特元，回宿舍后，将进行研究研究。“ 过后多名女大学生也进行了解了比特元，在PC和移动端上进行了体验。 以下为部分照片：　　国内数字货币校园行 红歌会庆祝抗战胜利70年国内数字货币校园行 红歌会庆祝抗战胜利70年国内数字货币校园行 红歌会庆祝抗战胜利70年　　作者也是一名数字货币爱好者，今天非常新奇的去了比特元官网看了看，百度了一下过往历史，发现他们的确有创新的地方，他们参加了2014年上海比特币博览会，进行了演讲，一篇《什么样的比特币应用将改变世界》风靡了当时所有平台，主要是他们创新的技术。据中国经济网年初报道，他们修改了比特币多重签名和POS币的一些核心代码，创造了可防盗、遗失可找回的功能，安全性很高，运行一年多，一直很稳定。找回功能确实比较给力，作者的比特币真心不知道存放哪里好，存在官网，平台倒闭怎么办？存在本地，不小心格式化或者密码忘记怎么办？让我好生纠结，不过比特元正好解决了这一问题，存在哪里都无忧的感觉，才是数字货币必须要保证的。 目前作者的比特币也就放放OKCOIN，火币网等大平台手上，还是值得信赖。　　活动结束后，不少同学也纷纷在路上讨论起了数字货币，作者觉得如今的互联网时代愈来愈浓烈，当代大学生更加不应该掉队，数字货币行业在未来一定出现像阿里巴巴，谷歌一样的企业，我们应该倍加关注，给数字货币创造价值，也给自己机会！</t>
  </si>
  <si>
    <t>http://www.reddit.com/r/Bitcoin/comments/37ao54/%E5%9B%BD%E5%86%85%E6%95%B0%E5%AD%97%E8%B4%A7%E5%B8%81%E6%A0%A1%E5%9B%AD%E8%A1%8C_%E7%BA%A2%E6%AD%8C%E4%BC%9A%E5%BA%86%E7%A5%9D%E6%8A%97%E6%88%98%E8%83%9C%E5%88%A970%E5%B9%B4/</t>
  </si>
  <si>
    <t>May 26, 2015 at 01:21PM</t>
  </si>
  <si>
    <t>Bitcointalk was and still is using the outdated sha256 for encryption</t>
  </si>
  <si>
    <t>This came to me this morning:**Hash: SHA256You are receiving this message because your email address is associated with an account on bitcointalk.org. I regret to have to inform you that some information about your account was obtained by an attacker who successfully compromised the bitcointalk.org server. The following information about your account was likely leaked: - Email address - Password hash - Last-used IP address and registration IP address - Secret question and a basic (not brute-force-resistant) hash of your secret answer - Various settingsYou should immediately change your forum password and delete or change your secret question. To do this, log into the forum, click "profile", and then go to "account related settings".If you used the same password on bitcointalk.org as on other sites, then you should also immediately change your password on those other sites. Also, if you had a secret question set, then you should assume that the attacker now knows the answer to your secret question.Your password was salted and hashed using sha256crypt with 7500 rounds. This will slow down anyone trying to recover your password, but it will not completely prevent it unless your password was extremely strong.While nothing can ever be ruled out in these sorts of situations, I do not believe that the attacker was able to collect any forum personal messages.**Why aren't they using something stronger? Software like Laravel use bcrypt(blowfish) which is much stronger. Why is the biggest forum using the outdated sha256 (thank God they are at least salted, but who knows if they really are and rainbow tables won't be enough, right?) Are the owners of the forum complete nuts?</t>
  </si>
  <si>
    <t>http://www.reddit.com/r/Bitcoin/comments/37arij/bitcointalk_was_and_still_is_using_the_outdated/</t>
  </si>
  <si>
    <t>May 26, 2015 at 01:27PM</t>
  </si>
  <si>
    <t>Squishy_Vengence</t>
  </si>
  <si>
    <t>How do I take my BTC'S out of the exchange and safe?</t>
  </si>
  <si>
    <t>I have a virtual wallet, but still would like the added security of me being the only person that has control over my bitcoins</t>
  </si>
  <si>
    <t>http://www.reddit.com/r/Bitcoin/comments/37arzs/how_do_i_take_my_btcs_out_of_the_exchange_and_safe/</t>
  </si>
  <si>
    <t>Why Bitcoin? This is goddamn why! "Monetary inflation didn't work! Quick, let's try... monetary inflation!" They are abusing currency control to make themselves rich!</t>
  </si>
  <si>
    <t>https://www.youtube.com/watch?v=-DdfLtOrBPU</t>
  </si>
  <si>
    <t>http://www.reddit.com/r/Bitcoin/comments/37arye/why_bitcoin_this_is_goddamn_why_monetary/</t>
  </si>
  <si>
    <t>May 26, 2015 at 01:26PM</t>
  </si>
  <si>
    <t>Nick Szabo...</t>
  </si>
  <si>
    <t>(Dramatic music starts to play)...took a shit today.All bitcoiners rejoice and worship our dear leader!All hail Nick Szabo! All hail Nick Szabo!!! (The crowd cheers)</t>
  </si>
  <si>
    <t>http://www.reddit.com/r/Bitcoin/comments/37arxs/nick_szabo/</t>
  </si>
  <si>
    <t>May 26, 2015 at 01:49PM</t>
  </si>
  <si>
    <t>SuperFreshness</t>
  </si>
  <si>
    <t>BitCoinTalk.org hacked, emails/password hash/ip/secret question released</t>
  </si>
  <si>
    <t>Just received this email, suggest changing your passwords even if you did not receive the alert.-----BEGIN PGP SIGNED MESSAGE----- Hash: SHA256You are receiving this message because your email address is associated with an account on bitcointalk.org. I regret to have to inform you that some information about your account was obtained by an attacker who successfully compromised the bitcointalk.org server. The following information about your account was likely leaked: - Email address - Password hash - Last-used IP address and registration IP address - Secret question and a basic (not brute-force-resistant) hash of your secret answer - Various settingsYou should immediately change your forum password and delete or change your secret question. To do this, log into the forum, click "profile", and then go to "account related settings".If you used the same password on bitcointalk.org as on other sites, then you should also immediately change your password on those other sites. Also, if you had a secret question set, then you should assume that the attacker now knows the answer to your secret question.Your password was salted and hashed using sha256crypt with 7500 rounds. This will slow down anyone trying to recover your password, but it will not completely prevent it unless your password was extremely strong.While nothing can ever be ruled out in these sorts of situations, I do not believe that the attacker was able to collect any forum personal messages.I apologize for the inconvenience and for any trouble that this may cause.</t>
  </si>
  <si>
    <t>http://www.reddit.com/r/Bitcoin/comments/37atqn/bitcointalkorg_hacked_emailspassword_hashipsecret/</t>
  </si>
  <si>
    <t>May 26, 2015 at 02:13PM</t>
  </si>
  <si>
    <t>Canadian University Adds Bitcoin ATMs to Bookstore Locations</t>
  </si>
  <si>
    <t>http://www.coindesk.com/simon-fraser-university-bitcoin-atms/</t>
  </si>
  <si>
    <t>http://www.reddit.com/r/Bitcoin/comments/37avl2/canadian_university_adds_bitcoin_atms_to/</t>
  </si>
  <si>
    <t>May 26, 2015 at 02:28PM</t>
  </si>
  <si>
    <t>ksjkeudh</t>
  </si>
  <si>
    <t>Online Advertising Services | Digital Advertising Techniques | Banner Ads</t>
  </si>
  <si>
    <t>http://www.cosmosstarconsultants.com/types-of-online-advertising.html</t>
  </si>
  <si>
    <t>http://www.reddit.com/r/Bitcoin/comments/37awq7/online_advertising_services_digital_advertising/</t>
  </si>
  <si>
    <t>May 26, 2015 at 02:51PM</t>
  </si>
  <si>
    <t>Roger Ver and OKCoin Squabble over Bitcoin.com, Breach of Contract</t>
  </si>
  <si>
    <t>http://cointelegraph.com/news/114375/roger-ver-and-okcoin-squabble-over-bitcoincom-breach-of-contract</t>
  </si>
  <si>
    <t>http://www.reddit.com/r/Bitcoin/comments/37aybx/roger_ver_and_okcoin_squabble_over_bitcoincom/</t>
  </si>
  <si>
    <t>May 26, 2015 at 03:04PM</t>
  </si>
  <si>
    <t>zapdrive</t>
  </si>
  <si>
    <t>Nasdaq to step up blockchain trials</t>
  </si>
  <si>
    <t>http://www.ft.com/intl/cms/s/0/81b6145c-0309-11e5-b31d-00144feabdc0.html#axzz3bECoNbwc</t>
  </si>
  <si>
    <t>http://www.reddit.com/r/Bitcoin/comments/37az7o/nasdaq_to_step_up_blockchain_trials/</t>
  </si>
  <si>
    <t>May 26, 2015 at 03:20PM</t>
  </si>
  <si>
    <t>jabba1016</t>
  </si>
  <si>
    <t>Hangout with Jim Willie from GoldenJackass.com</t>
  </si>
  <si>
    <t>https://beyondbitcoin.org/bonus-hangout-with-jim-willie-from-goldenjackass-com/</t>
  </si>
  <si>
    <t>http://www.reddit.com/r/Bitcoin/comments/37b08n/hangout_with_jim_willie_from_goldenjackasscom/</t>
  </si>
  <si>
    <t>May 26, 2015 at 03:12PM</t>
  </si>
  <si>
    <t>Bitcoin Price Analysis: Week of May 26</t>
  </si>
  <si>
    <t>http://bravenewcoin.com/news/bitcoin-price-analysis-week-of-may-26/</t>
  </si>
  <si>
    <t>http://www.reddit.com/r/Bitcoin/comments/37azr0/bitcoin_price_analysis_week_of_may_26/</t>
  </si>
  <si>
    <t>May 26, 2015 at 04:12PM</t>
  </si>
  <si>
    <t>【BitYes: 0.05 BTC for interesting feedback】How many friends did you recommend bitcoin to? What's their feedback after your introduction?</t>
  </si>
  <si>
    <t>Hello everyone, I am "Hobbit" from BitYes, Huobi's BTC-USD exchange. BitYes will raise a bitcoin related fun topic each week and award 0.05BTC each for the best two answers we pick! Please speak out your fun or useful ideas. Today's topic is How many friends did you recommend bitcoin to? What's their feedback after your introduction? Though bitcoin is regarded as a great invention as internet, a minority of people know and accept it. As a bitcoiner, have you ever recommended Bitcoin to your friends? How many of your friends accept Bitcoin in the end? Please share with us and let's know your extraordinary experience with Bitcoin! We will pick the best two answers by 29th of May. 【Now on BitYes: Lucky draw to win BTC! 100% chance to win! Come and test your lucky index! Referral earn BTC too!】 Learn more : https://www.bityes.com/topic/lucky_draw?utm_source=reddit&amp;utm_medium=forum&amp;utm_term=overseas&amp;utm_content=funtopic&amp;utm_campaign=referalfriendstoBitcoin&amp;activity_id=328</t>
  </si>
  <si>
    <t>http://www.reddit.com/r/Bitcoin/comments/37b3rg/bityes_005_btc_for_interesting_feedbackhow_many/</t>
  </si>
  <si>
    <t>May 26, 2015 at 04:11PM</t>
  </si>
  <si>
    <t>NASDAQ to setup blockchain trials</t>
  </si>
  <si>
    <t>http://www.ft.com/cms/s/0/81b6145c-0309-11e5-b31d-00144feabdc0.html</t>
  </si>
  <si>
    <t>http://www.reddit.com/r/Bitcoin/comments/37b3ol/nasdaq_to_setup_blockchain_trials/</t>
  </si>
  <si>
    <t>May 26, 2015 at 04:08PM</t>
  </si>
  <si>
    <t>What did you buy this week? Where did you donate? What did you want to buy with bitcoin but were not able to?</t>
  </si>
  <si>
    <t>http://www.reddit.com/r/Bitcoin/comments/37b3gf/weekly_spend_thread/</t>
  </si>
  <si>
    <t>May 26, 2015 at 04:05PM</t>
  </si>
  <si>
    <t>CryptoWoo the Cryptocurrency Payment Plugin for Consumers who Value their Privacy</t>
  </si>
  <si>
    <t>http://cointelegraph.uk/news/114380/cryptowoo-the-cryptocurrency-payment-plugin-for-consumers-who-value-their-privacy</t>
  </si>
  <si>
    <t>http://www.reddit.com/r/Bitcoin/comments/37b386/cryptowoo_the_cryptocurrency_payment_plugin_for/</t>
  </si>
  <si>
    <t>May 26, 2015 at 04:27PM</t>
  </si>
  <si>
    <t>cybercreat0r</t>
  </si>
  <si>
    <t>cyber•Fund newsletter #8 - Unraveling cyber•Fund, development updates and invest news</t>
  </si>
  <si>
    <t>https://medium.com/cyber-blog/cyber-fund-newsletter-8-5645493f2553</t>
  </si>
  <si>
    <t>http://www.reddit.com/r/Bitcoin/comments/37b4ui/cyberfund_newsletter_8_unraveling_cyberfund/</t>
  </si>
  <si>
    <t>Hello everyone, I am "Hobbit" from BitYes, Huobi's BTC-USD exchange. BitYes will raise a bitcoin related fun topic each week and award 0.05BTC for the best answer we pick! Please speak out your fun or useful ideas. Today's topic is How many friends did you recommend bitcoin to? What's their feedback after your introduction? Though bitcoin is regarded as a great invention as internet, a minority of people know and accept it. As a bitcoiner, have you ever recommended Bitcoin to your friends? How many of your friends accept Bitcoin in the end? Please share with us and let's know your extraordinary experience with Bitcoin! We will pick the best answer by 29th of May. 【Now on BitYes: Lucky draw to win BTC! 100% chance to win! Come and test your lucky index! Referral earn BTC too!】 Learn more : https://www.bityes.com/topic/lucky_draw?utm_source=reddit&amp;utm_medium=forum&amp;utm_term=overseas&amp;utm_content=funtopic&amp;utm_campaign=referalfriendstoBitcoin&amp;activity_id=328</t>
  </si>
  <si>
    <t>May 26, 2015 at 05:14PM</t>
  </si>
  <si>
    <t>My last two comments where +5 points each yesterday evening, now they are below the visualisation threshold... Guess what I trying to say.</t>
  </si>
  <si>
    <t>http://i.imgur.com/3h23ndT.png</t>
  </si>
  <si>
    <t>http://www.reddit.com/r/Bitcoin/comments/37b8di/my_last_two_comments_where_5_points_each/</t>
  </si>
  <si>
    <t>May 26, 2015 at 05:12PM</t>
  </si>
  <si>
    <t>BitcoinTalk.org is down, again</t>
  </si>
  <si>
    <t>https://bitcointalk.org/</t>
  </si>
  <si>
    <t>http://www.reddit.com/r/Bitcoin/comments/37b86s/bitcointalkorg_is_down_again/</t>
  </si>
  <si>
    <t>May 26, 2015 at 05:10PM</t>
  </si>
  <si>
    <t>Blockcypher offers bitcoin microtransactions API</t>
  </si>
  <si>
    <t>http://dev.blockcypher.com/#micro_transactions</t>
  </si>
  <si>
    <t>http://www.reddit.com/r/Bitcoin/comments/37b7y1/blockcypher_offers_bitcoin_microtransactions_api/</t>
  </si>
  <si>
    <t>May 26, 2015 at 05:06PM</t>
  </si>
  <si>
    <t>http://www.reddit.com/r/Bitcoin/comments/37b7oa/get_free_bitcoins_and_win_amazon_gift_cards_in/</t>
  </si>
  <si>
    <t>May 26, 2015 at 04:54PM</t>
  </si>
  <si>
    <t>Domotius</t>
  </si>
  <si>
    <t>So, what wallet do you/should I use?</t>
  </si>
  <si>
    <t>So my friend, /u/majesticalotter posted this recently ( http://www.reddit.com/r/Bitcoin/comments/3774fe/new_to_this_i_just_set_up_a_blockchain_wallet_and/) and 'Mycelium' was mentioned; do a lot of you use it? If not, what do you use to 'store' your bitcoins and why? What feature does your wallet have that others don't?/u/evilpumpkin: "Your friend might be an idiot, I might be someone trying to lure you into his evil plan. Just take responsibility for yourself." I'm not trying to be an idiot, I'm new to this myself as well. I found out about Satoshimines and wanted to try it out, but knew nothing about BTC. I'm not evil.... :P yet.EDIT: I know there is a heap of resources to find out the differences, but I can also imagine there are a lot of small differences that aren't as clear in reviews and such.EDIT 2: /u/majesticalotter mentioned ChangeTip as a good way of getting BTC. Do they take paypal/card?</t>
  </si>
  <si>
    <t>http://www.reddit.com/r/Bitcoin/comments/37b6r4/so_what_wallet_do_youshould_i_use/</t>
  </si>
  <si>
    <t>May 26, 2015 at 05:24PM</t>
  </si>
  <si>
    <t>Truth Behind the Dispute Between Roger Ver and OKCoin.</t>
  </si>
  <si>
    <t>With some analysis, it's not hard to see the truth. Here is a deeper look at the dispute between OKCoin and Roger Ver! Let’s get past the basics quickly to the juicy bits!Contract_v7 was signed between Roger Ver and OKCoin in Dec, 2014.OKCoin pays promptly, in bitcoins, to Roger. No problems so far.Safello, ANX and other parties beg to advertise on bitcoin.com, all turned down. Well, OKCoin did pay to have control, and have the right to turn down “things” they didn’t like. Fine.Feb 17, CZ resigns from OKCoin, citing “differences in direction”, whatever that means.In the following weeks, most of the International team resigns. Jack Liu stayed and is now Head of InternationalHere comes the interesting bits:Feb 23, Roger emails the signed copy of Contract_v7 to Jack Liu at OKCoin, the new Head of International. (Star Xu was also CC’ed on the email)Same day, Roger responds to Jack in the email body “OKCoin is required to pay a minimum of $10k per month for 5 years regardless of the advertising revenue, as long as I don’t choose to end the contract”. Jack even complains about it, but didn’t seem to cause any issues or surprises.Important, OKCoin (Jack Liu) received, reviewed and discussed with Roger Contract v7, specifically the termination at this date, after CZ publicly resigned. Handover process seems to be complete and smooth.OKCoin continues to pay Roger till April. So far so good.April - The game starts. No more BTC transfers from the world’s “largest” bitcoin exchange, only bank transfers.Actually, no bank transfers either, as paying Roger Ver is viewed as illegal (in OKCoin’s own interpretation), but Jack still offered to pay Roger through a different account. Possible money laundering offense? Not sure.Early MayOKCoin (Jack Liu) says they will pay $20,000 “by Monday”, “today”. Then…May 13 - Turning Point“Rest assured we can find a way to make good on the current outstanding balance of $20,000 (through May) owed to you.” - by Jack Liu, May 13, 2015Guess what, OKCoin never made good. Classic, in the same email, OKCoin (Jack Liu) swiftly went back on his own words:OKCoin can’t pay Roger due to Ripple fines and “rumors”.Excuse 1. Rumors affects your payment on a contract?OKCoin lawyer “views this contract as null”, Excuse 2.“We do not have a company entity name OKCoin”. Excuse 3.Wow, just wow!!! Denying your own existence? Have you looked at your own website?https://www.okcoin.com/about/index.do“OKCoin was founded in 2013 and received a US$1m Angel Investment from Ventures Lab and Silicon Valley Venture Capitalist Tim Draper.”“It is thus unclear which company is obliged to pay”.Excuse 4. Which entity did you use to pay before?“Star (cc’ed here) has himself not seen it [the contract] prior”.Wait… but you have, Jack! On Feb 23, 2015, Jack wrote: “Hi Roger, Star passed this over to me to arrange with you.”Man up, Head of International, take responsibility!From Coindesk, “In an interview, OKCoin VP Jack Liu confirmed the company was investigating Zhao for wrongdoing”.Hello? Shouldn’t the company be investigating Jack Liu for wrongdoing instead, or Star himself?May 14From Jack Liu“Would your lawyer be able to communicate in Chinese?” Excuse 5.May 14 - The King AppearsFrom Star Xu“Can you … send email to CZ?”Wait, CZ doesn’t work for you anymore. He resigned 3 months ago.“I remember I have told Changpeng…”Wait, wait, wait! No! You told Jack! If you can’t remember, almighty King, here it is again:On Feb 23, 2015, Jack wrote: “Hi Roger, Star passed this over to me to arrange with you…”Please remember Feb 23, guys! After CZ resigned! You read the contract. Hello? They just seem to keep forgetting this.Mr. King, if you have to find someone to blame. Jack is probably a much easier escape-goat than CZ. Jack probably doesn't know how to use PGP to protect himself. lol...May 15 - Fake Lawyer Appearsyajun.li@okcoin.com Says a bunch of non-sense in Chinese. And reaffirms “This contract is null” (using Jack’s translation)Interestingly, the non-English speaking lawyer signs the email not with a Chinese name, but with an English name.People on Reddit points out the writing style of this mysterious lawyer is suspiciously similar to Star Xu’s writing style.This mysterious lawyer has an OKCoin email address, but OKCoin has no in-house legal counsel.A search on the Beijing government official lawyer database turned up only one lawyer with a matching name in pronunciation. This guy:http://www.bjsf.gov.cn/publish/portal0/tab196/?itemid=10942850According to his firm’s page:http://www.jingzecn.com/info/chn/20121220/20121220152747.shtmlHe is a Partner at his firm, and specializes in agriculture and land. It is highly unlikely that he is the lawyer for OKCoin, or even suitable for it.Would any licensed lawyer agree to practice law in a language they don’t understand using Google Translate?Now, has Star Xu or Jack Liu impersonated a lawyer? In additional to forging a document?WOW!Well, I think we can safely assume it won't take long for Roger’s Chinese speaking lawyer to verify this.May 15 - Let’s Re-Confirm the Lawyer, Just One More TimeFrom Star XuReaffirms “Yajun is lawyer work for us”.Great, we got that.May 17From Li Yajun, the OKCoin "Lawyer", a simple and powerful response!“We don’t agree. Feel free to take any legal action you think is effective.” (Translated).Does this sound like a King talking?May 17 - Star Xu, the King, Steps Back InFrom Star Xu:“I am glad to show the contract and our email to the world”.Now he is eager to show the world again.“I think you [Roger] and Changpeng lied to me for the contract terms.”No King, the only person who could possibly lie to you about the contract terms is Jack, or yourself.Important Note: this is BEFORE Contract_v8 dispute appeared. Star is already accusing Roger and CZ of lying, and/or colluding.“And I pay … every month”.No, you didn’t! That’s how we got here.“without any ads”.You turned down ads yourself, while maintained footer link to OKCoin.com.“I want to help the Bitcoin industry…”Okay, enough... You turned down Safello and ANX, who are willing to be paying customers. Why? Just because they are also bitcoin exchanges?Two emails later, still from the King.“He [Yajun, the lawyer] don’t know the details in our company.”So now, the in-house lawyer with an OKCoin email address does not know the details of the company anymore?“All the world know We are a Chinese company and don't have any entity in SG which is called okcoin”.What??? CEO of OKCoin, have you seen your own website. “OKCoin.com is operated by our Singapore company…”“Our employee just set up a company personally in SG … to get a bank account in SG”Damn, I can’t count how many problems there are in that one statement. Your employee setup a personal company? Just to get a bank account, for OKCoin? Sounds like an end-run on the banking regulations in SG. Is that legal? I am sure Roger’s lawyers would be happy to check on that for you.“we are also open to negotiate new contract”.So now you want a new contract?“it is very simple and not necessary to ask the lawyer to join this talk”Why would you need lawyers when negotiating contracts?“We don’t have any entity which is called OKCoin, and we don’t know which company has to pay for it.”I think we covered both of these points before. But keep repeating that… in court! Very soon, it will be true! Coming of CEO of OKCoin... You should resign, right now!“We do not want to publicly reveal the reason”.So, now you don’t want to go public. Understandably yes. But, you still went public first, with your pathetic blog post.May 20,King Becomes the “small bitcoin guy”, When He Forges a Document? Does this make sense from a psychological point of view? Trying to be small after you commit a crime? Honestly, I am not sure. I am not an expert.From Star Xu:“I am a small bitcoin guy. Roger - you are ‘bitcoin jesus’.”But then proceeds to make a threat a few lines later:“we don’t do this [go public] because we don’t want to hurt Roger’s reputation in the industry.”Now, that's a very credible threat, and very considerate of you for Roger's reputation. OKCoin did go public first! Roger’s reputation seems to be just fine.finally, we just found something new which is very interesting”.Oh now, you finally find a different version of the contract.New is the key word here. Because it is indeed a brand NEW version of the contract you just created. It sure is interesting, for you.“my assistant has the copy”.So your assistant had THE copy the whole time? And you didn't know? Nice assistant! Or did she just bring it over to you from the printer?“OKCoin may cancel the contract by givin Roger 6 months advanced notice.”Now, isn’t that convenient for you? You suddenly have a way to cancel the contract now.In the entire contract, there are no spelling errors. In the last new statement, “givin” is spelled wrong! Typed it up in too much of a hurry?“I believe there can only be two reasons to explain the difference.” [1 Roger used an old version, or 2. Roger and CZ signed different contracts.]OMG, do you take all of us as idiots? No, there is an obvious third, and only reason. You forged it, Mr. King.“claw back”You really like claw backs, Mr. King? Not going to be easy to claw back this one. This is not your shady futures exchange anymore. Wake up!May 22 - Photoshop TimeStill from Star Xu:“the document is send to our collage by changpeng Zhao”Collage? Colleague? Did you just finish searching for a photoshop software, and the auto-correct remembered it?“we are glad to show this to the public!”Now you want to show again? Eager to show off your new photoshop project to the world? I thought you wanted to protect Roger’s reputation?May 23 - Hello Digital SignaturesFrom Roger:“Changpeng PGP signed every single email he ever sent me from cz@okcoin.com”Oh damn! Fk! Sh!t! You didn’t see that one coming, did you? Suddenly, your little pet Collage project doesn’t look so hot anymore, does it?Pretending to be a CTO turns out to be harder than pretending to be a lawyer, huh? CZ PGP signs emails he sends out. Try forging that, you liar!Same day, From Star:“I am finding a way to talk to changpeng zhao”Oh dear, where is CZ when I need him the most, to take the blame!“This is all between you [Roger] and changpeng zhao”.So, let me get this straight. You are saying: “Roger and CZ signs a contract in Dec. CZ then stays at the company for 3 more months, after OKCoin makes 3 payments. When CZ resigns on Feb 17th, CZ leaves a signed Contract_v8 with your assistant in physical form, while Roger emails a signed Contract_v7 in digital form to Jack Liu (and yourself) to check on Feb 23rd. Less than a week after CZ left."You think Roger was colluding with Changpeng on this one to screw OKCoin. That makes total sense, doesn't it?And for a contract that’s worth only $10k/month? For those two guys? Give me a break! I think they have better things to do.“CZ, what’s the problem…?”Now you need him!“I just get this 2 version 5.19!”.You sure did just get the 2nd version. But you got one of them, v7, at least on Feb 23. If you didn’t read that, which you certainly will say so. Check the email from Jack Liu. On May 13 “Our lawyer reviewed the contract…” “Our lawyer views this contract as null …”Shouldn't you be asking "Jack, my new Head of International, what's the problem?"“CZ … Why Roger said I forge the document?”Wait, you still owe him $40k USD in salary? WTF? And expects him to do what for you? Lie? Oh sorry, I forgot you are the KING!Now, I am beginning to understand the differences in directionMay 23Roger reminds Star he emailed the contract to “you [Star] and Jack back in Feb”.Star Xu back in King mode:“Roger, I am very busy. We have a lot of business, This is a small thing in our company. … it’s very strange and waste a lot of my time”Sure, Mr. King, if forging documents and faking to be lawyers are small things in your company, then I don't know what you are busy with. It certainly is strange.</t>
  </si>
  <si>
    <t>http://www.reddit.com/r/Bitcoin/comments/37b94m/truth_behind_the_dispute_between_roger_ver_and/</t>
  </si>
  <si>
    <t>May 26, 2015 at 05:46PM</t>
  </si>
  <si>
    <t>Payment Processor Payza's Bitcoin Transactions Rise 20% Per Month</t>
  </si>
  <si>
    <t>http://www.coindesk.com/payment-processor-payzas-bitcoin-transactions-rise-20-per-month/</t>
  </si>
  <si>
    <t>http://www.reddit.com/r/Bitcoin/comments/37bat9/payment_processor_payzas_bitcoin_transactions/</t>
  </si>
  <si>
    <t>May 26, 2015 at 05:57PM</t>
  </si>
  <si>
    <t>Unless you earn bitcoin, it is hard to spend bitcoin</t>
  </si>
  <si>
    <t>Long time ago while I was mining bitcoin, it feel like I earn my salary via bitcoin and I spent it on regular basis, now that I quit mining due to not profitable, I got no bitcoin to spend and feel reluctant to buy bitcoin just to spend it, thats why I think 21 Inc is a good idea that everyone will earn some bitcoin to spend</t>
  </si>
  <si>
    <t>http://www.reddit.com/r/Bitcoin/comments/37bbr4/unless_you_earn_bitcoin_it_is_hard_to_spend/</t>
  </si>
  <si>
    <t>May 26, 2015 at 06:11PM</t>
  </si>
  <si>
    <t>StreamiumDir</t>
  </si>
  <si>
    <t>Streamium.Directory is live and looking for streams!</t>
  </si>
  <si>
    <t>http://streamium.directory/</t>
  </si>
  <si>
    <t>http://www.reddit.com/r/Bitcoin/comments/37bctn/streamiumdirectory_is_live_and_looking_for_streams/</t>
  </si>
  <si>
    <t>May 26, 2015 at 06:35PM</t>
  </si>
  <si>
    <t>Streamium Live in KLCC • /r/Streamiumlive</t>
  </si>
  <si>
    <t>http://www.reddit.com/r/Bitcoin/comments/37ber4/streamium_live_in_klcc_rstreamiumlive/</t>
  </si>
  <si>
    <t>May 26, 2015 at 06:27PM</t>
  </si>
  <si>
    <t>hentaikid</t>
  </si>
  <si>
    <t>Crossposted from r/bitcoinhentai, Hizzacked's guide to adult art commissions with Bitcoin</t>
  </si>
  <si>
    <t>http://hizzacked.tumblr.com/post/119025675110/hizzacked-thanks-for-taking-the-time-to-read</t>
  </si>
  <si>
    <t>http://www.reddit.com/r/Bitcoin/comments/37be51/crossposted_from_rbitcoinhentai_hizzackeds_guide/</t>
  </si>
  <si>
    <t>May 26, 2015 at 07:04PM</t>
  </si>
  <si>
    <t>address / private key question</t>
  </si>
  <si>
    <t>Is it theoretocally possible for a single share key / address to have a private key, a BIP38 with passphrase and a Multisig at the same time ?</t>
  </si>
  <si>
    <t>http://www.reddit.com/r/Bitcoin/comments/37bhf6/address_private_key_question/</t>
  </si>
  <si>
    <t>May 26, 2015 at 06:50PM</t>
  </si>
  <si>
    <t>Just to clarify "Blockchain but not bitcoin" - means Coloured Coins on the Bitcoin Blockchain</t>
  </si>
  <si>
    <t>It just means trading using fractional amounts of bitcoins and coloured coins - not making a new blockchainAt least as far as I understand it.</t>
  </si>
  <si>
    <t>http://www.reddit.com/r/Bitcoin/comments/37bg1x/just_to_clarify_blockchain_but_not_bitcoin_means/</t>
  </si>
  <si>
    <t>May 26, 2015 at 07:17PM</t>
  </si>
  <si>
    <t>bitskeptic</t>
  </si>
  <si>
    <t>[Video] Abra launches at LAUNCH Festival 2015</t>
  </si>
  <si>
    <t>https://www.youtube.com/watch?v=gr0kKwbMs5o</t>
  </si>
  <si>
    <t>http://www.reddit.com/r/Bitcoin/comments/37bimy/video_abra_launches_at_launch_festival_2015/</t>
  </si>
  <si>
    <t>May 26, 2015 at 07:16PM</t>
  </si>
  <si>
    <t>educrypto</t>
  </si>
  <si>
    <t>Bitcoinclasses.com: an effort to encourage mainstream adoption</t>
  </si>
  <si>
    <t>http://www.bitcoinclasses.com</t>
  </si>
  <si>
    <t>http://www.reddit.com/r/Bitcoin/comments/37bijs/bitcoinclassescom_an_effort_to_encourage/</t>
  </si>
  <si>
    <t>May 26, 2015 at 07:36PM</t>
  </si>
  <si>
    <t>BitcoinIsLiberty</t>
  </si>
  <si>
    <t>Streamium website ideas: a place where language learners can match with native speakers and pay for practice, tutors/teachers of others subjects, and tech support.</t>
  </si>
  <si>
    <t>Streamium is perfect for P2P learning and tutoring.</t>
  </si>
  <si>
    <t>http://www.reddit.com/r/Bitcoin/comments/37bkmz/streamium_website_ideas_a_place_where_language/</t>
  </si>
  <si>
    <t>May 26, 2015 at 08:09PM</t>
  </si>
  <si>
    <t>My moggy is actually earning her own money with this Streamium bitcoin to buy her own food... Awesome and v weird!</t>
  </si>
  <si>
    <t>http://www.autofwd.com/mycat</t>
  </si>
  <si>
    <t>http://www.reddit.com/r/Bitcoin/comments/37bo8k/my_moggy_is_actually_earning_her_own_money_with/</t>
  </si>
  <si>
    <t>Visa Founder Hock, former Citibank Chairman Reed and former Secretary of the Treasury Summers join @Xapo as Advisors [Wences Casares on Twitter]</t>
  </si>
  <si>
    <t>https://twitter.com/wences/status/603185118744719360</t>
  </si>
  <si>
    <t>http://www.reddit.com/r/Bitcoin/comments/37bo8d/visa_founder_hock_former_citibank_chairman_reed/</t>
  </si>
  <si>
    <t>May 26, 2015 at 08:44PM</t>
  </si>
  <si>
    <t>Payza launches Bitcoin Checkout, majority of businesses that process with Payza can now accept Bitcoin payments</t>
  </si>
  <si>
    <t>https://blog.payza.com/payza-updates/announcements/payza-lets-buy-sell-bitcoin/</t>
  </si>
  <si>
    <t>http://www.reddit.com/r/Bitcoin/comments/37bs3p/payza_launches_bitcoin_checkout_majority_of/</t>
  </si>
  <si>
    <t>May 26, 2015 at 08:33PM</t>
  </si>
  <si>
    <t>BitGold Acquires GoldMoney, Expands its Reach | Inside Bitcoins | Bitcoin news | Price</t>
  </si>
  <si>
    <t>http://insidebitcoins.com/news/bitgold-acquires-goldmoney-expands-its-reach/32735</t>
  </si>
  <si>
    <t>http://www.reddit.com/r/Bitcoin/comments/37bqu6/bitgold_acquires_goldmoney_expands_its_reach/</t>
  </si>
  <si>
    <t>May 26, 2015 at 08:31PM</t>
  </si>
  <si>
    <t>User Data, Including Full Bitcoin Wallet Access, Retrievable From Secondhand Android Phones | Inside Bitcoins | Bitcoin news | Price</t>
  </si>
  <si>
    <t>http://insidebitcoins.com/news/user-data-including-full-bitcoin-wallet-access-retrievable-from-secondhand-android-phones/32742</t>
  </si>
  <si>
    <t>http://www.reddit.com/r/Bitcoin/comments/37bqnt/user_data_including_full_bitcoin_wallet_access/</t>
  </si>
  <si>
    <t>May 26, 2015 at 08:59PM</t>
  </si>
  <si>
    <t>amnsc</t>
  </si>
  <si>
    <t>French governmental agency for unemployed people is going to have the right to check your bank account to fight against fraud</t>
  </si>
  <si>
    <t>http://www.numerama.com/magazine/33203-pole-emploi-pourra-fouiller-vos-comptes-bancaires-entre-autres.html</t>
  </si>
  <si>
    <t>http://www.reddit.com/r/Bitcoin/comments/37bu14/french_governmental_agency_for_unemployed_people/</t>
  </si>
  <si>
    <t>May 26, 2015 at 08:51PM</t>
  </si>
  <si>
    <t>starttheart</t>
  </si>
  <si>
    <t>-BITCOIN PEAKS- art sculpture</t>
  </si>
  <si>
    <t>https://bitcointalk.org/index.php?topic=1035826.0</t>
  </si>
  <si>
    <t>http://www.reddit.com/r/Bitcoin/comments/37bt1e/bitcoin_peaks_art_sculpture/</t>
  </si>
  <si>
    <t>May 26, 2015 at 09:47PM</t>
  </si>
  <si>
    <t>conedbeefhashes</t>
  </si>
  <si>
    <t>Bitcoin is an immutable ledger of bitcoin transactions, has there ever been indication that the other stuff is eternal?</t>
  </si>
  <si>
    <t>Lots of businesses are being built around throwing hashes into the blockchain. Bitcoin is never going to change so much that bitcoin transactions become obsolete but is there actually any actual guarantee that things like op returns or even old blocks are going to be preserved in the current format?It seems to me that in 15 years or whatever it's very possible that some fancy update will change the structure of the data in a way that leaves the transactions intact but disregards a bunch of weird side projects people made to track land in honduras or try and copyright books or get married or whatever with weird hash nonsense.</t>
  </si>
  <si>
    <t>http://www.reddit.com/r/Bitcoin/comments/37c08h/bitcoin_is_an_immutable_ledger_of_bitcoin/</t>
  </si>
  <si>
    <t>May 26, 2015 at 09:34PM</t>
  </si>
  <si>
    <t>Corona &amp;amp; Crypti Announce Strategic, Dapp Focused Partnership. Corona Dapp Network &amp;amp; Crypti Foundation have announced a strategic partnership to focus on pushing decentralized application development into the mainstream.</t>
  </si>
  <si>
    <t>Crypti, a blockchain based technology that allows for the creation and deployment of custom blockchains and smart contract based applications, today announced their partnership with the new decentralized application development network, Corona, to help shape the future of the decentralized application market.Focused on developers &amp; improving the development cycle Blockchain 2.0 has struggled to catch on with small indie developers due to the complexity of implementing the technology into traditional business models and industries. Through their strategic partnership, the Crypti and Corona teams hope to create a more streamlined and effective development process to help entrepreneurs and startups in the blockchain sector go from concept to deployed application with as few obstacles as possible.As part of their partnership, the Crypti Foundation will provide personalized guidance and dedicated support to members of the Corona Dapp Network. The Crypti team will help them understand how to implement and improve their applications by using custom blockchains and smart contract technology. This partnership will also give developers in the Corona pipeline the opportunity to list their applications in the Crypti “Dapp Store” in a high-profile featured category. This special Corona section is curated by the strict selection process Corona employs, which hand picks the projects best suited for development.“The important thing here is that we push the entire sector forward. At this point, I feel like everyone keeps building new technologies but no one seems to be using them to truly innovate. We want to see new and innovative business models and applications in the crypto sector. Corona will make that happen.”, - Matthew DC, Creative Adviser for the Crypti Foundation.The added exposure and personal relationships developed through the Corona partnership will help to push Crypti, a largely under-the-radar technology, to the forefront of the decentralized application development cycle. It will also allow for direct developer feedback on improvements and additional features that will help the Crypti network mature into a premier blockchain 2.0 technology company."Crypti is a perfect example of a forward looking and open-minded project that recognizes the future opportunity of blockchain technology. By collaborating with Crypti and introducing their platform to Dapp developers, in addition to helping provide funding opportunities to Crypti based Dapps, Corona aims to catalyze innovation amongst the wider development communities."</t>
  </si>
  <si>
    <t>http://www.reddit.com/r/Bitcoin/comments/37byhh/corona_crypti_announce_strategic_dapp_focused/</t>
  </si>
  <si>
    <t>May 26, 2015 at 09:28PM</t>
  </si>
  <si>
    <t>CryptoPublicNotary</t>
  </si>
  <si>
    <t>Crypto Public Notary - Free Bitcoin Service. Store Cryptographic Proof of Existence of digital documents in the Block Chain. Digital Document Provenance.</t>
  </si>
  <si>
    <t>Site: Crypto Public NotaryWith the recent OKCoin/Roger Ver contract issues I decided to try and tackle the problem of digital document provenance.What it is:Digital Document Provenance is the ability to prove a document existed at a specific point in time. Using an address derived from the cryptographic hash of a digital file, any Bitcoin transaction to that address serves as a public timestamp.Example: You and I draft a contract. We add our GPG signatures to the document and obtain the SHA256 hash of the file. Using that hash as a Bitcoin private key we can derive a public key and, therefore, an address. If a single bit in the file changes, so does the Bitcoin address.One, or both, of us send a dust transaction to that address, forever recording it in the block chain. Anyone is able to verify that document is linked to that address, and therefore it existed at that point in time. Simply take the SHA256 hash of the file and generate the matching public key/address.How it works:Choose any digital file. Our service takes the SHA256 hash of the file and uses that value as a Bitcoin private key. Effectively, the file is acts like a pass phrase.Next, we provide you the Bitcoin address for that key pair and a WIF private key.Then, you send a small amount of bitcoin to the address. The transaction in the block chain serves as a timestamp and (optionally) you sweep the private key, reclaiming your bitcoin.Finally, the service runs completely in the browser. You retain full ownership of your digital documents.This service will remain free, forever. Down the round I may expand into additional servicesTLDR: We calculate a hash of your file. We use that to seed a Bitcoin keypair/address. You send some dust to address. That transaction/address serves as proof of existence for that document at the time stamp recorded on the block chain.</t>
  </si>
  <si>
    <t>http://www.reddit.com/r/Bitcoin/comments/37bxnl/crypto_public_notary_free_bitcoin_service_store/</t>
  </si>
  <si>
    <t>May 26, 2015 at 10:03PM</t>
  </si>
  <si>
    <t>Is it possible to mine bitcoins on a bulky 1960’s IBM computer?</t>
  </si>
  <si>
    <t>Ken Shirriff, an electronics engineer and tech blogger, tried to mine a BTC block using a bit antediluvian IBM computer originating from the 1960s. Was it successful?Read more: http://bitcoincasino.info/bitcoin-casino-news/possible-mine-bitcoins-bulky-1960s-ibm-computer/</t>
  </si>
  <si>
    <t>http://www.reddit.com/r/Bitcoin/comments/37c2dz/is_it_possible_to_mine_bitcoins_on_a_bulky_1960s/</t>
  </si>
  <si>
    <t>May 26, 2015 at 09:59PM</t>
  </si>
  <si>
    <t>ltctrade12</t>
  </si>
  <si>
    <t>Mark Zuckerberg Spoke Out About Bitcoin during Beijing Q&amp;amp;A,Price back to 500$?</t>
  </si>
  <si>
    <t>http://www.businesslnsider.us/finance/Mark-Zuckerberg-Spoke-Out-About-Bitcoin-during-Beijing.html</t>
  </si>
  <si>
    <t>http://www.reddit.com/r/Bitcoin/comments/37c1t7/mark_zuckerberg_spoke_out_about_bitcoin_during/</t>
  </si>
  <si>
    <t>May 26, 2015 at 10:35PM</t>
  </si>
  <si>
    <t>coondunes1234</t>
  </si>
  <si>
    <t>XBT trading for 10.03. How much is that per bitcoin in USD?</t>
  </si>
  <si>
    <t>Seems to be trading up nicely but not sure how to convert.</t>
  </si>
  <si>
    <t>http://www.reddit.com/r/Bitcoin/comments/37c6yw/xbt_trading_for_1003_how_much_is_that_per_bitcoin/</t>
  </si>
  <si>
    <t>May 26, 2015 at 10:23PM</t>
  </si>
  <si>
    <t>beccybingham</t>
  </si>
  <si>
    <t>Our Life on Bitcoin trailer is out today, And we're here to answer any of your questions, so AMA</t>
  </si>
  <si>
    <t>https://youtu.be/vmGDcDmu6ak</t>
  </si>
  <si>
    <t>http://www.reddit.com/r/Bitcoin/comments/37c569/our_life_on_bitcoin_trailer_is_out_today_and_were/</t>
  </si>
  <si>
    <t>May 26, 2015 at 10:20PM</t>
  </si>
  <si>
    <t>Reidshock</t>
  </si>
  <si>
    <t>How do i bitcoin?</t>
  </si>
  <si>
    <t>Hum...if i just want to be able to receive/give bitcoins and that i don't "qualify" myself as a merchant... What kind of account should i use? With what website? Help...</t>
  </si>
  <si>
    <t>http://www.reddit.com/r/Bitcoin/comments/37c4t0/how_do_i_bitcoin/</t>
  </si>
  <si>
    <t>May 26, 2015 at 11:17PM</t>
  </si>
  <si>
    <t>Me at work! - Steamium Test</t>
  </si>
  <si>
    <t>https://streamium.io/app/#/join/workaholic</t>
  </si>
  <si>
    <t>http://www.reddit.com/r/Bitcoin/comments/37ccrr/me_at_work_steamium_test/</t>
  </si>
  <si>
    <t>May 26, 2015 at 11:16PM</t>
  </si>
  <si>
    <t>issarajabi</t>
  </si>
  <si>
    <t>I need to make a bitcoin payment of 0.1btc, can anyone help? I can pay through Paypal.</t>
  </si>
  <si>
    <t>Hello, hope everyone's good..Straight to the point; my computer has been a victim of the new ransomware Locker v2.83More information about it here: http://www.reddit.com/r/techsupport/comments/373wk0/locker_virus_similar_to_cryptolocker/And a lot of my important files have been encrypted, I need to make a payment of 0.1 BTC in order to decrypt my files.I have 28 hours left on the timer, so this is kind of my last resort. Either I pay or I say goodbye to my files until a tool to decrypt them is out; if that even happens.I tried making several accounts in order to do it myself, but every website says it isn't available in my country; so I thought I'd ask you guys for help, I will be able to send a paypal payment to whoever is willing to send the payment to the address asked by the ransomware.Thanks in advance</t>
  </si>
  <si>
    <t>http://www.reddit.com/r/Bitcoin/comments/37ccn9/i_need_to_make_a_bitcoin_payment_of_01btc_can/</t>
  </si>
  <si>
    <t>May 26, 2015 at 11:09PM</t>
  </si>
  <si>
    <t>AnalyzerX7</t>
  </si>
  <si>
    <t>CEO of Bitt.com - Gabriel Abed - invited to participate at the Block chain summit on Necker Island - Representation from the Caribbeans top cryptographers is good for our region.</t>
  </si>
  <si>
    <t>Having representation from the Caribbeans top Cryptographers is good for our region, meeting like minded individuals who are focused on using bitcoin and the block chain for the over all betterment of humanity is a big leap.Richard Branson the serial entrepreneur who is pro all things Bitcoin is turning up the heat in this space. This think tank will yield some amazing results, many people myself included eagerly await the out come.We at Bitt.com will keep the community posted on what happens at the event!"The greatest minds in cryptocurrency" will come together to discuss bitcoin and the blockchain on billionaire Richard Branson's personal private island.Taking place on Necker Island in the British Virgin Islands, the event will feature discussions moderated by Hernando De Soto, president of the Institute for Liberty and Democracy, Wall Street Journal senior columnist Michael J Casey and Matthew Bishop, US business editor for The Economist.</t>
  </si>
  <si>
    <t>http://www.reddit.com/r/Bitcoin/comments/37cbqz/ceo_of_bittcom_gabriel_abed_invited_to/</t>
  </si>
  <si>
    <t>May 26, 2015 at 11:52PM</t>
  </si>
  <si>
    <t>ca1ac</t>
  </si>
  <si>
    <t>1500 BitCoin Influencers mined from ~200M twitter graph &amp;amp; ranked by custom page rank Algorithm! Feedback on community welcomed!</t>
  </si>
  <si>
    <t>http://rightrelevance.com/?q=tab_type%3D1%26searchType%3Dexperts%26start%3D0%26rows%3D10%26value%3Dbitcoin%26taccount%3Dbitcoinrr%26time%3D1432585961.71</t>
  </si>
  <si>
    <t>http://www.reddit.com/r/Bitcoin/comments/37chzd/1500_bitcoin_influencers_mined_from_200m_twitter/</t>
  </si>
  <si>
    <t>May 26, 2015 at 11:49PM</t>
  </si>
  <si>
    <t>How to make your Bitcoin transactions more anonymous</t>
  </si>
  <si>
    <t>http://www.newsbtc.com/2015/05/26/how-to-make-your-bitcoin-transactions-more-anonymous/</t>
  </si>
  <si>
    <t>http://www.reddit.com/r/Bitcoin/comments/37chfz/how_to_make_your_bitcoin_transactions_more/</t>
  </si>
  <si>
    <t>May 27, 2015 at 12:10AM</t>
  </si>
  <si>
    <t>cryptonaut420</t>
  </si>
  <si>
    <t>In case anyone forgot, Gavin had already done some testing with 20MB blocks back in January (hint: the sky will not fall)</t>
  </si>
  <si>
    <t>http://gavintech.blogspot.ca/2015/01/twenty-megabytes-testing-results.html#</t>
  </si>
  <si>
    <t>http://www.reddit.com/r/Bitcoin/comments/37ckma/in_case_anyone_forgot_gavin_had_already_done_some/</t>
  </si>
  <si>
    <t>May 27, 2015 at 12:03AM</t>
  </si>
  <si>
    <t>Why hard forks are a good thing</t>
  </si>
  <si>
    <t>While listening to the current debate about increasing the block size I often hear about proposals to add some automated solutions to e.g. let the block size grow over time. Also many people suggested to include other useful stuff in that hard fork so that we don't have to do it again that soon. This all shows the desire to avoid hard forks.I see it a bit different. I fear a situation where we have lots of big miners having their clusters running and actually not taking part in the discussion and not caring about the current debate. So having a clear situation where almost everyone can agree on (20mb blocks) holds the possiblity to show the miners that a hard fork can be done and at the same time teach miners who don't follow the debate that they should. As long as we get this 20mb hard fork done now this shows that bitcoin can move and adapt and will automatically sort out people who can't. I think it is good to have that from time to time and that's why I think we shouldn't aim for a state in which we will never need a hard fork again.If miners really don't want a particular change its fine, its their decision and they have every right to make it. But a hard fork shouldn't fail because people are fearing every change or just don't care enough about recent developments. We're all in the same boat and want the best for bitcoin. lets not be sissy's and make it happen</t>
  </si>
  <si>
    <t>http://www.reddit.com/r/Bitcoin/comments/37cjm4/why_hard_forks_are_a_good_thing/</t>
  </si>
  <si>
    <t>May 27, 2015 at 12:43AM</t>
  </si>
  <si>
    <t>Life on Bitcoin- Official Trailer</t>
  </si>
  <si>
    <t>https://www.youtube.com/watch?v=vmGDcDmu6ak&amp;feature=em-uploademail</t>
  </si>
  <si>
    <t>http://www.reddit.com/r/Bitcoin/comments/37cph9/life_on_bitcoin_official_trailer/</t>
  </si>
  <si>
    <t>May 27, 2015 at 12:38AM</t>
  </si>
  <si>
    <t>MyDixieWreck4BTC</t>
  </si>
  <si>
    <t>Why don't we use the Testnet to test the implementation of bigger block sizes?</t>
  </si>
  <si>
    <t>Because Testnet.For those of you who don't know: https://en.bitcoin.it/wiki/Testnet</t>
  </si>
  <si>
    <t>http://www.reddit.com/r/Bitcoin/comments/37cov8/why_dont_we_use_the_testnet_to_test_the/</t>
  </si>
  <si>
    <t>May 27, 2015 at 12:54AM</t>
  </si>
  <si>
    <t>21e6fan</t>
  </si>
  <si>
    <t>Bitcoin Mine on FundaMine: A community of people passionate about bitcoin!</t>
  </si>
  <si>
    <t>Get 50 word summaries of the best 3 articles/blogs on Bitcoin in your inbox every day from FundaMine's bitcoin community(www.fundamine.com/bitcoin)! Also share content, ask questions and showcase projects with fellow miners!</t>
  </si>
  <si>
    <t>http://www.reddit.com/r/Bitcoin/comments/37cr17/bitcoin_mine_on_fundamine_a_community_of_people/</t>
  </si>
  <si>
    <t>May 27, 2015 at 12:48AM</t>
  </si>
  <si>
    <t>TheBitcoinArmy</t>
  </si>
  <si>
    <t>Also got to #1 on agar.io with Bitcoin name</t>
  </si>
  <si>
    <t>http://imgur.com/cEaBIT6</t>
  </si>
  <si>
    <t>http://www.reddit.com/r/Bitcoin/comments/37cq5g/also_got_to_1_on_agario_with_bitcoin_name/</t>
  </si>
  <si>
    <t>May 27, 2015 at 01:07AM</t>
  </si>
  <si>
    <t>Adammoon</t>
  </si>
  <si>
    <t>Block size limitations justification for atlcoins?</t>
  </si>
  <si>
    <t>Could the limitations in transactions per block justify the existence and bring to light the importance of having many different crypto currencies/blockchains? I've always been firm believer that we do not need other crypto currencies because Bitcoin in some fashion has been able to adapt any features alts come out with. I also believe Bitcoin is only Bitcoin if it can remain decentralized. I'm not against raising the block size, but if it ultimately leads to centralization what's the point?</t>
  </si>
  <si>
    <t>http://www.reddit.com/r/Bitcoin/comments/37ct2s/block_size_limitations_justification_for_atlcoins/</t>
  </si>
  <si>
    <t>May 27, 2015 at 01:02AM</t>
  </si>
  <si>
    <t>heresallmydata</t>
  </si>
  <si>
    <t>Stop using Coinbase for donations</t>
  </si>
  <si>
    <t>If I feel like contributing to your cause that doesn't mean I'm willing to create an account on a 3rd party site thats trying to track all my moves for compliance reasons.</t>
  </si>
  <si>
    <t>http://www.reddit.com/r/Bitcoin/comments/37csav/stop_using_coinbase_for_donations/</t>
  </si>
  <si>
    <t>Check out this community: www.fundamine.com/bitcoin. You can get 50 word summaries of the best 3 articles/blogs on Bitcoin in your inbox every day from there! You can also share content, ask questions and showcase projects with fellow miners!</t>
  </si>
  <si>
    <t>May 27, 2015 at 01:31AM</t>
  </si>
  <si>
    <t>gwlloyd</t>
  </si>
  <si>
    <t>Chainalysis Speaking At UK Event "Controlling Crypto-currencies"</t>
  </si>
  <si>
    <t>https://controllingcryptocurrencies.wordpress.com/programme/</t>
  </si>
  <si>
    <t>http://www.reddit.com/r/Bitcoin/comments/37cwk3/chainalysis_speaking_at_uk_event_controlling/</t>
  </si>
  <si>
    <t>May 27, 2015 at 01:30AM</t>
  </si>
  <si>
    <t>Hard fork in practice: is there a co-ordination problem?</t>
  </si>
  <si>
    <t>Not an expert, so these are all questions if anyone is good enough to inform me.Seems to me there is a potential issue with any hard fork, if it means creating two chains, one of which will turn out to be discarded. The network participants deciding whether to implement the change will presumably face some penalty for making the wrong decision. That means they will only make a change if they expect that the majority of peers will also do it. Straight off this shows that any hard fork must be actively managed - it is unlikely to just happen, as no individual peer will make the change independently.This sounds like a classic co-ordination problem. These crop up and are studied in economics (I am an economist fwiw). They can result in perverse outcomes, particularly that something does not happen even though it is beneficial for all agents involved.If someone can clue me in about if my understanding is right I'd appreciate it - and, if others aren't already on top of the problem, it would give me a reason to think if there are any general solutions from an economic perspective.</t>
  </si>
  <si>
    <t>http://www.reddit.com/r/Bitcoin/comments/37cwdk/hard_fork_in_practice_is_there_a_coordination/</t>
  </si>
  <si>
    <t>May 27, 2015 at 01:24AM</t>
  </si>
  <si>
    <t>Five100</t>
  </si>
  <si>
    <t>Consistent</t>
  </si>
  <si>
    <t>http://imgur.com/sxlMUSZ</t>
  </si>
  <si>
    <t>http://www.reddit.com/r/Bitcoin/comments/37cvg1/consistent/</t>
  </si>
  <si>
    <t>May 27, 2015 at 01:47AM</t>
  </si>
  <si>
    <t>bitcoinomics</t>
  </si>
  <si>
    <t>Getting to know the Silk Road Judge who will decide the fate of Ross Ulbricht</t>
  </si>
  <si>
    <t>https://www.cryptocoinsnews.com/getting-know-silk-road-judge-will-decide-fate-ross-ulbricht/</t>
  </si>
  <si>
    <t>http://www.reddit.com/r/Bitcoin/comments/37cyvd/getting_to_know_the_silk_road_judge_who_will/</t>
  </si>
  <si>
    <t>May 27, 2015 at 02:09AM</t>
  </si>
  <si>
    <t>Bitcoin_Betting</t>
  </si>
  <si>
    <t>Provably fair games, what about provable bets?!</t>
  </si>
  <si>
    <t>Provably fair games have become quite common now and seem to be quite popular. But what if we take the idea and use it to power a Bitcoin Betting Exchange? i.e., we create provable bets so that when users place bets on various events, they can prove that that bet has been placed. What's more, if event outcomes are proven too, users can use these pieces of information to prove when betting websites have been dishonest (not paid the correct amount or settled the bet incorrect).What do you think? I've created a Betting Exchange that does this here: https://bitcoin-betting.herokuapp.com/ Tell me what you think! More information is available on the website and also in this forum: https://bitcointalk.org/index.php?topic=1070926.0Happy Redditing!</t>
  </si>
  <si>
    <t>http://www.reddit.com/r/Bitcoin/comments/37d28s/provably_fair_games_what_about_provable_bets/</t>
  </si>
  <si>
    <t>May 27, 2015 at 03:03AM</t>
  </si>
  <si>
    <t>LibertyIsRising</t>
  </si>
  <si>
    <t>http://www.notbeinggoverned.com/war-is-over-if-you-want-it/</t>
  </si>
  <si>
    <t>http://www.reddit.com/r/Bitcoin/comments/37dan4/war_is_over_if_you_want_it/</t>
  </si>
  <si>
    <t>May 27, 2015 at 03:49AM</t>
  </si>
  <si>
    <t>applecidervinegur</t>
  </si>
  <si>
    <t>Lawsky's new book</t>
  </si>
  <si>
    <t>"How To Obstruct Entrepreneurs One Day &amp; Then Pimp Yourself Out as their Savior the Next"</t>
  </si>
  <si>
    <t>http://www.reddit.com/r/Bitcoin/comments/37dhbw/lawskys_new_book/</t>
  </si>
  <si>
    <t>May 27, 2015 at 04:03AM</t>
  </si>
  <si>
    <t>rbat</t>
  </si>
  <si>
    <t>MercadoBitcoin.net on Twitter: In Hungarian language names are in reverse order. Nick Szabo is indeed Szabo Nick. S N as in Satoshi Nakamoto, tip from @StephenKanitz</t>
  </si>
  <si>
    <t>https://twitter.com/MercadoBitcoin/status/603305015520993281</t>
  </si>
  <si>
    <t>http://www.reddit.com/r/Bitcoin/comments/37djhk/mercadobitcoinnet_on_twitter_in_hungarian/</t>
  </si>
  <si>
    <t>May 27, 2015 at 04:18AM</t>
  </si>
  <si>
    <t>nybe</t>
  </si>
  <si>
    <t>These dotcom startups look just like some of today's hottest tech companies — and here's what happened to them...</t>
  </si>
  <si>
    <t>http://www.businessinsider.com/dot-com-startups-that-look-like-todays-startups-2015-5?op=1</t>
  </si>
  <si>
    <t>http://www.reddit.com/r/Bitcoin/comments/37dlpc/these_dotcom_startups_look_just_like_some_of/</t>
  </si>
  <si>
    <t>May 27, 2015 at 04:29AM</t>
  </si>
  <si>
    <t>ceo-of-bitcoin</t>
  </si>
  <si>
    <t>Gavin, you've earned my trust. Let's do this.</t>
  </si>
  <si>
    <t>http://www.reddit.com/r/Bitcoin/comments/37dnbh/gavin_youve_earned_my_trust_lets_do_this/</t>
  </si>
  <si>
    <t>May 27, 2015 at 04:41AM</t>
  </si>
  <si>
    <t>Richy_T</t>
  </si>
  <si>
    <t>Open-for-business. We are opening a ceramic studio and are taking Bitcoin. (more in comments)</t>
  </si>
  <si>
    <t>http://i.imgur.com/P8vVm11.jpg</t>
  </si>
  <si>
    <t>http://www.reddit.com/r/Bitcoin/comments/37doxn/openforbusiness_we_are_opening_a_ceramic_studio/</t>
  </si>
  <si>
    <t>May 27, 2015 at 04:56AM</t>
  </si>
  <si>
    <t>Question: What have you done with bitcoin lately?</t>
  </si>
  <si>
    <t>It seems like there is something new to do with bitcoin everyday. For a brief summary of what we've done recently, check out the following link: https://coinslists.info/index.php/2015/05/26/what-have-you-done-with-bitcoin-lately/</t>
  </si>
  <si>
    <t>http://www.reddit.com/r/Bitcoin/comments/37dr0k/question_what_have_you_done_with_bitcoin_lately/</t>
  </si>
  <si>
    <t>May 27, 2015 at 05:16AM</t>
  </si>
  <si>
    <t>Market of blocks</t>
  </si>
  <si>
    <t>Blocks size should be unlimitedBlocks have a different spread velocity on nodes based on their size. Let's image that miners will find 2 blocks contemporary, but one miner will release a block of 40 MB and the other one a block of 1 MB.The smaller block will spread faster on the network of nodes.This means that all the miners will have an high probability to catch the blockchain if they will release their next block connected with the smaller one. (and the new mined also small)Miners will have to find the average distribution of the bandwitch of the nodes, to find "the bigger AND the faster block".If there will be a situation where the Bitcoin network (the users) will going to do too many transactions as the "the bigger AND the faster block" can contain, than there will be "the market of fees".I think that "the market of fees" will be a temporary situation (and maybe it will never come...), as just after the nodes will start to upgrade their connection, than "the market of fees" will disapear and the "market of blocks" will be back.Too much bigger blocks for the average distribution of the bandwitch of the nodes will be orphan.Let's image that average distribution of the bandwitch of the nodes is the 56k. All the miners will release some very small blocks to try to not lose their position on these so slow nodes.The free market is still the right solution.</t>
  </si>
  <si>
    <t>http://www.reddit.com/r/Bitcoin/comments/37du43/market_of_blocks/</t>
  </si>
  <si>
    <t>May 27, 2015 at 05:13AM</t>
  </si>
  <si>
    <t>barfor</t>
  </si>
  <si>
    <t>REMINDER: It's a MAX block issue not a MIN block size issue.</t>
  </si>
  <si>
    <t>If the max block size were raised today, do really think the number of transactions would skyrocket? I don't think so (although a minor short term bump would probably happen: 'wow, we just had our first +1MB block!').I think the max/fork makes sense and is coming. So when do you think the first +1 block will happen?</t>
  </si>
  <si>
    <t>http://www.reddit.com/r/Bitcoin/comments/37dtno/reminder_its_a_max_block_issue_not_a_min_block/</t>
  </si>
  <si>
    <t>uboyzlikemexico</t>
  </si>
  <si>
    <t>Where can I find info about mining pools - specifically, their hash rates as a % of the network?</t>
  </si>
  <si>
    <t>I've seen some graphs (pie charts) showing hash rate of pools across the network. I'm dumb and never bookmarked any of them.Can someone please point me in the right direction?</t>
  </si>
  <si>
    <t>http://www.reddit.com/r/Bitcoin/comments/37dtnd/where_can_i_find_info_about_mining_pools/</t>
  </si>
  <si>
    <t>May 27, 2015 at 05:31AM</t>
  </si>
  <si>
    <t>ba1ad</t>
  </si>
  <si>
    <t>Someone Tried to Mine Bitcoin on a 1960s Punchcard Computer</t>
  </si>
  <si>
    <t>http://motherboard.vice.com/read/someone-tried-to-mine-bitcoin-on-a-1960s-punchcard-computer</t>
  </si>
  <si>
    <t>http://www.reddit.com/r/Bitcoin/comments/37dweg/someone_tried_to_mine_bitcoin_on_a_1960s/</t>
  </si>
  <si>
    <t>May 27, 2015 at 05:45AM</t>
  </si>
  <si>
    <t>Mining Hashrate Floor: Who will mine after all blocks found? 21 Inc.</t>
  </si>
  <si>
    <t>Think of 21's "Internet of Things" integrated mining chips as establishing a floor for Bitcoin mining. Should larger mining operations close shop, we're still going to have at the very least the universe of IoT objects mining with 21's chips.In the debate over the block size increase, the question of how to reward miners at Bitcoin end-game has come up. Some have argued for reduced block size to encourage larger mining fees, just to keep miners in business. That might be called subsidization of the Bitcoin mining industry. If 21 is successful, we may have no need for such subsidies. We will always have decentralized mining through the IoT.</t>
  </si>
  <si>
    <t>http://www.reddit.com/r/Bitcoin/comments/37dy90/mining_hashrate_floor_who_will_mine_after_all/</t>
  </si>
  <si>
    <t>May 27, 2015 at 05:39AM</t>
  </si>
  <si>
    <t>Someone texted me today that Bitcoin was the unregulated currency until New York stepped up to the plate to regulate it. This is what I texted back:</t>
  </si>
  <si>
    <t>Actually, Bitcoin was highly regulated on Day #1. More so than any other currency on the planet, which bankers print out of thin air at will and change the rules of to benefit themselves. Bitcoin was regulated by the unbreakable rules of math, the unbreakable security of cryptography, the unbreakable predictability of a timed inflation &amp; deflation schedule, and the unbreakability transparency of open source code.</t>
  </si>
  <si>
    <t>http://www.reddit.com/r/Bitcoin/comments/37dxha/someone_texted_me_today_that_bitcoin_was_the/</t>
  </si>
  <si>
    <t>May 27, 2015 at 05:53AM</t>
  </si>
  <si>
    <t>StreamiumDirectory.com has launched</t>
  </si>
  <si>
    <t>I am happy to announce that..............www.StreamiumDirectory.com is now live.This website has been built using a VBulletin forum which is the best forum that money can buy.By building the website as a forum, this will allow people to create streamium threads, and edit them as they wish.People can private message each other, or reply to stream specific topics.People can post reviews of specific streams, add photos, or even video clips of what it is they plan on streaming in hopes of allowing viewers a chance to see what it is that will be streamed prior to having to pay for the stream.I have created a section for suggestions so that users can offer me suggestions or speak among themselves about the improvements which they feel should be implemented. I will do my best to implement the suggestions if they seem to be well received by the other members.Since Streamium is brand new, I obviously have not had a chance to give this website much consideration, so I am happy to look towards the suggestions of the members to help shape the direction the forum.I do have a full time job, but I promise to look in on the site every day and try to help everybody as much as I can.Anybody can post their stream information for free. Be sure to include all the relevant information such as1) Stream Name 2) Cash out address 3) Rate per hour in USDI think I have set the forum up fairly well for the launch, but since I was in a hurry, there might be a thing or two which needs to be adjusted which I am happy to do. So if you see a specific functionality which is not working, please just create a post in the suggestion section of the forum and I will get onto it as quickly as I can.Enjoy!</t>
  </si>
  <si>
    <t>http://www.reddit.com/r/Bitcoin/comments/37dzbg/streamiumdirectorycom_has_launched/</t>
  </si>
  <si>
    <t>May 27, 2015 at 05:52AM</t>
  </si>
  <si>
    <t>The Honey Badger of the Honey Badger of Money must be the price!</t>
  </si>
  <si>
    <t>http://www.reddit.com/r/Bitcoin/comments/37dz72/the_honey_badger_of_the_honey_badger_of_money/</t>
  </si>
  <si>
    <t>May 27, 2015 at 06:00AM</t>
  </si>
  <si>
    <t>Cocosoft</t>
  </si>
  <si>
    <t>Continuing the tradition</t>
  </si>
  <si>
    <t>http://i.imgur.com/QAq9hMh.png</t>
  </si>
  <si>
    <t>http://www.reddit.com/r/Bitcoin/comments/37e0f7/continuing_the_tradition/</t>
  </si>
  <si>
    <t>May 27, 2015 at 06:20AM</t>
  </si>
  <si>
    <t>Which one of you is also playing as bitcoin. We're supposed to help each other out not eat each other. :(</t>
  </si>
  <si>
    <t>https://imgur.com/tlWIXgn</t>
  </si>
  <si>
    <t>http://www.reddit.com/r/Bitcoin/comments/37e33v/which_one_of_you_is_also_playing_as_bitcoin_were/</t>
  </si>
  <si>
    <t>May 27, 2015 at 06:43AM</t>
  </si>
  <si>
    <t>Because Bitcoin Can</t>
  </si>
  <si>
    <t>The "Because Bitcoin CAN" list.Here's a list of things that bitcoin can enable that we can't do otherwise. You're welcome to help me add to it and use it yourself. The only criteria is that: 1) It wasn't possible before bitcoin, and 2) It can be done on the bitcoin blockchain.Implied question: "Still can't find a reason why anyone would use bitcoin?"Because you CAN use it to make payments through Instant Messaging.Because you CAN use it to make tiny payments, too small for a credit card fee to wipe out.Because you CAN use it to make automatic payments set up on rules that you dictate.Because you CAN use it to make real bets inside of videogames.Because you CAN use it to keep your payments private.Because you CAN use it to accept payments that you know won't bounce or be charged back.Because you CAN use it to store value that won't inflate when your local money does.Because you CAN use it to crowdfund without a central website.Because you CAN use it to stream payments in real time while you stream content.Because you CAN use it to buy and sell things online without having a storefront.Because you CAN use it to pay for internet access in real time.Because you CAN use it to hide vast amounts of wealth without anyone being able to detect it.Because you CAN use it to move vast amounts of wealth anywhere without anyone being able to detect it.Because you CAN use it to timestamp &amp; certify any data cheaply and have that proof accessible anywhere.Because you CAN use it to coordinate pooled assets between multiple owners trustlessly.Because you CAN use it to give your appliances and programs their own bank accounts.Because you CAN use it to......But with fiat currencies, you CANNOT.</t>
  </si>
  <si>
    <t>http://www.reddit.com/r/Bitcoin/comments/37e65n/because_bitcoin_can/</t>
  </si>
  <si>
    <t>May 27, 2015 at 06:48AM</t>
  </si>
  <si>
    <t>Does 21 Inc. have an off-chain solution to solve the scalability problem that they haven't told anyone about yet?</t>
  </si>
  <si>
    <t>There are a lot of questions about 21 inc.'s business model but the most glaring one is, of course, scalability. The bitcoin network cannot today handle the amount of volume necessary to support wide-scale adoption, and likely never will.Let us assume that the people at 21 inc. are not stupid, and that they are well aware that the scalability problem must be solved if their system is to work. Likewise, numerous other startups are based on the notion that bitcoin will reach wide adoption.While we are having a public debate about changing the bitcoin block size (and I am frustrated by how difficult it seems to be to reach consensus) the elephant in the room is that the bitcoin network itself will never scale to billions of transactions without a true side-chain style solution and, while we have read plenty of proposals and white-papers, to date none exist.And, even if they did exist, it is a long way before we know which one gets significant 'network effect' such that it becomes the default solution that is integrated into most wallet software. Clearly gaining wide scale adoption of an off-chain solution will take a very long time.In the meantime, we keep having private companies creating closed and proprietary centralized off-chain solutions. For things like ChangeTip, that doesn't really bother me much because it is specifically dealing with only relatively small amounts of money. However, with things like Circle, and Coinbase, these companies are literally just acting like banks with all of the problems we are trying to avoid.Is there going to be a war between centralized off-chain solutions and a truly decentralized one?I keep hearing from people posting on these threads about how none of us should worry our pretty little heads about any of this; that bitcoin can and will scale but, please, don't ask about the details.Well...I'm asking, and if 21 inc. or one of these other startups truly has a solid plan for a solution to the scalability problem, I would rather hear about it sooner than later.</t>
  </si>
  <si>
    <t>http://www.reddit.com/r/Bitcoin/comments/37e6xe/does_21_inc_have_an_offchain_solution_to_solve/</t>
  </si>
  <si>
    <t>May 27, 2015 at 07:20AM</t>
  </si>
  <si>
    <t>What do you think is the best video to introduce someone to bitcoin who has never heard of it?</t>
  </si>
  <si>
    <t>It can be up to 30 minutes but only one video.</t>
  </si>
  <si>
    <t>http://www.reddit.com/r/Bitcoin/comments/37eb0q/what_do_you_think_is_the_best_video_to_introduce/</t>
  </si>
  <si>
    <t>May 27, 2015 at 07:41AM</t>
  </si>
  <si>
    <t>aaaaabbbbbccccc1</t>
  </si>
  <si>
    <t>Where can I get bitcoins anonymously?</t>
  </si>
  <si>
    <t>I want to buy bitcoins online anonymously at the market price, which site allows this? (prepaid credit card, none of that send in your ID and phone number bullshit)? Small amount like 50 - 100 $</t>
  </si>
  <si>
    <t>http://www.reddit.com/r/Bitcoin/comments/37edwo/where_can_i_get_bitcoins_anonymously/</t>
  </si>
  <si>
    <t>May 27, 2015 at 07:39AM</t>
  </si>
  <si>
    <t>Ok, so can we talk about Ross and the murder for hire thing? I can see the headlines "Bitcoiners support murderer" Here are some great points from xyzzy24</t>
  </si>
  <si>
    <t>http://www.reddit.com/r/Bitcoin/comments/37bo6o/ross_ulbrichts_letter_to_the_sentencing_judge/crlykky</t>
  </si>
  <si>
    <t>http://www.reddit.com/r/Bitcoin/comments/37ednb/ok_so_can_we_talk_about_ross_and_the_murder_for/</t>
  </si>
  <si>
    <t>May 27, 2015 at 07:51AM</t>
  </si>
  <si>
    <t>doala</t>
  </si>
  <si>
    <t>Cheapest way to get Bitcoin with a $400 Amazon gift card?</t>
  </si>
  <si>
    <t>Local bitcoins cheapest offer is $60 over spot which just seems way to high. Anyone wanna trade/has any ideas?</t>
  </si>
  <si>
    <t>http://www.reddit.com/r/Bitcoin/comments/37ef77/cheapest_way_to_get_bitcoin_with_a_400_amazon/</t>
  </si>
  <si>
    <t>May 27, 2015 at 08:20AM</t>
  </si>
  <si>
    <t>kynek99</t>
  </si>
  <si>
    <t>New Jersey Settles Case Against Controversial Student Bitcoin Project</t>
  </si>
  <si>
    <t>http://www.coindesk.com/new-jersey-settlement-controversial-bitcoin-project/</t>
  </si>
  <si>
    <t>http://www.reddit.com/r/Bitcoin/comments/37ej0z/new_jersey_settles_case_against_controversial/</t>
  </si>
  <si>
    <t>May 27, 2015 at 08:19AM</t>
  </si>
  <si>
    <t>misslindseyy</t>
  </si>
  <si>
    <t>Dog in a diaper chases a laser!!! (Streamium.io)</t>
  </si>
  <si>
    <t>Come one come all &amp; help me monetize my dog in a diaper! She chases lasers like no other. Don't miss the bitcoin event of the last 24 hours! Feed link will be updated here around 30 minutes from this posting</t>
  </si>
  <si>
    <t>http://www.reddit.com/r/Bitcoin/comments/37eisz/dog_in_a_diaper_chases_a_laser_streamiumio/</t>
  </si>
  <si>
    <t>May 27, 2015 at 08:37AM</t>
  </si>
  <si>
    <t>latetot</t>
  </si>
  <si>
    <t>is tether.to a fraud?</t>
  </si>
  <si>
    <t>I got an invite 2-weeks ago for the beta testing and thought it looked interesting - so I went through an incredibly detailed KYC process where I basically gave them all my key ID info- and then nothing- no response from customer service- just a few automated emails.</t>
  </si>
  <si>
    <t>http://www.reddit.com/r/Bitcoin/comments/37el7d/is_tetherto_a_fraud/</t>
  </si>
  <si>
    <t>May 27, 2015 at 08:34AM</t>
  </si>
  <si>
    <t>Is Goldman Sachs Flirting with Bitcoin, or the Blockchain?</t>
  </si>
  <si>
    <t>https://bitcoinmagazine.com/20546/goldman-sachs-flirting-bitcoin-blockchain/</t>
  </si>
  <si>
    <t>http://www.reddit.com/r/Bitcoin/comments/37ekti/is_goldman_sachs_flirting_with_bitcoin_or_the/</t>
  </si>
  <si>
    <t>May 27, 2015 at 09:18AM</t>
  </si>
  <si>
    <t>The reality is that the miners are the ones who will ultimately decide the fate of the block size. Anyone know what they're thinking?</t>
  </si>
  <si>
    <t>I run a node, and its just for learning/altruistic reasons. Increasing the block size will basically cost me about $250-$300 to get a 6TB-8TB HDD from NewEgg to house all the additional data. So that's a little less than $1 per day. Seems reasonable, given I spend more than that on M&amp;Ms. Obviously it will be cheaper come this time next year too...My question is whether any of the miners, specifically mining pools, even more specifically the admins/heads of the pools have made any statements on this. The miners are the ones with real skin in this block size game.Or seen anything approaching an "official" statement?</t>
  </si>
  <si>
    <t>http://www.reddit.com/r/Bitcoin/comments/37eqhy/the_reality_is_that_the_miners_are_the_ones_who/</t>
  </si>
  <si>
    <t>May 27, 2015 at 09:15AM</t>
  </si>
  <si>
    <t>newcospo</t>
  </si>
  <si>
    <t>Technical question: could anyone tell me detailedly how to auto-send btc with blockchain.info wallet, as a service provider , thanks</t>
  </si>
  <si>
    <t>Our team is making a service. and we need to auto-send btc when users request.If we use the format "blockchain user name, password" to deal with it (Someone told me this method, but it's strange because blockchain.info will need us to enter into a random code from email every time yes?)if we use "api" to deal with it.Thank you for your help.</t>
  </si>
  <si>
    <t>http://www.reddit.com/r/Bitcoin/comments/37eq42/technical_question_could_anyone_tell_me/</t>
  </si>
  <si>
    <t>May 27, 2015 at 09:27AM</t>
  </si>
  <si>
    <t>Airbitz &amp;amp; Darkwallet Respond to OBPP Ratings, Motivated to ‘Up the Ante on Privacy’</t>
  </si>
  <si>
    <t>http://cointelegraph.com/news/114382/airbitz-darkwallet-respond-to-obpp-ratings-motivated-to-up-the-ante-on-privacy</t>
  </si>
  <si>
    <t>http://www.reddit.com/r/Bitcoin/comments/37ernb/airbitz_darkwallet_respond_to_obpp_ratings/</t>
  </si>
  <si>
    <t>May 27, 2015 at 09:26AM</t>
  </si>
  <si>
    <t>FearTheLeaf</t>
  </si>
  <si>
    <t>Why Breadwallet?</t>
  </si>
  <si>
    <t>I am an android user who recently got a friend involved in bitcoin. He has an iPhone so I told him to get breadwallet. I was disappointed in the lack of features in comparison to mycelium. Why is it so highly recommended?Specifically what irked me was no balance displayed when trying to send coin and no way to manually input addresses.</t>
  </si>
  <si>
    <t>http://www.reddit.com/r/Bitcoin/comments/37ergt/why_breadwallet/</t>
  </si>
  <si>
    <t>May 27, 2015 at 09:24AM</t>
  </si>
  <si>
    <t>digdug08</t>
  </si>
  <si>
    <t>Can someone verify my understanding of hardware wallets?</t>
  </si>
  <si>
    <t>As I acquire more and more bitcoin, I understand the importance of a) protecting them as much as possible and b) understanding the inner-workings of how I protect them.Having recently ordered a Trezor, I was curious if I could get my understanding checked to see if I follow how it all actually works:The Trezor has a private key which is linked to my public wallet address, and this key is known only by the Trezor. The secret word combination I generate is an encrypted version of this private key, so if I ever lose the Trezor, I can regenerate the private key with my word combination + a wallet that supports the encryption used to generate the words.It is possible, if someone were to know my word combination, to generate my private key on a different wallet and steal my Bitcoin? The password/PIN protection only applies to my Trezor hardware, correct?</t>
  </si>
  <si>
    <t>http://www.reddit.com/r/Bitcoin/comments/37er7o/can_someone_verify_my_understanding_of_hardware/</t>
  </si>
  <si>
    <t>May 27, 2015 at 09:46AM</t>
  </si>
  <si>
    <t>Nasdaq to Push Forward with Blockchain Applications</t>
  </si>
  <si>
    <t>https://bitcoinmagazine.com/20566/nasdaq-push-forward-blockchain-applications/</t>
  </si>
  <si>
    <t>http://www.reddit.com/r/Bitcoin/comments/37eu8j/nasdaq_to_push_forward_with_blockchain/</t>
  </si>
  <si>
    <t>May 27, 2015 at 09:38AM</t>
  </si>
  <si>
    <t>Bitcoin is Hacker’s Weapon of Choice as Friendfinder Scandal Deepens</t>
  </si>
  <si>
    <t>http://altcoinpress.com/2015/05/bitcoin-is-hackers-weapon-of-choice-as-friendfinder-scandal-deepens/</t>
  </si>
  <si>
    <t>http://www.reddit.com/r/Bitcoin/comments/37et4u/bitcoin_is_hackers_weapon_of_choice_as/</t>
  </si>
  <si>
    <t>May 27, 2015 at 10:01AM</t>
  </si>
  <si>
    <t>CoinGuy411</t>
  </si>
  <si>
    <t>Now you can buy Bitcoin quickly and easily with Credit Card, Debit Card, Bank Wire, or Cash Deposit at any of over 5,000 Credit Union branches throughout the USA!</t>
  </si>
  <si>
    <t>http://buybitcoinnow.co/</t>
  </si>
  <si>
    <t>http://www.reddit.com/r/Bitcoin/comments/37ew7e/now_you_can_buy_bitcoin_quickly_and_easily_with/</t>
  </si>
  <si>
    <t>May 27, 2015 at 09:57AM</t>
  </si>
  <si>
    <t>OrrinSackett</t>
  </si>
  <si>
    <t>Simon Fraser University embraces bitcoin, accepts virtual currency for textbooks</t>
  </si>
  <si>
    <t>http://www.edmontonjournal.com/business/Simon+Fraser+University+embraces+bitcoin+accepts+virtual/11083137/story.html</t>
  </si>
  <si>
    <t>http://www.reddit.com/r/Bitcoin/comments/37evnh/simon_fraser_university_embraces_bitcoin_accepts/</t>
  </si>
  <si>
    <t>May 27, 2015 at 09:47AM</t>
  </si>
  <si>
    <t>BitSent Expands its Fleet of Bitcoin ATMs to British Columbia’s Simon Fraser University</t>
  </si>
  <si>
    <t>https://bitcoinmagazine.com/20569/bitsent-expands-fleet-bitcoin-atms-british-columbias-simon-fraser-university/</t>
  </si>
  <si>
    <t>http://www.reddit.com/r/Bitcoin/comments/37eudz/bitsent_expands_its_fleet_of_bitcoin_atms_to/</t>
  </si>
  <si>
    <t>maaku7</t>
  </si>
  <si>
    <t>Consensus-enforced transaction replacement via sequence numbers</t>
  </si>
  <si>
    <t>http://sourceforge.net/p/bitcoin/mailman/message/34146752/</t>
  </si>
  <si>
    <t>http://www.reddit.com/r/Bitcoin/comments/37eubb/consensusenforced_transaction_replacement_via/</t>
  </si>
  <si>
    <t>May 27, 2015 at 10:24AM</t>
  </si>
  <si>
    <t>CFO_of_bitcoin</t>
  </si>
  <si>
    <t>Look I'm all for scalability, but we need to consider the increased cost of propagation (AKA maintaining a node). And also remember this is NOT a permanent solution, it's a band aid. Let's treat it as such--I propose 10MB instead.</t>
  </si>
  <si>
    <t>It makes finding a permanent solution more urgent.</t>
  </si>
  <si>
    <t>http://www.reddit.com/r/Bitcoin/comments/37eyyf/look_im_all_for_scalability_but_we_need_to/</t>
  </si>
  <si>
    <t>May 27, 2015 at 10:19AM</t>
  </si>
  <si>
    <t>Block Reward</t>
  </si>
  <si>
    <t>http://imgur.com/gallery/otozrvm/new</t>
  </si>
  <si>
    <t>http://www.reddit.com/r/Bitcoin/comments/37eyf5/block_reward/</t>
  </si>
  <si>
    <t>May 27, 2015 at 10:44AM</t>
  </si>
  <si>
    <t>WHERE THE FUCK DO I BUY BITCOINS</t>
  </si>
  <si>
    <t>ive spent the past 8 fuckign hours looking for a website that fucking works every one i try wants my passport or some other fucking bullshit WHAT WEBSIT ADGHIFDH CAN I BUY COINS FROM WITH NO FUCKING BULLSHIT WASTE OF MY FUCKING TIME ertyhgggggggggggggggg</t>
  </si>
  <si>
    <t>http://www.reddit.com/r/Bitcoin/comments/37f1bh/where_the_fuck_do_i_buy_bitcoins/</t>
  </si>
  <si>
    <t>May 27, 2015 at 10:43AM</t>
  </si>
  <si>
    <t>Venezuela's Currency Just Collapsed 30% on the Black Market</t>
  </si>
  <si>
    <t>http://www.bloomberg.com/news/articles/2015-05-26/venezuela-s-currency-just-collapsed-30-on-the-black-market</t>
  </si>
  <si>
    <t>http://www.reddit.com/r/Bitcoin/comments/37f174/venezuelas_currency_just_collapsed_30_on_the/</t>
  </si>
  <si>
    <t>May 27, 2015 at 10:36AM</t>
  </si>
  <si>
    <t>[ BitTube.TV ] Can BitCoin provide Basic Income for all? Click Here to listen to the EXCLUSIVE Podcast! TIP! TIP! TIP!</t>
  </si>
  <si>
    <t>http://www.bittube.tv/musings-of-a-shibe-podcast-interviews-mods-of-rbasicincome/#.VWUTXOl6IFk.reddit</t>
  </si>
  <si>
    <t>http://www.reddit.com/r/Bitcoin/comments/37f0e8/bittubetv_can_bitcoin_provide_basic_income_for/</t>
  </si>
  <si>
    <t>May 27, 2015 at 10:57AM</t>
  </si>
  <si>
    <t>My 2 and 3 year old daughters using a Bitcoin ATM in Vancouver</t>
  </si>
  <si>
    <t>http://www.bittube.tv/my-2-and-3-year-old-daughters-using-a-bitcoin-atm-in-vancouver/#.VWVAhAgoYRU.reddit</t>
  </si>
  <si>
    <t>http://www.reddit.com/r/Bitcoin/comments/37f2qo/my_2_and_3_year_old_daughters_using_a_bitcoin_atm/</t>
  </si>
  <si>
    <t>May 27, 2015 at 10:52AM</t>
  </si>
  <si>
    <t>We are at war with those who profit from the status quo. I'm worried that as a decentralized group, without a clear leader or direction we will be prone to in-fighting and disorganization, we will fail for the same reasons the republicans failed in the Spanish civil war.</t>
  </si>
  <si>
    <t>http://www.reddit.com/r/Bitcoin/comments/37f26a/we_are_at_war_with_those_who_profit_from_the/</t>
  </si>
  <si>
    <t>May 27, 2015 at 10:48AM</t>
  </si>
  <si>
    <t>Lightning networks and sidechains for bitcoin do not exist and therefore are not a solution to anything. See Nirvana Fallacy</t>
  </si>
  <si>
    <t>The nirvana fallacy is a name given to the informal fallacy of comparing actual things with unrealistic, idealized alternatives. It can also refer to the tendency to assume that there is a perfect solution to a particular problem. A closely related concept is the perfect solution fallacy. By creating a false dichotomy that presents one option which is obviously advantageous—while at the same time being completely implausible—a person using the nirvana fallacy can attack any opposing idea because it is imperfect. Under this fallacy, the choice is not between real world solutions; it is, rather, a choice between one realistic achievable possibility and another unrealistic solution that could in some way be "better".http://en.wikipedia.org/wiki/Nirvana_fallacy</t>
  </si>
  <si>
    <t>http://www.reddit.com/r/Bitcoin/comments/37f1pk/lightning_networks_and_sidechains_for_bitcoin_do/</t>
  </si>
  <si>
    <t>May 27, 2015 at 11:18AM</t>
  </si>
  <si>
    <t>"Venezuelans scramble to convert their savings into a more stable currency" -- This is why we bitcoin.</t>
  </si>
  <si>
    <t>http://www.stltoday.com/news/businesses-quietly-switch-to-dollar-in-socialist-venezuela/article_10b0aee4-d3a6-58ef-ad00-1b34572b5070.html</t>
  </si>
  <si>
    <t>http://www.reddit.com/r/Bitcoin/comments/37f58u/venezuelans_scramble_to_convert_their_savings/</t>
  </si>
  <si>
    <t>May 27, 2015 at 11:23AM</t>
  </si>
  <si>
    <t>Current Status of NFC Payments?</t>
  </si>
  <si>
    <t>I would really like to use a Bitcoin wallet on my NFC-enabled phone (Nexus 5) to make mobile payments instead of Google Wallet or PayPal. I heard that SoftCard's NFC app supported Bitcoin for a while, but the app was recently bought out by Google and merged with Google Wallet...So: Does anyone know of currently working Bitcoin NFC payments solution?</t>
  </si>
  <si>
    <t>http://www.reddit.com/r/Bitcoin/comments/37f5tq/current_status_of_nfc_payments/</t>
  </si>
  <si>
    <t>May 27, 2015 at 11:39AM</t>
  </si>
  <si>
    <t>Rudd-X</t>
  </si>
  <si>
    <t>Bitcoin regulation. A tutorial.</t>
  </si>
  <si>
    <t>https://imgur.com/92nqFQ4</t>
  </si>
  <si>
    <t>http://www.reddit.com/r/Bitcoin/comments/37f7fy/bitcoin_regulation_a_tutorial/</t>
  </si>
  <si>
    <t>May 27, 2015 at 11:47AM</t>
  </si>
  <si>
    <t>throqaqy123</t>
  </si>
  <si>
    <t>Is it too late to invest in Bitcoin?</t>
  </si>
  <si>
    <t>I want to start mining the Bitcoin currency.. can I do it with a Samsung Quad Core AMD? What am I supposed to download how do I do this</t>
  </si>
  <si>
    <t>http://www.reddit.com/r/Bitcoin/comments/37f8d7/is_it_too_late_to_invest_in_bitcoin/</t>
  </si>
  <si>
    <t>May 27, 2015 at 11:58AM</t>
  </si>
  <si>
    <t>The Bankers Story (True Story)</t>
  </si>
  <si>
    <t>http://imgur.com/HedmBTj</t>
  </si>
  <si>
    <t>http://www.reddit.com/r/Bitcoin/comments/37f9g3/the_bankers_story_true_story/</t>
  </si>
  <si>
    <t>May 27, 2015 at 12:22PM</t>
  </si>
  <si>
    <t>I would be very interested in seeing a map of the world with number of BTC users in each country...</t>
  </si>
  <si>
    <t>and metrics like growth rate. I here that, for example, BTC is big in Argentina -- but how big? Same with the Philipines but I have no idea of number of users and number of coins traded each day. Brazil trades it looks like under 600 BTC per day -- is Argentina way bigger by comparison?</t>
  </si>
  <si>
    <t>http://www.reddit.com/r/Bitcoin/comments/37fbs0/i_would_be_very_interested_in_seeing_a_map_of_the/</t>
  </si>
  <si>
    <t>May 27, 2015 at 12:35PM</t>
  </si>
  <si>
    <t>Beccy and Austin's LIFE ON BITCOIN - Official Trailer</t>
  </si>
  <si>
    <t>https://www.youtube.com/watch?v=vmGDcDmu6ak</t>
  </si>
  <si>
    <t>http://www.reddit.com/r/Bitcoin/comments/37fczh/beccy_and_austins_life_on_bitcoin_official_trailer/</t>
  </si>
  <si>
    <t>May 27, 2015 at 12:48PM</t>
  </si>
  <si>
    <t>My fortune cookie says buy more Bitcoin</t>
  </si>
  <si>
    <t>http://imgur.com/at3KqBv</t>
  </si>
  <si>
    <t>http://www.reddit.com/r/Bitcoin/comments/37fe7f/my_fortune_cookie_says_buy_more_bitcoin/</t>
  </si>
  <si>
    <t>May 27, 2015 at 01:05PM</t>
  </si>
  <si>
    <t>zombiecoiner</t>
  </si>
  <si>
    <t>Group decision-making - possibly helpful information for deciders of certain Bitcoin features</t>
  </si>
  <si>
    <t>http://en.wikipedia.org/wiki/Group_decision-making</t>
  </si>
  <si>
    <t>http://www.reddit.com/r/Bitcoin/comments/37ffuo/group_decisionmaking_possibly_helpful_information/</t>
  </si>
  <si>
    <t>May 27, 2015 at 01:01PM</t>
  </si>
  <si>
    <t>Lajast</t>
  </si>
  <si>
    <t>I finally got my own full node running 24/7.. It's amazing!</t>
  </si>
  <si>
    <t>So this is my first Reddit post, I signed up just for the reason that this subreddit helped my a lot motivating me to get my own full node up and running. My platform is a Cubieboard 3 and here are some of the specification: 1. dual-core A20 ARM CPU2GB RAM128GB USB Stick for storing the blockchainbitcoind v10.1Bitcoin Web UI (https://github.com/TheSeven/Bitcoin-WebUI)~20-30 concurrent connectionsI know it's probably not the safest method to have a headless node running 24/7, storing the wallet on the same server and using it over a web interface but I think a firewall, the server only accepting local connections and HTTP-basic auth should be sufficient security for the amounts I store in my wallet :)The actual good feeling it creates really comes from distributing to the bitcoin network (at least a little bit). Being part of making all this happen simply amazes me and I would like to encourage every single one of you to do the same!Cheers to all you fellow bitcoiners out there :)</t>
  </si>
  <si>
    <t>http://www.reddit.com/r/Bitcoin/comments/37fffy/i_finally_got_my_own_full_node_running_247_its/</t>
  </si>
  <si>
    <t>May 27, 2015 at 01:18PM</t>
  </si>
  <si>
    <t>Temporarily unbanked: a taste of what life is like for people in much of the world</t>
  </si>
  <si>
    <t>Overdrawn by a merchant pulling without telling several thou from my bank accout (how this can even happen is beyond me -- now I am negative a few thousand dollars). I am told the situation is being fixed but it has taken a week now.In the meantime, I can't use anything except cash. So I can't buy online; I can't "recharge" the minutes on my cell phone -- this is huge: once I run out I will start missing calls, etc.; I can't get a flight (at least not easily).If Bitcoin helps people who are unbanked to reach parity with banked people, the effect will be tremendous, no doubt opening new ways of making money to the poor that could easily change lives.If you only have cash, how can you even invest your money? Maybe there is a way, but I can't see how a person could for example but stocks, at least not in a safe way. Maybe a broker accepts cash and gives you a receipt but that seems like a recipe for embezzlement.With Bitcoin and escrow, now this can be done. And what about the land title registry? Not strictly a banking issue, nonetheless with secure title, a person suddenly has an asset that she can borrow against -- it is not a mere formality but another life-changing thing.</t>
  </si>
  <si>
    <t>http://www.reddit.com/r/Bitcoin/comments/37fh0k/temporarily_unbanked_a_taste_of_what_life_is_like/</t>
  </si>
  <si>
    <t>May 27, 2015 at 03:20PM</t>
  </si>
  <si>
    <t>Redis + lightning network</t>
  </si>
  <si>
    <t>could a fork of redis be the ideal baseline for lightning network persistence?</t>
  </si>
  <si>
    <t>http://www.reddit.com/r/Bitcoin/comments/37fq77/redis_lightning_network/</t>
  </si>
  <si>
    <t>May 27, 2015 at 03:19PM</t>
  </si>
  <si>
    <t>CoinFest</t>
  </si>
  <si>
    <t>Gaming on the Blockchain</t>
  </si>
  <si>
    <t>https://plus.google.com/u/0/events/c6vdhtji70uil6picm5vtqmb0e8</t>
  </si>
  <si>
    <t>http://www.reddit.com/r/Bitcoin/comments/37fq5u/gaming_on_the_blockchain/</t>
  </si>
  <si>
    <t>_supert_</t>
  </si>
  <si>
    <t>Zimmermann, father of PGP, interviewed</t>
  </si>
  <si>
    <t>http://www.theguardian.com/technology/2015/may/25/philip-zimmermann-king-encryption-reveals-fears-privacy</t>
  </si>
  <si>
    <t>http://www.reddit.com/r/Bitcoin/comments/37fq5k/zimmermann_father_of_pgp_interviewed/</t>
  </si>
  <si>
    <t>May 27, 2015 at 03:07PM</t>
  </si>
  <si>
    <t>Showerthought - It's like the financial powers knew the internetage was going to take away their power and they're having one last feast to take everything they can.</t>
  </si>
  <si>
    <t>http://www.reddit.com/r/Bitcoin/comments/37fpb5/showerthought_its_like_the_financial_powers_knew/</t>
  </si>
  <si>
    <t>May 27, 2015 at 03:41PM</t>
  </si>
  <si>
    <t>henzemi</t>
  </si>
  <si>
    <t>Here's what happened to BTC.com - paycoined</t>
  </si>
  <si>
    <t>http://bitcoinist.net/press-release-btc-com/</t>
  </si>
  <si>
    <t>http://www.reddit.com/r/Bitcoin/comments/37frl9/heres_what_happened_to_btccom_paycoined/</t>
  </si>
  <si>
    <t>May 27, 2015 at 03:35PM</t>
  </si>
  <si>
    <t>kerzane</t>
  </si>
  <si>
    <t>Coinbase exchange open beyond US?</t>
  </si>
  <si>
    <t>So I've just been approved for access to coinbase exchange. I'm logged in and see buy/sell options beside the market visualisation tiles.I'm in Switzerland and have no US address or bank.Also there are BTC/GBP and BTC/EUR pairs available (although not GBP in CH).Is this news? Is it available in the EU, and/or elsewhere?</t>
  </si>
  <si>
    <t>http://www.reddit.com/r/Bitcoin/comments/37fr83/coinbase_exchange_open_beyond_us/</t>
  </si>
  <si>
    <t>May 27, 2015 at 04:28PM</t>
  </si>
  <si>
    <t>coolhandluck</t>
  </si>
  <si>
    <t>Scam Alert - XmyBTC.com - don't click on it.</t>
  </si>
  <si>
    <t>So I have a multisig wallet that I had swept and mysteriously in the last day I had two micro 0.0001 BTC sent to it with a public note on the Blockchain that said:"Public Note: SPECIAL OFFER ! SEND NOW 0.03 TO THIS WALLET AND GET 0.06 INSTANT ! OR SIMPLY CHOSE ANY MUTIPLIER &amp; BTC AT XmyBTC.COM - ( THIS SPECIAL OFFER IS APPLIED ON YOUR FIRST DEPOSIT ONLY )"I did some quick checking and this domain was registered in the past week. Apparently they're trying to convince you to open an account and whatever you send will be multiplied and sent back to you. HA! If you're going to run a ponzi scheme, at least do it right.On the other hand, I'm a bit concerned how they picked my address which I had cleared out a week ago. It's a multisig wallet using a private hardware key. I'm very confident that this wallet can't be compromised. I'm hoping they picked it at random off the blockchain about the time they registered the domain.Anyway, I ended up having to send a little bit to this old wallet so I could sweep it completely and keep it closed.</t>
  </si>
  <si>
    <t>http://www.reddit.com/r/Bitcoin/comments/37fuwg/scam_alert_xmybtccom_dont_click_on_it/</t>
  </si>
  <si>
    <t>May 27, 2015 at 04:22PM</t>
  </si>
  <si>
    <t>bitcoinworldme</t>
  </si>
  <si>
    <t>What can be done to https://bitcoinworld.me Ideas please</t>
  </si>
  <si>
    <t>The website https://bitcoinworld.me has been here for a long time but was shutdown due to some reason. Now its again up with most of the part back, but any ideas what should be there in it. Any suggestions or ideas. Also anyone interested in buying the domain.</t>
  </si>
  <si>
    <t>http://www.reddit.com/r/Bitcoin/comments/37fuhr/what_can_be_done_to_httpsbitcoinworldme_ideas/</t>
  </si>
  <si>
    <t>jimmy-dodger</t>
  </si>
  <si>
    <t>What are your thoughts on Xapo now?</t>
  </si>
  <si>
    <t>Some very big names have joined Xapo and what they've said about Bitcoin is rightly being hyped on the front page. In the past this subreddit has been pretty negative about the company, what do you think now?</t>
  </si>
  <si>
    <t>http://www.reddit.com/r/Bitcoin/comments/37fugm/what_are_your_thoughts_on_xapo_now/</t>
  </si>
  <si>
    <t>May 27, 2015 at 04:07PM</t>
  </si>
  <si>
    <t>benATstib</t>
  </si>
  <si>
    <t>StiB.co - The P2Ps Exchange with a 'cool' twist!</t>
  </si>
  <si>
    <t>http://stib.co/2015/05/25/the-powerful-bits-of-peers-to-peers/</t>
  </si>
  <si>
    <t>http://www.reddit.com/r/Bitcoin/comments/37ftg1/stibco_the_p2ps_exchange_with_a_cool_twist/</t>
  </si>
  <si>
    <t>May 27, 2015 at 04:45PM</t>
  </si>
  <si>
    <t>BTC-EUR and BTC-GBP trading now available at Coinbase</t>
  </si>
  <si>
    <t>https://exchange.coinbase.com/trade?product_id=BTC-EUR&amp;</t>
  </si>
  <si>
    <t>http://www.reddit.com/r/Bitcoin/comments/37fw74/btceur_and_btcgbp_trading_now_available_at/</t>
  </si>
  <si>
    <t>May 27, 2015 at 04:31PM</t>
  </si>
  <si>
    <t>LakeBTC</t>
  </si>
  <si>
    <t>Could Bitcoin be Dethroned by an Altcoin? -- Bitcoin will not die, and it’s unlikely to be taken over by other altcoins.</t>
  </si>
  <si>
    <t>https://www.lakebtc.com/p/7354?locale=en</t>
  </si>
  <si>
    <t>http://www.reddit.com/r/Bitcoin/comments/37fv6h/could_bitcoin_be_dethroned_by_an_altcoin_bitcoin/</t>
  </si>
  <si>
    <t>May 27, 2015 at 04:55PM</t>
  </si>
  <si>
    <t>opiatesownme</t>
  </si>
  <si>
    <t>How to find hash transaction #?</t>
  </si>
  <si>
    <t>I just got used to this so how exactly do I find the hash transaction #, I know it's nooby but please help.</t>
  </si>
  <si>
    <t>http://www.reddit.com/r/Bitcoin/comments/37fwwq/how_to_find_hash_transaction/</t>
  </si>
  <si>
    <t>May 27, 2015 at 05:12PM</t>
  </si>
  <si>
    <t>IBM Bitcoin Rain Commercial 2015</t>
  </si>
  <si>
    <t>https://www.youtube.com/watch?v=5LIX1ot9peI</t>
  </si>
  <si>
    <t>http://www.reddit.com/r/Bitcoin/comments/37fy99/ibm_bitcoin_rain_commercial_2015/</t>
  </si>
  <si>
    <t>May 27, 2015 at 05:08PM</t>
  </si>
  <si>
    <t>Robots threaten these 8 jobs | News</t>
  </si>
  <si>
    <t>http://www.kvia.com/news/robots-threaten-these-8-jobs/33228610</t>
  </si>
  <si>
    <t>http://www.reddit.com/r/Bitcoin/comments/37fxxx/robots_threaten_these_8_jobs_news/</t>
  </si>
  <si>
    <t>Innovations in finance threaten leadership role of banks</t>
  </si>
  <si>
    <t>http://business.asiaone.com/news/innovations-finance-threaten-leadership-role-banks</t>
  </si>
  <si>
    <t>http://www.reddit.com/r/Bitcoin/comments/37fxwl/innovations_in_finance_threaten_leadership_role/</t>
  </si>
  <si>
    <t>May 27, 2015 at 05:06PM</t>
  </si>
  <si>
    <t>Netional</t>
  </si>
  <si>
    <t>It looks like Blockstream is working on the lightning network</t>
  </si>
  <si>
    <t>https://lists.blockstream.io/</t>
  </si>
  <si>
    <t>http://www.reddit.com/r/Bitcoin/comments/37fxqd/it_looks_like_blockstream_is_working_on_the/</t>
  </si>
  <si>
    <t>May 27, 2015 at 05:58PM</t>
  </si>
  <si>
    <t>IRS hacked; taxpayer personal information accessed.</t>
  </si>
  <si>
    <t>http://www.zerohedge.com/news/2015-05-26/irs-hacked-government-admits-100000-taxpayers-data-stolen</t>
  </si>
  <si>
    <t>http://www.reddit.com/r/Bitcoin/comments/37g246/irs_hacked_taxpayer_personal_information_accessed/</t>
  </si>
  <si>
    <t>May 27, 2015 at 06:52PM</t>
  </si>
  <si>
    <t>Bitcoin developers, they're now a 'thing'</t>
  </si>
  <si>
    <t>http://www.computerweekly.com/blogs/cwdn/2015/05/bitcoin-developers-theyre-now-a-thing.html</t>
  </si>
  <si>
    <t>http://www.reddit.com/r/Bitcoin/comments/37g728/bitcoin_developers_theyre_now_a_thing/</t>
  </si>
  <si>
    <t>May 27, 2015 at 06:50PM</t>
  </si>
  <si>
    <t>Bitcoin Center Opens in Brazil's Capital City</t>
  </si>
  <si>
    <t>http://www.coindesk.com/bitcoin-center-brazil/</t>
  </si>
  <si>
    <t>http://www.reddit.com/r/Bitcoin/comments/37g6v0/bitcoin_center_opens_in_brazils_capital_city/</t>
  </si>
  <si>
    <t>Official 'Life on Bitcoin' Documentary Trailer Released</t>
  </si>
  <si>
    <t>http://www.coindesk.com/life-on-bitcoin-documentary-trailer/</t>
  </si>
  <si>
    <t>http://www.reddit.com/r/Bitcoin/comments/37g6t2/official_life_on_bitcoin_documentary_trailer/</t>
  </si>
  <si>
    <t>May 27, 2015 at 06:45PM</t>
  </si>
  <si>
    <t>Byzantine-General</t>
  </si>
  <si>
    <t>Roger Ver vs OK Coin : WHOIS information for Bitcoin.com looks weird</t>
  </si>
  <si>
    <t>Take a look at the WHOIS information for Bitcoin.comhttp://www.whois.com/whois/bitcoin.comThe Registrant details are incomplete. I believe ownership of a domain can be cancelled if correct and comprehensive WHOIS information is not provided.The info. given by Roger Ver is:Registrant Name: ROGER VER Registrant Organization: BITCOIN.COM Registrant Street: 858 ZENWAY BLVD Registrant City: FRIGATE BAY Registrant State/Province: NONE Registrant Postal Code: NONE Registrant Country: KNDoes Roger Ver own an organisation named Bitcoin.com?The Registrant Address is the Royal St Kitts Golf Club. Does Roger Ver live at this golf club?http://www.royalstkittsgolfclub.com/m/mobile.asp?id=4552If I was OK Coin's lawyers I'd have a look at having the ownership of Bitcoin.com by Roger Ver revoked.</t>
  </si>
  <si>
    <t>http://www.reddit.com/r/Bitcoin/comments/37g6bd/roger_ver_vs_ok_coin_whois_information_for/</t>
  </si>
  <si>
    <t>May 27, 2015 at 06:41PM</t>
  </si>
  <si>
    <t>3xploit</t>
  </si>
  <si>
    <t>Mintsy Mining Contracts Simple to Use and Backed by Proof of Mining - Bitcoinist.net</t>
  </si>
  <si>
    <t>http://bitcoinist.net/mintsy-mining-contracts-simple-use-backed-proof-mining/</t>
  </si>
  <si>
    <t>http://www.reddit.com/r/Bitcoin/comments/37g5ys/mintsy_mining_contracts_simple_to_use_and_backed/</t>
  </si>
  <si>
    <t>May 27, 2015 at 07:06PM</t>
  </si>
  <si>
    <t>xabbix</t>
  </si>
  <si>
    <t>Howard Bernstein join Kraken as CCO</t>
  </si>
  <si>
    <t>http://blog.kraken.com/post/115718948852/welcome-howard-bernstein-as-kraken-cco</t>
  </si>
  <si>
    <t>http://www.reddit.com/r/Bitcoin/comments/37g8fg/howard_bernstein_join_kraken_as_cco/</t>
  </si>
  <si>
    <t>May 27, 2015 at 07:41PM</t>
  </si>
  <si>
    <t>flipyouthebird</t>
  </si>
  <si>
    <t>Armory help</t>
  </si>
  <si>
    <t>So its been a couple days since I pulled a help ticket with Armory and haven't heard anything back.I upgraded to the latest version last week and made two transactions the same day. Originally the transaction history showed them, and the coins swnt have been confirmed. The third send I tried didn't go through and I started getting errors.Pulled a ticket the first time and armory told me to rescan and restart. After the rescan, my wallet no longer shows the two transactions previously. After no luck with that, I tried rescan/rebuild and same thing.So is there something easy I'm missing or something I can try while waiting for armory to pull this ticket? At this point I just want my btc out of there, as I'm beginning to lose patience with the program.</t>
  </si>
  <si>
    <t>http://www.reddit.com/r/Bitcoin/comments/37gc4k/armory_help/</t>
  </si>
  <si>
    <t>May 27, 2015 at 07:55PM</t>
  </si>
  <si>
    <t>spiderwars</t>
  </si>
  <si>
    <t>Can someone explain what the time-cost is for a miner to include all transactions in a mined block.</t>
  </si>
  <si>
    <t>Can someone explain what the time-cost is for a miner to include all transactions in a mined block. How long is the difference between finding a block and not including any tx vs including all tx?I understand it may not be worth the risk to lose 25btc, but can the risk be quantified?Thanks!</t>
  </si>
  <si>
    <t>http://www.reddit.com/r/Bitcoin/comments/37gdpv/can_someone_explain_what_the_timecost_is_for_a/</t>
  </si>
  <si>
    <t>May 27, 2015 at 07:54PM</t>
  </si>
  <si>
    <t>security_panacea</t>
  </si>
  <si>
    <t>Coinfloor published a 14th Solvency Report on schedule. Impressive commitment among bitcoin exchanges.</t>
  </si>
  <si>
    <t>http://blog.coinfloor.co.uk/post/119867570116/provable-solvency-report-14-may-2015</t>
  </si>
  <si>
    <t>http://www.reddit.com/r/Bitcoin/comments/37gdlm/coinfloor_published_a_14th_solvency_report_on/</t>
  </si>
  <si>
    <t>May 27, 2015 at 08:44PM</t>
  </si>
  <si>
    <t>Blockchain Topology</t>
  </si>
  <si>
    <t>http://www.newsbtc.com/2015/05/27/blockchain-topology/</t>
  </si>
  <si>
    <t>http://www.reddit.com/r/Bitcoin/comments/37gj9r/blockchain_topology/</t>
  </si>
  <si>
    <t>May 27, 2015 at 08:43PM</t>
  </si>
  <si>
    <t>When the block reward goes away... • Gavin Andresen</t>
  </si>
  <si>
    <t>http://gavinandresen.ninja/when-the-block-reward-goes-away</t>
  </si>
  <si>
    <t>http://www.reddit.com/r/Bitcoin/comments/37gj70/when_the_block_reward_goes_away_gavin_andresen/</t>
  </si>
  <si>
    <t>May 27, 2015 at 08:42PM</t>
  </si>
  <si>
    <t>maxminski</t>
  </si>
  <si>
    <t>When the block reward goes away... | Gavin Andresen</t>
  </si>
  <si>
    <t>http://gavinandresen.svbtle.com/when-the-block-reward-goes-away</t>
  </si>
  <si>
    <t>http://www.reddit.com/r/Bitcoin/comments/37gj0l/when_the_block_reward_goes_away_gavin_andresen/</t>
  </si>
  <si>
    <t>May 27, 2015 at 08:58PM</t>
  </si>
  <si>
    <t>Seriously, is there only one node in all of Alaska???</t>
  </si>
  <si>
    <t>https://getaddr.bitnodes.io/</t>
  </si>
  <si>
    <t>http://www.reddit.com/r/Bitcoin/comments/37gl0d/seriously_is_there_only_one_node_in_all_of_alaska/</t>
  </si>
  <si>
    <t>May 27, 2015 at 08:55PM</t>
  </si>
  <si>
    <t>We need to get travelersbox to accept Bitcoin!</t>
  </si>
  <si>
    <t>http://techcrunch.com/2015/05/26/travelersbox-raises-4-5-million-to-turn-your-change-into-money/</t>
  </si>
  <si>
    <t>http://www.reddit.com/r/Bitcoin/comments/37gki9/we_need_to_get_travelersbox_to_accept_bitcoin/</t>
  </si>
  <si>
    <t>May 27, 2015 at 09:13PM</t>
  </si>
  <si>
    <t>Deposits on Betcoin Now Require 1 Confirmation</t>
  </si>
  <si>
    <t>https://www.betcoin.ag/deposits-betcoin-now-require-1-confirmation/?a=2873</t>
  </si>
  <si>
    <t>http://www.reddit.com/r/Bitcoin/comments/37gn06/deposits_on_betcoin_now_require_1_confirmation/</t>
  </si>
  <si>
    <t>May 27, 2015 at 09:10PM</t>
  </si>
  <si>
    <t>Government recommends life sentence for Ross Ulbricht</t>
  </si>
  <si>
    <t>https://ia801506.us.archive.org/27/items/gov.uscourts.nysd.422824/gov.uscourts.nysd.422824.256.0.pdf</t>
  </si>
  <si>
    <t>http://www.reddit.com/r/Bitcoin/comments/37gmiq/government_recommends_life_sentence_for_ross/</t>
  </si>
  <si>
    <t>May 27, 2015 at 09:04PM</t>
  </si>
  <si>
    <t>Web security is totally, totally broken. Here’s how the blockchain could fix it.</t>
  </si>
  <si>
    <t>https://medium.com/plain-text/web-security-is-totally-totally-broken-b603c705f88</t>
  </si>
  <si>
    <t>http://www.reddit.com/r/Bitcoin/comments/37glrr/web_security_is_totally_totally_broken_heres_how/</t>
  </si>
  <si>
    <t>May 27, 2015 at 08:59PM</t>
  </si>
  <si>
    <t>smidge</t>
  </si>
  <si>
    <t>So where is Google in all this?</t>
  </si>
  <si>
    <t>So I was expecting a company like Google to come in early and be on the forefront of this whole thing, developing solutions to scale the network, integrate Bitcoin payments into Google Wallet, etc. (Bitcoin Moonshot Project?).What we hear is mainly rumors, like they are working on a new payment system with Square that might accept Bitcoin.Of course, they integrated it into Google Finance as a currency, but is that all?Tomorrow Google I/O will start, anyone expecting anything related to Bitcoin there?</t>
  </si>
  <si>
    <t>http://www.reddit.com/r/Bitcoin/comments/37gl5u/so_where_is_google_in_all_this/</t>
  </si>
  <si>
    <t>May 27, 2015 at 09:31PM</t>
  </si>
  <si>
    <t>kaipochee</t>
  </si>
  <si>
    <t>Bitnik’s Reload Enables Bitcoin Repurchasing</t>
  </si>
  <si>
    <t>http://bitcoinist.net/beatnik-reload-enables-bitcoin-repurchasing/</t>
  </si>
  <si>
    <t>http://www.reddit.com/r/Bitcoin/comments/37gp8a/bitniks_reload_enables_bitcoin_repurchasing/</t>
  </si>
  <si>
    <t>May 27, 2015 at 09:52PM</t>
  </si>
  <si>
    <t>VCBTC</t>
  </si>
  <si>
    <t>Why is VC money important or a big deal? Isn't it just barely a step up from getting a loan? Or even a step down?</t>
  </si>
  <si>
    <t>There is a lot of posts about "such and such company got 100 million in VC! BITCOIN TO TH EMOON!".But how does that make any sense? That is like bragging you know a restaurant will succeed because they got a big giant loan from the bank.VC, like a loan does include some fact checking by the issuer, but it's not some big giant deal and it's not revenue or anything. Like every single failed business ever has had someone investing in it.</t>
  </si>
  <si>
    <t>http://www.reddit.com/r/Bitcoin/comments/37grvl/why_is_vc_money_important_or_a_big_deal_isnt_it/</t>
  </si>
  <si>
    <t>May 27, 2015 at 09:50PM</t>
  </si>
  <si>
    <t>Capriccioboy</t>
  </si>
  <si>
    <t>Princeton’s Arvind Narayanan on the Pros and Cons of Bitcoin-Powered Decentralization</t>
  </si>
  <si>
    <t>http://www.miningpool.co.uk/princetons-arvind-narayanan-on-the-pros-and-cons-of-bitcoin-powered-decentralization-part-1/</t>
  </si>
  <si>
    <t>http://www.reddit.com/r/Bitcoin/comments/37grn6/princetons_arvind_narayanan_on_the_pros_and_cons/</t>
  </si>
  <si>
    <t>May 27, 2015 at 10:00PM</t>
  </si>
  <si>
    <t>diamondbit</t>
  </si>
  <si>
    <t>I don't usually wait for confirmations when receiving BTC, and I never had a problem. Is this irresponsible? How many of you had problems because you didn't wait for confirmations?</t>
  </si>
  <si>
    <t>Let's say for transactions under 1k. I understand larger ones are different.</t>
  </si>
  <si>
    <t>http://www.reddit.com/r/Bitcoin/comments/37gsw9/i_dont_usually_wait_for_confirmations_when/</t>
  </si>
  <si>
    <t>May 27, 2015 at 09:59PM</t>
  </si>
  <si>
    <t>BTCisGod</t>
  </si>
  <si>
    <t>How to run a Vote in a Bitcoin world</t>
  </si>
  <si>
    <t>Either the MIT Digital Currency Initiative or the Bitcoin Foundation should host a vote to resolve the small/large block issue.On a webpage a different Bitcoin address is presented to each user. When an address receives at least 1 millibitcoin a token is displayed. Each millibitcoin received grants the token holder 1 voting right. Users can apply their voting rights to either of 2 proposals: Keep the block limit at 1MB or increase it to 20 MB. Voting is to remain open for 1000 blocks. Whichever proposal receives the most votes becomes official stance of the “Core Development.”Problems/Criticisms:Very possibly this process would flood the blocks to maximum, the very issue the vote is trying to address. Especially the last few blocks before voting closes.“Money shouldn't buy votes.” Why not? This is Bitcoin, after all. Really no different than how mining works. Is it unfair that guy has 15,000 rigs? Too bad, put up the hashes or go home. Besides, identity-based voting in bitcoinland is a complete non-starter.What to do with the funds collected? Please note that this is a secondary issue. They main purpose of this exercise is to find some resolution and move forward. The funds collected would be applied to Core Development. One would expect a good portion would be used to fund research and development for the winning proposal.Thoughts?</t>
  </si>
  <si>
    <t>http://www.reddit.com/r/Bitcoin/comments/37gso4/how_to_run_a_vote_in_a_bitcoin_world/</t>
  </si>
  <si>
    <t>May 27, 2015 at 10:20PM</t>
  </si>
  <si>
    <t>thegoodbitpug</t>
  </si>
  <si>
    <t>Introducing blocksizedebate.com: a SciCast-powered prediction market to project effects of block size scenarios</t>
  </si>
  <si>
    <t>https://medium.com/plain-text/using-scicast-to-find-answers-in-the-bitcoin-block-size-debate-46764cb50e0b</t>
  </si>
  <si>
    <t>http://www.reddit.com/r/Bitcoin/comments/37gvm8/introducing_blocksizedebatecom_a_scicastpowered/</t>
  </si>
  <si>
    <t>May 27, 2015 at 10:15PM</t>
  </si>
  <si>
    <t>AbsoluteZero2</t>
  </si>
  <si>
    <t>bigger blocks another way</t>
  </si>
  <si>
    <t>http://gavinandresen.ninja/bigger-blocks-another-way</t>
  </si>
  <si>
    <t>http://www.reddit.com/r/Bitcoin/comments/37guxy/bigger_blocks_another_way/</t>
  </si>
  <si>
    <t>May 27, 2015 at 10:40PM</t>
  </si>
  <si>
    <t>CP70</t>
  </si>
  <si>
    <t>My bank, US Bank, is introducing a revolutionary new bill payment feature called Express Delivery for only a small fee of $14.95 Anyone know of a technology that would let me pay bills instantly?</t>
  </si>
  <si>
    <t>http://i.imgur.com/gHbj0ks.png</t>
  </si>
  <si>
    <t>http://www.reddit.com/r/Bitcoin/comments/37gyep/my_bank_us_bank_is_introducing_a_revolutionary/</t>
  </si>
  <si>
    <t>May 27, 2015 at 10:36PM</t>
  </si>
  <si>
    <t>Bigger blocks another way? • Gavin Andresen</t>
  </si>
  <si>
    <t>http://gavinandresen.svbtle.com/bigger-blocks-another-way</t>
  </si>
  <si>
    <t>http://www.reddit.com/r/Bitcoin/comments/37gxuo/bigger_blocks_another_way_gavin_andresen/</t>
  </si>
  <si>
    <t>May 27, 2015 at 10:35PM</t>
  </si>
  <si>
    <t>pinhead26</t>
  </si>
  <si>
    <t>The Bank Of Facebook</t>
  </si>
  <si>
    <t>http://techcrunch.com/2015/05/26/the-bank-of-facebook/</t>
  </si>
  <si>
    <t>http://www.reddit.com/r/Bitcoin/comments/37gxr6/the_bank_of_facebook/</t>
  </si>
  <si>
    <t>May 27, 2015 at 10:41PM</t>
  </si>
  <si>
    <t>What is the definition of an "exchange"?</t>
  </si>
  <si>
    <t>I buy coins on bitbargain.co.uk. This site allows me to buy from other users and sell to them. I do not buy from the site owner directly. Is bitbargain.co.uk an exchange? Or are only sites like Coinbase and Bitstamp considered exchanges. Do exchanges have to have their own "pool" of coins?Thanks!</t>
  </si>
  <si>
    <t>http://www.reddit.com/r/Bitcoin/comments/37gyna/what_is_the_definition_of_an_exchange/</t>
  </si>
  <si>
    <t>May 27, 2015 at 11:25PM</t>
  </si>
  <si>
    <t>lightswarm124</t>
  </si>
  <si>
    <t>In the kingdom of Bitcoinland, what principles and values would you use as the foundation of the legal and economic system?</t>
  </si>
  <si>
    <t>http://www.reddit.com/r/Bitcoin/comments/37h4zy/in_the_kingdom_of_bitcoinland_what_principles_and/</t>
  </si>
  <si>
    <t>May 27, 2015 at 11:22PM</t>
  </si>
  <si>
    <t>furtfight</t>
  </si>
  <si>
    <t>Researchers of Luxembourg work on a secure, anonymous, easy way to pay for online content with crypto-currencies</t>
  </si>
  <si>
    <t>http://wwwen.uni.lu/university/news/latest_news/researchers_find_a_secure_anonymous_easy_way_to_pay_for_online_content</t>
  </si>
  <si>
    <t>http://www.reddit.com/r/Bitcoin/comments/37h4kd/researchers_of_luxembourg_work_on_a_secure/</t>
  </si>
  <si>
    <t>May 27, 2015 at 11:19PM</t>
  </si>
  <si>
    <t>Mary Meeker's Internet Trends 2015: No mention of Blockchain tech whatsoever</t>
  </si>
  <si>
    <t>http://www.slideshare.net/kleinerperkins/internet-trends-v1/</t>
  </si>
  <si>
    <t>http://www.reddit.com/r/Bitcoin/comments/37h447/mary_meekers_internet_trends_2015_no_mention_of/</t>
  </si>
  <si>
    <t>May 27, 2015 at 11:18PM</t>
  </si>
  <si>
    <t>boyber</t>
  </si>
  <si>
    <t>Keiser Report on Credits - a proof of stake protocol and blockchain for the Isle of Man</t>
  </si>
  <si>
    <t>https://youtu.be/hJicIi4Gk8s?t=12m40s</t>
  </si>
  <si>
    <t>http://www.reddit.com/r/Bitcoin/comments/37h3uj/keiser_report_on_credits_a_proof_of_stake/</t>
  </si>
  <si>
    <t>May 27, 2015 at 11:06PM</t>
  </si>
  <si>
    <t>ChangeTip Withdraw button is hidden. It took me more than 5 minutes to find it. Why?</t>
  </si>
  <si>
    <t>http://i.imgur.com/MPs1iZb.jpg</t>
  </si>
  <si>
    <t>http://www.reddit.com/r/Bitcoin/comments/37h298/changetip_withdraw_button_is_hidden_it_took_me/</t>
  </si>
  <si>
    <t>May 27, 2015 at 11:05PM</t>
  </si>
  <si>
    <t>running a fullnode</t>
  </si>
  <si>
    <t>after installing a fullnode, what else software can I run on my computer that shows stats, a blockchain explorer (abe?), server with gui interface, analysis tools. is there a list?</t>
  </si>
  <si>
    <t>http://www.reddit.com/r/Bitcoin/comments/37h22z/running_a_fullnode/</t>
  </si>
  <si>
    <t>May 27, 2015 at 11:47PM</t>
  </si>
  <si>
    <t>jigggi</t>
  </si>
  <si>
    <t>Why won't hedge funds buy bitcoin now?</t>
  </si>
  <si>
    <t>I assume many hedge funds are aware about bitcoin and understand its' potential. Why won't take risk now and invest heavily in bitcoin?</t>
  </si>
  <si>
    <t>http://www.reddit.com/r/Bitcoin/comments/37h83h/why_wont_hedge_funds_buy_bitcoin_now/</t>
  </si>
  <si>
    <t>May 27, 2015 at 11:44PM</t>
  </si>
  <si>
    <t>irishdivil</t>
  </si>
  <si>
    <t>Hoping to see you all there tomorrow afternoon!</t>
  </si>
  <si>
    <t>http://www.bani.org.uk/#!NonProfit-Bitcoin-Association-Northern-Irelands-1st-Regional-MeetUp-28th-May-2015/cdtw/553faf9b0cf2487416f7a0c2</t>
  </si>
  <si>
    <t>http://www.reddit.com/r/Bitcoin/comments/37h7mh/hoping_to_see_you_all_there_tomorrow_afternoon/</t>
  </si>
  <si>
    <t>May 27, 2015 at 11:38PM</t>
  </si>
  <si>
    <t>changedtiptodollars</t>
  </si>
  <si>
    <t>Changetip is pretty clearly divorcing itself from bitcoin.</t>
  </si>
  <si>
    <t>Recently the withdraw button has been hidden so hard it might as well be removed, you can no longer denominate tips in BTC and even the logo is a hat with a dollar sign.Changetip seems to be basically on the path to totally excise bitcoin from it's business. It's a closed loop centralized ledger that doesn't really need bitcoin.</t>
  </si>
  <si>
    <t>http://www.reddit.com/r/Bitcoin/comments/37h6t8/changetip_is_pretty_clearly_divorcing_itself_from/</t>
  </si>
  <si>
    <t>May 28, 2015 at 12:15AM</t>
  </si>
  <si>
    <t>Why bitcoin should replace the like button</t>
  </si>
  <si>
    <t>https://medium.com/@moritzfelipe/why-bitcoin-should-replace-the-like-button-4fe1e1d38e7a</t>
  </si>
  <si>
    <t>http://www.reddit.com/r/Bitcoin/comments/37hc9s/why_bitcoin_should_replace_the_like_button/</t>
  </si>
  <si>
    <t>May 28, 2015 at 12:13AM</t>
  </si>
  <si>
    <t>SnowGabe</t>
  </si>
  <si>
    <t>Should I avoid using Bitcoin on Windows?</t>
  </si>
  <si>
    <t>I moving from a closed-source OS to Linux, but the transition will take some time. Do you think that using Bitcoin is significantly more secure on Linux? I decided not to use online wallets. I will protect the Bitcoin wallet with a strong password and encrypt the file. I probably won't save the database on my computer (or in cloud).I chose Electrum as my BC wallet because the software was recommended on this subreddit. I haven't yet decided what Linux distro to use, is something more "mainstream" like Ubuntu secure enough or should I use use Tails instead?</t>
  </si>
  <si>
    <t>http://www.reddit.com/r/Bitcoin/comments/37hc05/should_i_avoid_using_bitcoin_on_windows/</t>
  </si>
  <si>
    <t>May 28, 2015 at 12:11AM</t>
  </si>
  <si>
    <t>Russia Blocks Another one Bitcoin site</t>
  </si>
  <si>
    <t>http://forklog.net/russia-blocks-bitcoin-sites-again/</t>
  </si>
  <si>
    <t>http://www.reddit.com/r/Bitcoin/comments/37hbk1/russia_blocks_another_one_bitcoin_site/</t>
  </si>
  <si>
    <t>May 28, 2015 at 12:22AM</t>
  </si>
  <si>
    <t>Pirate_Altoid</t>
  </si>
  <si>
    <t>XMINT Crosses Into New Territory</t>
  </si>
  <si>
    <t>http://www.coinssource.com/xmint-into-new-territory/</t>
  </si>
  <si>
    <t>http://www.reddit.com/r/Bitcoin/comments/37hdd2/xmint_crosses_into_new_territory/</t>
  </si>
  <si>
    <t>May 28, 2015 at 12:37AM</t>
  </si>
  <si>
    <t>Vibr8gKiwi</t>
  </si>
  <si>
    <t>A perspective on bitcoin stock, flow, and price</t>
  </si>
  <si>
    <t>Bitcoin's price hasn't been very exciting lately but don't think a flat price means nothing is happening.Most people don't think about it but asset prices are set at the margin by the relatively small number of coins that are available for trade every day. There are over 14 million bitcoins that make up the total stock of bitcoin but price for those coins are set by the flow of the few thousand that trade on exchanges each day. In short it's the flow of a small number of coins that set price.With that in mind consider that about 3600 new bitcoins are distributed by mining every day. One side of that is supply--many of those coins will be sold off by miners adding to the supply side of the flow that sets price. But the other side is demand--every day those 3600 new coins are absorbed into the bitcoin stock at current prices by buyers. Depending on price that's around 6 million dollar's worth of new bitcoin getting squirreled away somewhere every week. The bottom line is significant numbers of bitcoins are being accumulated, slowly, quietly, relentlessly--at prices near a one year low.Next year the supply of newly distributed bitcoins will be cut in half. There won't be 3600 new bitcoins available every day, there will be 1800. The supply flow into that small number of coins that set price will be halved. What do you think that will do to price being set at the margin (and right now acting somewhat in balance)?There are coins available now inexpensively and they are all being quietly accumulated at relatively stable prices. This will continue a few more months but by next year the flow of new coins won't be so plentiful. Are you one of those accumulating at this unique time when coins are arguably as plentiful as they ever will be?I don't usually hassle my family and friends about bitcoin but I've made formal recommendations to them twice. Once when bitcoin was under $20... and once just recently when told them I think the time to pick up a few is right now, near these lows during the quiet before the halving begins to be anticipated.</t>
  </si>
  <si>
    <t>http://www.reddit.com/r/Bitcoin/comments/37hftc/a_perspective_on_bitcoin_stock_flow_and_price/</t>
  </si>
  <si>
    <t>May 28, 2015 at 01:04AM</t>
  </si>
  <si>
    <t>mariatucker3</t>
  </si>
  <si>
    <t>Try the latest Circle app! Loaded with New Features</t>
  </si>
  <si>
    <t>Check out the latest Circle apps for iOS and Android.Circle has added a number of new features and enhancements aimed at making bitcoin easier to use and more accessible to a wider audience!Faster linking of bank accounts, credit and debit cards, with instant access to bitcoin fundsPhone contact integration and Bluetooth and NFC support to help streamline sending and requesting moneyScanning QR codes and, on Android, using NFC-based touchless paymentsPush notifications are also now available to alert users when payments are receivedSecurity Enhancements:1Password integration for iOS devicesThe ability to configure PIN codes for securing access to your Circle appTouchID on supported iOS devicesMulti-factor authentication for specific withdrawal and spending thresholdsRemote app disabling in the event of a lost or stolen deviceAnd, as we announced in August 2014, we'd like to highlight our insurance offering, which states that in the unlikely event bitcoin is lost or stolen from a breach of digital or physical data storage at Circle, Circle has insurance that covers the full balance of customer funds.Read More!</t>
  </si>
  <si>
    <t>http://www.reddit.com/r/Bitcoin/comments/37hjk5/try_the_latest_circle_app_loaded_with_new_features/</t>
  </si>
  <si>
    <t>May 28, 2015 at 01:11AM</t>
  </si>
  <si>
    <t>A window into the big picture? 2 board members of Facebook are investors in 21 inc - Thiel and Andreessen. They also invested in other bitcoin companies.</t>
  </si>
  <si>
    <t>http://blogs.wsj.com/digits/2015/03/10/secretive-bitcoin-startup-21-reveals-record-funds-hints-at-mass-consumer-play/</t>
  </si>
  <si>
    <t>http://www.reddit.com/r/Bitcoin/comments/37hkm2/a_window_into_the_big_picture_2_board_members_of/</t>
  </si>
  <si>
    <t>May 28, 2015 at 01:35AM</t>
  </si>
  <si>
    <t>namer98</t>
  </si>
  <si>
    <t>Bitcoin Growing Pains: Matching Reality to the Rhetoric</t>
  </si>
  <si>
    <t>http://newsletters.briefs.bloomberg.com/document/39z18euvdyhzvm6y0a/front</t>
  </si>
  <si>
    <t>http://www.reddit.com/r/Bitcoin/comments/37ho9q/bitcoin_growing_pains_matching_reality_to_the/</t>
  </si>
  <si>
    <t>May 28, 2015 at 01:26AM</t>
  </si>
  <si>
    <t>Can't make it to Google I/O? Follow the Circle team on Snapchat @circlebits!</t>
  </si>
  <si>
    <t>Our Android team + design lead will be live-snapping (and repping bitcoin) at I/O! Follow @circlebits on Snapchat to tune in!Preview</t>
  </si>
  <si>
    <t>http://www.reddit.com/r/Bitcoin/comments/37hmvu/cant_make_it_to_google_io_follow_the_circle_team/</t>
  </si>
  <si>
    <t>May 28, 2015 at 01:24AM</t>
  </si>
  <si>
    <t>Bad idea to Android + Raspberry Pi?</t>
  </si>
  <si>
    <t>I was wondering, is it a bad idea to put android on the raspberry pi (with a camera module) for cold storage purposes? I saw a couple wallet apps in the store that have cold storage signing. Might need to pair it with another app to get the signed transaction out though… like a QR generator.I’m trying to figure out a cold storage solution for the pi with using QR as my transfer medium. If I got android working, I could possibly use my AdafruitTFT I have lying around too. Just maybe.</t>
  </si>
  <si>
    <t>http://www.reddit.com/r/Bitcoin/comments/37hmnn/bad_idea_to_android_raspberry_pi/</t>
  </si>
  <si>
    <t>May 28, 2015 at 01:23AM</t>
  </si>
  <si>
    <t>Where can I buy bitcoins online in Canada?</t>
  </si>
  <si>
    <t>They must take credit card or paypal, not interac or transfer. What site's don't have insane verification, ID and stuff is okay but not passport etc.. Can't use LBTC, coin.mx, quickbt, quadrigacx, cavirtex. Anyone know how the fuck I can buy bitcoins</t>
  </si>
  <si>
    <t>http://www.reddit.com/r/Bitcoin/comments/37hmgo/where_can_i_buy_bitcoins_online_in_canada/</t>
  </si>
  <si>
    <t>May 28, 2015 at 01:51AM</t>
  </si>
  <si>
    <t>Bloomberg Brief Does Bitcoin</t>
  </si>
  <si>
    <t>http://www.valuewalk.com/2015/05/bloomberg-brief-does-bitcoin/</t>
  </si>
  <si>
    <t>http://www.reddit.com/r/Bitcoin/comments/37hqtv/bloomberg_brief_does_bitcoin/</t>
  </si>
  <si>
    <t>May 28, 2015 at 02:07AM</t>
  </si>
  <si>
    <t>Summers and Swiss bitcoin hoards</t>
  </si>
  <si>
    <t>http://ftalphaville.ft.com/2015/05/27/2130503/summers-and-swiss-bitcoin-hoards/</t>
  </si>
  <si>
    <t>http://www.reddit.com/r/Bitcoin/comments/37ht4j/summers_and_swiss_bitcoin_hoards/</t>
  </si>
  <si>
    <t>May 28, 2015 at 01:59AM</t>
  </si>
  <si>
    <t>EricHunting</t>
  </si>
  <si>
    <t>Digital Publishing with Bitcoin</t>
  </si>
  <si>
    <t>I'm looking for suggestions for digital publishing for Bitcoin in as automated a fashion as possible. Are there any established market services doing digital goods delivery for software or documents? Any ebook self-publishing sites working with Bitcoin?Thank you in advance for any replies and suggestions.</t>
  </si>
  <si>
    <t>http://www.reddit.com/r/Bitcoin/comments/37hrz4/digital_publishing_with_bitcoin/</t>
  </si>
  <si>
    <t>May 28, 2015 at 02:40AM</t>
  </si>
  <si>
    <t>NoTuxNeeded</t>
  </si>
  <si>
    <t>Looks like @BitFuryGroup beat @21dotco to the punch with a #bitcoin mining lightbulb!</t>
  </si>
  <si>
    <t>https://twitter.com/CoinCadence/status/603645368950218752</t>
  </si>
  <si>
    <t>http://www.reddit.com/r/Bitcoin/comments/37hxze/looks_like_bitfurygroup_beat_21dotco_to_the_punch/</t>
  </si>
  <si>
    <t>May 28, 2015 at 02:36AM</t>
  </si>
  <si>
    <t>MedusaMilena</t>
  </si>
  <si>
    <t>Charges against Icelandic banks for money counterfeiting</t>
  </si>
  <si>
    <t>http://www.positivemoney.org/2015/05/charges-icelandic-banks-money-counterfeiting/</t>
  </si>
  <si>
    <t>http://www.reddit.com/r/Bitcoin/comments/37hxdb/charges_against_icelandic_banks_for_money/</t>
  </si>
  <si>
    <t>May 28, 2015 at 03:38AM</t>
  </si>
  <si>
    <t>Jackieknows</t>
  </si>
  <si>
    <t>The True Story behind Bitcoin Pizza Day</t>
  </si>
  <si>
    <t>https://m.youtube.com/watch?v=TXqSP8KkSJQ</t>
  </si>
  <si>
    <t>http://www.reddit.com/r/Bitcoin/comments/37i73g/the_true_story_behind_bitcoin_pizza_day/</t>
  </si>
  <si>
    <t>May 28, 2015 at 04:31AM</t>
  </si>
  <si>
    <t>EliptiBox in IOT conference</t>
  </si>
  <si>
    <t>https://twitter.com/bitcoinembassy/status/603449373293350912</t>
  </si>
  <si>
    <t>http://www.reddit.com/r/Bitcoin/comments/37ifev/eliptibox_in_iot_conference/</t>
  </si>
  <si>
    <t>May 28, 2015 at 04:47AM</t>
  </si>
  <si>
    <t>pietrod21</t>
  </si>
  <si>
    <t>Interesting story on Fedora and ECC (sec256k1)</t>
  </si>
  <si>
    <t>Article: https://www.bfccomputing.com/bitcoin-and-curve-secp256k1-on-fedora/"I'm still going back and forth with the lawyers on this. It is an open and active issue." https://bugzilla.redhat.com/show_bug.cgi?id=1021898all issues: https://apps.fedoraproject.org/packages/openssl/bugsIt seems that the patents on the elliptic curves expired at the end of 2014 (https://www.google.com/patents/US6141420) and legal team of RedHat are trying to use it also in this case.My question is why on other system like ubuntu etc there it is? It is a patched version? Isn't really the most impossible/stupid things to patent mathematics?run:openssl ecparam -list_curves to get wat curves do you actually can use on your system</t>
  </si>
  <si>
    <t>http://www.reddit.com/r/Bitcoin/comments/37ihrb/interesting_story_on_fedora_and_ecc_sec256k1/</t>
  </si>
  <si>
    <t>May 28, 2015 at 04:41AM</t>
  </si>
  <si>
    <t>MillyBitcoin</t>
  </si>
  <si>
    <t>Press Release BTC.com</t>
  </si>
  <si>
    <t>http://insidebitcoins.com/news/press-release-btc-com/32778</t>
  </si>
  <si>
    <t>http://www.reddit.com/r/Bitcoin/comments/37igu1/press_release_btccom/</t>
  </si>
  <si>
    <t>joshrickmar</t>
  </si>
  <si>
    <t>btcwallet 0.6.0 Released</t>
  </si>
  <si>
    <t>https://blog.companyzero.com/2015/05/btcwallet-0-6-0-release/</t>
  </si>
  <si>
    <t>http://www.reddit.com/r/Bitcoin/comments/37igrz/btcwallet_060_released/</t>
  </si>
  <si>
    <t>May 28, 2015 at 04:39AM</t>
  </si>
  <si>
    <t>BTCConsultant1</t>
  </si>
  <si>
    <t>Bitcoin/Altcoin Exchange for Sale and/or Takeover</t>
  </si>
  <si>
    <t>I have a client who owns a fully functional and ready to launch bitcoin exchange. It already went through a beta-testing period and racked up quite a large userbase. He is looking for a buyer and/or person or team willing to take over the exchange and launch it properly.For obvious reasons, I can't disclose the site or name publicly, but you can PM me your email address if you are interested and we can discuss details.Serious inquiries only. Thanks.</t>
  </si>
  <si>
    <t>http://www.reddit.com/r/Bitcoin/comments/37ighj/bitcoinaltcoin_exchange_for_sale_andor_takeover/</t>
  </si>
  <si>
    <t>May 28, 2015 at 04:49AM</t>
  </si>
  <si>
    <t>Possible attack: spam blockchain with legit transactions, providing 0.0001 BTC fees on each. Slowing confirmation times and frustrating users for only 216 USD per hour</t>
  </si>
  <si>
    <t>An attacker could slow confirmations for anyone using the 0.0001 BTC fee amount. This amount is default for several wallets and exchanges. "Real" bitcoin usage would have to compete with the spam for space in a block./u/45sbvad 's post brought this to my attention.Some bar napkin calculations:Average is currently 750 tx/block chartBlocks are currently .4MB each chart.4mb * 2.5 = 1mb block size750 tx &amp; 2.5 = 1875 total txs to fill block1875 - 750 (current avg txs) = 1125 additional tx per block to fill a blockRound up to 1500 new tx per block to be sure to fill them.1500 tx per block, at 0.0001 BTC fees each = 0.15 BTC cost to fill each block = ~36 USD per block(I'm ignoring the 1 satoshi dust per tx)0.15 BTC * 6 blocks per hour = 0.9 BTC per hour = ~216 USD per hour0.9 BTC * 24 hours per day = 21.6 BTC per day = 5184 USD per day21.6 BTC per day * 365 = 7884 BTC per year = 1.9M USD per yearThis cost is cheap, and within the grasp of several entities from governments, corporations, and even a few individuals.That's why I bring this up.*Apologies in advance for any math mistakes or oversights here, please let me know and I'll edit this post.</t>
  </si>
  <si>
    <t>http://www.reddit.com/r/Bitcoin/comments/37ii2p/possible_attack_spam_blockchain_with_legit/</t>
  </si>
  <si>
    <t>May 28, 2015 at 04:58AM</t>
  </si>
  <si>
    <t>How fast are satoshis being burned to justify the exchange rate?</t>
  </si>
  <si>
    <t>Colored Coins transactions and counterparty transactions, and other things all burn bitcoin satoshis.With Factom, Nasdaq and nation states wishing to transact using technology that burns bitcoin satoshis per transaction, it makes me wonder how many transactions are necessary in these technologies to affect the bitcoin exchange rate.This is not presupposing that burning satoshis are the only or even a significant contributor of bitcoin scarcity. This inquiry is more related to the euphoria some might expect from endorsements from big companies wishing to use bitcoin's blockchain for securities settlement and other large value possibly higher volume ventures.With the current information I have, no level of activity in the foreseeable future will have any impact on bitcoin's exchange rate and will further dilute investment into the bitcoin itself, as each individual bitcoin has 100 million satoshis in it, so it would take 100 million transactions to burn 1 bitcoin.More bitcoin than that gets lost on a daily basis and also has little effect on the scarcity of bitcoin, at this point in time.This can be further extrapolated into the block reward schedule to see that the future demand for bitcoin by these asset management systems will not diminish the supply of bitcoin in any way.But I would like to see if anyone else has a study on this, or an interactive visualization where I can play around with the numbers.</t>
  </si>
  <si>
    <t>http://www.reddit.com/r/Bitcoin/comments/37ijd8/how_fast_are_satoshis_being_burned_to_justify_the/</t>
  </si>
  <si>
    <t>May 28, 2015 at 05:44AM</t>
  </si>
  <si>
    <t>Looking for a site that lets you add tx fee to a 0 fee tx.</t>
  </si>
  <si>
    <t>^ I know there is/was a site that would let you add a tx fee to a 0 fee tx to get it to confirm. Does anyone know of any site like this? Or how I might do it via command line or other method?</t>
  </si>
  <si>
    <t>http://www.reddit.com/r/Bitcoin/comments/37iqe8/looking_for_a_site_that_lets_you_add_tx_fee_to_a/</t>
  </si>
  <si>
    <t>May 28, 2015 at 05:36AM</t>
  </si>
  <si>
    <t>Bitcoin Scalability Question: When 20 MB block size needs to be increased in the future.</t>
  </si>
  <si>
    <t>So with the current talks of increasing block size, how will anyone be able to run a node if it requires Terra-bytes of storage, 20x amount of bandwidth? I am sure that the 20 MB increase wont be the first increase, for when the 20 MB size is too small, will that be increased 400 MB eventually also?I know some may mention "pruning", but isnt pruning bad for blockchain applications? Or should blockchain applications be moved to blockchain better suited for application use, such as Namecoin, where registries are continously renewed and not effected by pruning, and bitcoin would be the blockchain for financial purposes. But then what about entries that would be affected by pruning such as Proof Of Existance?Thoughts?</t>
  </si>
  <si>
    <t>http://www.reddit.com/r/Bitcoin/comments/37ip67/bitcoin_scalability_question_when_20_mb_block/</t>
  </si>
  <si>
    <t>May 28, 2015 at 06:05AM</t>
  </si>
  <si>
    <t>So this is what we sound like when we explain t the common folk about bitcoin</t>
  </si>
  <si>
    <t>haha http://www.clickhole.com/video/dont-understand-bitcoin-man-will-mumble-explanatio-2537?utm_campaign=default&amp;utm_medium=ShareTools&amp;utm_source=facebook</t>
  </si>
  <si>
    <t>http://www.reddit.com/r/Bitcoin/comments/37ith5/so_this_is_what_we_sound_like_when_we_explain_t/</t>
  </si>
  <si>
    <t>May 28, 2015 at 06:02AM</t>
  </si>
  <si>
    <t>Mining BTC in 40k times the age of the universe on 55 y.o. IBM</t>
  </si>
  <si>
    <t>http://arstechnica.com/business/2015/05/how-to-mine-bitcoin-on-a-55-year-old-ibm-1401-mainframe/2/</t>
  </si>
  <si>
    <t>http://www.reddit.com/r/Bitcoin/comments/37isy1/mining_btc_in_40k_times_the_age_of_the_universe/</t>
  </si>
  <si>
    <t>May 28, 2015 at 06:24AM</t>
  </si>
  <si>
    <t>cicardia</t>
  </si>
  <si>
    <t>Shangai Composite + Roger Ver + KYC/AML tighter enforcement = Chinese lower Vol.</t>
  </si>
  <si>
    <t>https://blog.bitmex.com/low-volatility-and-the-shanghai-composite-are-killing-bitcoin/</t>
  </si>
  <si>
    <t>http://www.reddit.com/r/Bitcoin/comments/37iw31/shangai_composite_roger_ver_kycaml_tighter/</t>
  </si>
  <si>
    <t>May 28, 2015 at 06:20AM</t>
  </si>
  <si>
    <t>Could you create a tipping jar that can only be unlocked if using an email with domain in it?</t>
  </si>
  <si>
    <t>That way once the website/blog has raised enough money you can entice the website owner to collect and onboard bitcoin. I figured it's better than randomly tipping people via Changetip.Not sure if this is possible/realistic.</t>
  </si>
  <si>
    <t>http://www.reddit.com/r/Bitcoin/comments/37ivlh/could_you_create_a_tipping_jar_that_can_only_be/</t>
  </si>
  <si>
    <t>May 28, 2015 at 06:31AM</t>
  </si>
  <si>
    <t>steuer2teuer</t>
  </si>
  <si>
    <t>Received 10.000 satoshi but don't know why...</t>
  </si>
  <si>
    <t>Today i noticed i received 10.000 satoshi (2 cents) yesterday out of nowhere. Does anyone know what this is? Why is one of my change addresses used in a transaction i didn't take part of?The transaction is here: https://www.blocktrail.com/BTC/tx/53c95f3dd99fe530897f1226a598fcdfc38213de916df541c900b44519962974</t>
  </si>
  <si>
    <t>http://www.reddit.com/r/Bitcoin/comments/37ix2u/received_10000_satoshi_but_dont_know_why/</t>
  </si>
  <si>
    <t>May 28, 2015 at 06:58AM</t>
  </si>
  <si>
    <t>pidg30n</t>
  </si>
  <si>
    <t>Scam alert - GETxBTC.COM These guys are sending 0.01 btc and linking people to a phishing site via "Public notes"</t>
  </si>
  <si>
    <t>http://imgur.com/Ofcu3pA</t>
  </si>
  <si>
    <t>http://www.reddit.com/r/Bitcoin/comments/37j0rb/scam_alert_getxbtccom_these_guys_are_sending_001/</t>
  </si>
  <si>
    <t>May 28, 2015 at 06:57AM</t>
  </si>
  <si>
    <t>molonsha</t>
  </si>
  <si>
    <t>Trouble buying bitcoins, need to pay ransomware .1 BTC</t>
  </si>
  <si>
    <t>Hi. Recently I got a lovely virus called "Locker" that encrypted the majority of my personal and important files. It wants me to pay .1 BTC to it within the next 10 hours. It WAS 72 hours, but I decided to wait and see if anyone found a way to decrypt them, but it looks like it's no luck. I thought bitcoins would be rather easy to obtain, and since I don't have the cash right now a friend said he'd pay, but we simply can't find a fast and easy site to buy bitcoins with. Every site we've found is either very slow (needs to be within 5 hours to be safe) or requires really weird authentication, like drivers licenses and such. He's not comfortable with that kind of stuff. Is there any site to get the bitcoins I need fairly quickly? Preferably would like to pay with PayPal, with no ID-type verification, and within the next 5 hours. I'd really, really like to keep my files. Thank you. Sorry if anything I said sounds stupid or something, I don't know much about bitcoins, I'd just like my files...</t>
  </si>
  <si>
    <t>http://www.reddit.com/r/Bitcoin/comments/37j0qi/trouble_buying_bitcoins_need_to_pay_ransomware_1/</t>
  </si>
  <si>
    <t>May 28, 2015 at 07:18AM</t>
  </si>
  <si>
    <t>24h after being hacked (6 BTC) and contacting Blockchain.info: still no answer</t>
  </si>
  <si>
    <t>http://i.imgur.com/yH0MS0G.jpg</t>
  </si>
  <si>
    <t>http://www.reddit.com/r/Bitcoin/comments/37j3ms/24h_after_being_hacked_6_btc_and_contacting/</t>
  </si>
  <si>
    <t>May 28, 2015 at 07:16AM</t>
  </si>
  <si>
    <t>StubNuts</t>
  </si>
  <si>
    <t>Network Alert Circulating?</t>
  </si>
  <si>
    <t>I run a few different Bitcoin node versions and since May 21st a number of older nodes (fully synced and on the right blockchain) have been displaying a message titled:"Warning: This version is obsolete, upgrade required!"And yet the list of past alerts shows no alerts currently in effect for any client versions https://archive.is/F1OK7 nearly a week after questions were first raised in #bitcoin-dev. Other people running multiple node versions confirm an alert is circulating.Why was there no notice of an alert, which alert key holder signed off on it, and what exactly was the intention of broadcasting the alert?</t>
  </si>
  <si>
    <t>http://www.reddit.com/r/Bitcoin/comments/37j3cf/network_alert_circulating/</t>
  </si>
  <si>
    <t>May 28, 2015 at 07:31AM</t>
  </si>
  <si>
    <t>Satoshee</t>
  </si>
  <si>
    <t>New Blockchain Wallet - looks kickass</t>
  </si>
  <si>
    <t>http://www.blockchain.com/invite/</t>
  </si>
  <si>
    <t>http://www.reddit.com/r/Bitcoin/comments/37j5g1/new_blockchain_wallet_looks_kickass/</t>
  </si>
  <si>
    <t>May 28, 2015 at 07:25AM</t>
  </si>
  <si>
    <t>FREE BITS | Earn Bitcoin By Completing Tasks, Website Created During The Coinbase Hackathon</t>
  </si>
  <si>
    <t>http://bittask.io</t>
  </si>
  <si>
    <t>http://www.reddit.com/r/Bitcoin/comments/37j4ko/free_bits_earn_bitcoin_by_completing_tasks/</t>
  </si>
  <si>
    <t>May 28, 2015 at 07:23AM</t>
  </si>
  <si>
    <t>QuasiSteve</t>
  </si>
  <si>
    <t>MIT student settles with NJ over bitcoin-mining experiment</t>
  </si>
  <si>
    <t>http://www.betaboston.com/news/2015/05/27/mit-student-settles-legal-fight-with-nj-over-bitcoin-mining-experiment/</t>
  </si>
  <si>
    <t>http://www.reddit.com/r/Bitcoin/comments/37j49v/mit_student_settles_with_nj_over_bitcoinmining/</t>
  </si>
  <si>
    <t>May 28, 2015 at 07:56AM</t>
  </si>
  <si>
    <t>LGale</t>
  </si>
  <si>
    <t>Deep Web - Alex Winter talks about Bitcoin and The D.P.R.</t>
  </si>
  <si>
    <t>http://www.ign.com/videos/2015/05/27/deep-web-alex-winter-takes-us-into-the-dark-corners-of-the-internet</t>
  </si>
  <si>
    <t>http://www.reddit.com/r/Bitcoin/comments/37j8tm/deep_web_alex_winter_talks_about_bitcoin_and_the/</t>
  </si>
  <si>
    <t>kfull</t>
  </si>
  <si>
    <t>Representing #1 in agar.io :)</t>
  </si>
  <si>
    <t>http://i.imgur.com/LywKW3y.png</t>
  </si>
  <si>
    <t>http://www.reddit.com/r/Bitcoin/comments/37j8s9/representing_1_in_agario/</t>
  </si>
  <si>
    <t>Update on the hack of 6 BTC from Blockchain.info Android App</t>
  </si>
  <si>
    <t>1- I got a decent and sensitive answer through e-mail from Blockchain.info. They are investigating the issue. I will be in the US in a few days, so I offered them to physically inspect the phone in case deemed useful.2- I thank all the people who offered to help, but in order to preserve eventual evidence/clue, I will refrain from performing any actions on the phone. I am not a tech-savvy user.3- I sent 0.01 BTC to an address generated AFTER the hack by the Mycelium App I had BEFORE the hack. The funds remain there so far.</t>
  </si>
  <si>
    <t>http://www.reddit.com/r/Bitcoin/comments/37j8r2/update_on_the_hack_of_6_btc_from_blockchaininfo/</t>
  </si>
  <si>
    <t>May 28, 2015 at 07:52AM</t>
  </si>
  <si>
    <t>cubsfan97</t>
  </si>
  <si>
    <t>I'm looking to get one ASIC miner just to test mining (not for profit), what should I get?</t>
  </si>
  <si>
    <t>I was wanting to get a cheap ASIC miner just for the cool factor and to see if I could actually get it up and running. What is the best, cheapest miner to get? I'm talking cheap :) Thanks!</t>
  </si>
  <si>
    <t>http://www.reddit.com/r/Bitcoin/comments/37j8aq/im_looking_to_get_one_asic_miner_just_to_test/</t>
  </si>
  <si>
    <t>May 28, 2015 at 08:14AM</t>
  </si>
  <si>
    <t>Lots of bitcoiners at the rocket vs golden state game tonight.</t>
  </si>
  <si>
    <t>I see they are wearing bitcoin gold with the saying strength in numbers. Bitcoin is really getting mainstream attention. http://cdn.fansided.com/wp-content/blogs.dir/41/files/2015/04/nba-playoffs-new-orleans-pelicans-golden-state-warriors2.jpg</t>
  </si>
  <si>
    <t>http://www.reddit.com/r/Bitcoin/comments/37jb8p/lots_of_bitcoiners_at_the_rocket_vs_golden_state/</t>
  </si>
  <si>
    <t>May 28, 2015 at 08:07AM</t>
  </si>
  <si>
    <t>Deep Web - Alex Winter talks about Bitcoin, Ross Ulbricht, drugs, privacy and the Government</t>
  </si>
  <si>
    <t>http://www.reddit.com/r/Bitcoin/comments/37ja8w/deep_web_alex_winter_talks_about_bitcoin_ross/</t>
  </si>
  <si>
    <t>May 28, 2015 at 08:05AM</t>
  </si>
  <si>
    <t>Cheeb49</t>
  </si>
  <si>
    <t>Meanwhile... on Necker Island.</t>
  </si>
  <si>
    <t>https://scontent.xx.fbcdn.net/hphotos-xpf1/v/t1.0-9/10422215_10153250897431648_6712514056382190109_n.jpg?oh=a1d159a744d256fd2a1aab27aefd5044&amp;oe=560B6D9B</t>
  </si>
  <si>
    <t>http://www.reddit.com/r/Bitcoin/comments/37ja3f/meanwhile_on_necker_island/</t>
  </si>
  <si>
    <t>May 28, 2015 at 08:01AM</t>
  </si>
  <si>
    <t>TrillCoder</t>
  </si>
  <si>
    <t>Billpay in the USA with Bitcoins?</t>
  </si>
  <si>
    <t>I've seen a couple of online articles on paying bills such as rent and utilities using Bitcoin, but sadly they are referring to services outside the usa. Is there a service that operates in the USA for billpay using bitcoins?</t>
  </si>
  <si>
    <t>http://www.reddit.com/r/Bitcoin/comments/37j9iq/billpay_in_the_usa_with_bitcoins/</t>
  </si>
  <si>
    <t>May 28, 2015 at 08:31AM</t>
  </si>
  <si>
    <t>altsbewarned</t>
  </si>
  <si>
    <t>BTER loose access to their alt wallet private keys</t>
  </si>
  <si>
    <t>I have info BTER exchange has lost their private keys for alt coinsThis why no deposits or withdraws for 2 daysThey are trying to find them and hope they dobut they not want to tell public anything to scare usersBe careful until fix</t>
  </si>
  <si>
    <t>http://www.reddit.com/r/Bitcoin/comments/37jdlp/bter_loose_access_to_their_alt_wallet_private_keys/</t>
  </si>
  <si>
    <t>May 28, 2015 at 08:25AM</t>
  </si>
  <si>
    <t>ElecTailzz</t>
  </si>
  <si>
    <t>Best Bitcoin Gambling sites?</t>
  </si>
  <si>
    <t>http://www.reddit.com/r/Bitcoin/comments/37jctq/best_bitcoin_gambling_sites/</t>
  </si>
  <si>
    <t>May 28, 2015 at 08:58AM</t>
  </si>
  <si>
    <t>Will Android Pay have Bitcoin integration tomorrow?</t>
  </si>
  <si>
    <t>http://nytimes.com/2015/05/28/technology/google-and-apple-adjust-strategies-on-mobile-payments.html?referrer=</t>
  </si>
  <si>
    <t>http://www.reddit.com/r/Bitcoin/comments/37jh5g/will_android_pay_have_bitcoin_integration_tomorrow/</t>
  </si>
  <si>
    <t>May 28, 2015 at 08:49AM</t>
  </si>
  <si>
    <t>CryptoPrincess</t>
  </si>
  <si>
    <t>Bitcoin included in predictions for how tech will impact the "next billion" people to come online.</t>
  </si>
  <si>
    <t>https://memeburn.com/2015/05/9-massive-predictions-for-how-tech-will-impact-the-next-billion/</t>
  </si>
  <si>
    <t>http://www.reddit.com/r/Bitcoin/comments/37jfym/bitcoin_included_in_predictions_for_how_tech_will/</t>
  </si>
  <si>
    <t>May 28, 2015 at 08:44AM</t>
  </si>
  <si>
    <t>Actress Lucy Liu Skypes in to BlockchainSummit to discuss blockchain-based identity systems [Periscoped by Marc Van Der Chijs]</t>
  </si>
  <si>
    <t>https://imgur.com/aMQyCVo</t>
  </si>
  <si>
    <t>http://www.reddit.com/r/Bitcoin/comments/37jfas/actress_lucy_liu_skypes_in_to_blockchainsummit_to/</t>
  </si>
  <si>
    <t>May 28, 2015 at 09:13AM</t>
  </si>
  <si>
    <t>GoBitMe</t>
  </si>
  <si>
    <t>I am selling the domain namd "gobitme.com" ...Is anyone interested??</t>
  </si>
  <si>
    <t>Message me here</t>
  </si>
  <si>
    <t>http://www.reddit.com/r/Bitcoin/comments/37jj93/i_am_selling_the_domain_namd_gobitmecom_is_anyone/</t>
  </si>
  <si>
    <t>May 28, 2015 at 09:30AM</t>
  </si>
  <si>
    <t>novaterra</t>
  </si>
  <si>
    <t>People say bitcoin's security is backed by the hashing power of the miners, and if the miners are not incentivized then they will not mine to secure the chain. What if everyone has a miner that gives a little mining power to this chain in all of their appliances?</t>
  </si>
  <si>
    <t>http://www.reddit.com/r/Bitcoin/comments/37jlgt/people_say_bitcoins_security_is_backed_by_the/</t>
  </si>
  <si>
    <t>May 28, 2015 at 09:43AM</t>
  </si>
  <si>
    <t>solusolu</t>
  </si>
  <si>
    <t>Whatever happened to updating the sidebar?</t>
  </si>
  <si>
    <t>Most of the links are useless. Nearly a year ago one of the mods asked for input on updating it and many people submitted comments but it went nowhere. If you are just too busy, maybe delegate it to someone in the community?</t>
  </si>
  <si>
    <t>http://www.reddit.com/r/Bitcoin/comments/37jn55/whatever_happened_to_updating_the_sidebar/</t>
  </si>
  <si>
    <t>May 28, 2015 at 09:40AM</t>
  </si>
  <si>
    <t>EtobicokeKid</t>
  </si>
  <si>
    <t>My take on 21</t>
  </si>
  <si>
    <t>Like everyone else, I don't claim to completely understand the business model they are hoping to pursue, and whether it has any chance in hell of succeeding, but this is my take.What is the point of having embedded chips mine satoshis given that transacting in satoshis falls well below the dust limit?Answer: the dust limit won't apply. The embedded chip transactions will be confirmed whenever 21's pool wins the block race. 21 will continue to operate their ASIC mining hardware, and augment it with hundreds of millions of embedded chips to ensure they win the block race often enough that they can push through microtransactions below the dust limit and without fees. Will they include anyone else's transaction in their blocks? Million dollar question. Given the scarcity of space per block (at least right now) I'd assume they will favour their own pool's transactions.Also, given that the value being transacted is so insignificant, waiting a few hours for a confirmation probably doesn't matter. These microtransactions will all be accepted with zero conf.I think the satoshis being transacted back and forth between devices will be some form of coloured coin technology given how insignificant the actual satoshi value would be. If they can somehow convince owners and content producers/service providers that these coloured satoshis are actually worth something more than the actual satoshi value, the electricity cost associated with mining can maybe be justified, even considering that 21 is going to keep 75%.</t>
  </si>
  <si>
    <t>http://www.reddit.com/r/Bitcoin/comments/37jms0/my_take_on_21/</t>
  </si>
  <si>
    <t>May 28, 2015 at 09:57AM</t>
  </si>
  <si>
    <t>10 Bitcoin Industry Sectors Providing Killer Apps</t>
  </si>
  <si>
    <t>http://bravenewcoin.com/news/10-bitcoin-industry-sectors-providing-killer-apps/</t>
  </si>
  <si>
    <t>http://www.reddit.com/r/Bitcoin/comments/37jov6/10_bitcoin_industry_sectors_providing_killer_apps/</t>
  </si>
  <si>
    <t>May 28, 2015 at 10:19AM</t>
  </si>
  <si>
    <t>wpalczynski</t>
  </si>
  <si>
    <t>Milton Friedman "Predicts" anonymous cryptocurrency in 1999</t>
  </si>
  <si>
    <t>http://monero.today/post/116657529706/milton-friedman-predicts-bitcoin-monero-in-1999</t>
  </si>
  <si>
    <t>http://www.reddit.com/r/Bitcoin/comments/37jrgj/milton_friedman_predicts_anonymous_cryptocurrency/</t>
  </si>
  <si>
    <t>May 28, 2015 at 10:08AM</t>
  </si>
  <si>
    <t>decentralize_io</t>
  </si>
  <si>
    <t>DECENTRALIZE.IO - A safe new place to talk.</t>
  </si>
  <si>
    <t>http://decentralize.io</t>
  </si>
  <si>
    <t>http://www.reddit.com/r/Bitcoin/comments/37jq6a/decentralizeio_a_safe_new_place_to_talk/</t>
  </si>
  <si>
    <t>May 28, 2015 at 10:26AM</t>
  </si>
  <si>
    <t>Reminder: Benjamin M. Lawsky promised that the NY bitcoin regulations would be released no later than May 31</t>
  </si>
  <si>
    <t>End of May "at the latest."law360.com/articles/646017/lawsky-says-bitlicense-could-change-to-ease-complianceNew York Superintendent of Financial Services Benjamin M. Lawsky said that the final BitLicense would be release by the end of May “at the latest.”It's holding up the launch of at least one service (Gemini). Possibly others.Bitlicense will come into effect January 2015forexminute.com/bitcoin/nydfs-superintendent-benjamin-lawsky-resign-2015-49520He previously stated January 2015 to be the month when BitLicense will come into effect.Will resign in early 2015insidebitcoins.com/news/nydfs-superintendent-lawsky-to-step-down-early-next-year/26217The man who has been at the center of the bitcoin regulation firestorm is reported to be weeks from relinquishing his post. New York State Department of Financial Services Ben Lawsky will resign in early 2015, according to published reports. - Nov 10, 2014That's an interesting coincidence. The Bitlicense was supposed to come into effect at the same time that he resigned. When his resignation was delayed until June 2015, the Bitlicense also happened to be delayed until June 2015.Why does Lawsky struggle so much with the truth?</t>
  </si>
  <si>
    <t>http://www.reddit.com/r/Bitcoin/comments/37jsbp/reminder_benjamin_m_lawsky_promised_that_the_ny/</t>
  </si>
  <si>
    <t>May 28, 2015 at 10:47AM</t>
  </si>
  <si>
    <t>Lucy Lu (The Actress) joined the crew via video call at Necker Island to discuss identities on the blockchain</t>
  </si>
  <si>
    <t>http://imgur.com/cGMoJ4v</t>
  </si>
  <si>
    <t>http://www.reddit.com/r/Bitcoin/comments/37jurh/lucy_lu_the_actress_joined_the_crew_via_video/</t>
  </si>
  <si>
    <t>May 28, 2015 at 10:41AM</t>
  </si>
  <si>
    <t>Greed Stricken Bitcoin Miners Threaten Earth's Power Grid</t>
  </si>
  <si>
    <t>http://altcoinpress.com/2015/05/greed-stricken-bitcoin-miners-threaten-earths-power-grid/</t>
  </si>
  <si>
    <t>http://www.reddit.com/r/Bitcoin/comments/37jtzt/greed_stricken_bitcoin_miners_threaten_earths/</t>
  </si>
  <si>
    <t>May 28, 2015 at 10:38AM</t>
  </si>
  <si>
    <t>The American Heritage Dictionary defines fiat money as "paper money decreed legal tender, not backed by gold or silver."</t>
  </si>
  <si>
    <t>The American Heritage Dictionary defines fiat money as "paper money decreed legal tender, not backed by gold or silver." The two characteristics of fiat money, therefore, are (1) it does not represent anything of intrinsic value and (2) it is decreed legal tender. Legal tender simply means that there is a law requiring everyone to accept the currency in commerce the two always go together because, since the money really is worthless, it soon would be rejected by public in favor of exchange, such as gold and silver coin. Thus, when governments issue fiat money, they always declare it to be legal tender under pain of fine or imprisonment. The only way gov't can exchange its worthless paper money for tangible goods and services is to give its citizens no choice. Then it inflates it away as a hidden tax. Now we have a new decree and it is a computer protocol algorithm decentralized peer to peer using cryptography that is equivalent to a combination lock with 126 wheels each having 36 letters or numbers to open your value should you want to trade it for something. Simply a means of exchange like salt was used in the old days.﻿ It is blockchain technology aka bitcoin.https://plus.google.com/u/0/b/102927857552858064368/102927857552858064368/posts</t>
  </si>
  <si>
    <t>http://www.reddit.com/r/Bitcoin/comments/37jto5/the_american_heritage_dictionary_defines_fiat/</t>
  </si>
  <si>
    <t>May 28, 2015 at 11:04AM</t>
  </si>
  <si>
    <t>A fixed blocksize sounds way too bureaucratic and inefficient because it cannot efficiently adjust to new services or companies who wish to use the blockchain, laying a very rigid and inefficient foundation for Bitcoin with great opportunity cost. Thoughts?</t>
  </si>
  <si>
    <t>http://www.reddit.com/r/Bitcoin/comments/37jwpt/a_fixed_blocksize_sounds_way_too_bureaucratic_and/</t>
  </si>
  <si>
    <t>May 28, 2015 at 10:50AM</t>
  </si>
  <si>
    <t>SaveOnSend_com</t>
  </si>
  <si>
    <t>Review of Bitcoin's economic and Xapo's business models</t>
  </si>
  <si>
    <t>http://on.ft.com/1KzpsVS</t>
  </si>
  <si>
    <t>http://www.reddit.com/r/Bitcoin/comments/37jv2c/review_of_bitcoins_economic_and_xapos_business/</t>
  </si>
  <si>
    <t>May 28, 2015 at 11:17AM</t>
  </si>
  <si>
    <t>MarkOates</t>
  </si>
  <si>
    <t>Want to spend mah coins in Canada</t>
  </si>
  <si>
    <t>Where are all the cool places to spend dem coiz in Toronto? God knows coinmap is useless &gt;:[</t>
  </si>
  <si>
    <t>http://www.reddit.com/r/Bitcoin/comments/37jy83/want_to_spend_mah_coins_in_canada/</t>
  </si>
  <si>
    <t>May 28, 2015 at 11:33AM</t>
  </si>
  <si>
    <t>rfc2005</t>
  </si>
  <si>
    <t>Want to test a bitcoin transaction</t>
  </si>
  <si>
    <t>Go To testyourbitcoin.com</t>
  </si>
  <si>
    <t>http://www.reddit.com/r/Bitcoin/comments/37jzzg/want_to_test_a_bitcoin_transaction/</t>
  </si>
  <si>
    <t>May 28, 2015 at 11:30AM</t>
  </si>
  <si>
    <t>Like the Internet, bitcoin is a silly nerd toy with no real practical value. 'Normal' people don't even understand it.</t>
  </si>
  <si>
    <t>http://youtu.be/UlJku_CSyNg</t>
  </si>
  <si>
    <t>http://www.reddit.com/r/Bitcoin/comments/37jznb/like_the_internet_bitcoin_is_a_silly_nerd_toy/</t>
  </si>
  <si>
    <t>May 28, 2015 at 11:50AM</t>
  </si>
  <si>
    <t>redditorandbitcoiner</t>
  </si>
  <si>
    <t>Best way to buy Bitcoins with a credit card or debit card?</t>
  </si>
  <si>
    <t>Hi, I have had a hell of a time trying to buy bitcoins with my credit card. Anyone know how?</t>
  </si>
  <si>
    <t>http://www.reddit.com/r/Bitcoin/comments/37k1mx/best_way_to_buy_bitcoins_with_a_credit_card_or/</t>
  </si>
  <si>
    <t>May 28, 2015 at 12:41PM</t>
  </si>
  <si>
    <t>Bitcoin-Wallet</t>
  </si>
  <si>
    <t>Vote up if you wanna get free bitcoin</t>
  </si>
  <si>
    <t>This is a new bitcoin wallet which is beautiful and useful. Bitcoin can be bound with your phone number and email address. Leave your either contact here and just waiting for 1m free bitcoin for you!Here is the website: www.gemwallet.com</t>
  </si>
  <si>
    <t>http://www.reddit.com/r/Bitcoin/comments/37k5qt/vote_up_if_you_wanna_get_free_bitcoin/</t>
  </si>
  <si>
    <t>May 28, 2015 at 12:33PM</t>
  </si>
  <si>
    <t>junseth</t>
  </si>
  <si>
    <t>So... Did you know Ethereum was released on the bitcoin blockchain over a year ago. Its called counterparty.</t>
  </si>
  <si>
    <t>http://twitter.com/jgarzik/status/603784205571600384</t>
  </si>
  <si>
    <t>http://www.reddit.com/r/Bitcoin/comments/37k4uw/so_did_you_know_ethereum_was_released_on_the/</t>
  </si>
  <si>
    <t>May 28, 2015 at 01:13PM</t>
  </si>
  <si>
    <t>supermari0</t>
  </si>
  <si>
    <t>20mb block size / hard fork risks</t>
  </si>
  <si>
    <t>So I've read that a lot of concern with the 20mb block size increase is simply that it's a hard fork and hard forks are very risky by nature.Can't we just look at the last e.g. 2016 blocks, see with what version they were created and activate the new limit once a very high percentage of blocks were created with that new version? This essentially lets miners vote. If that gives them too much power, check the transactions as well.</t>
  </si>
  <si>
    <t>http://www.reddit.com/r/Bitcoin/comments/37k916/20mb_block_size_hard_fork_risks/</t>
  </si>
  <si>
    <t>May 28, 2015 at 01:08PM</t>
  </si>
  <si>
    <t>Recent Activity - Bitcoin Discussion Forum</t>
  </si>
  <si>
    <t>http://decentralize.io/activity</t>
  </si>
  <si>
    <t>http://www.reddit.com/r/Bitcoin/comments/37k8j1/recent_activity_bitcoin_discussion_forum/</t>
  </si>
  <si>
    <t>May 28, 2015 at 01:06PM</t>
  </si>
  <si>
    <t>godiebiel</t>
  </si>
  <si>
    <t>Larry Summers, former US treasury secretary is to form part of the advisory board at Xapo, a Silicon Valley Bitcoin start-up specialising in deep cold storage of bitcoins in Swiss vaults and the issuance of bitcoin debit cards.</t>
  </si>
  <si>
    <t>http://www.ft.com/intl/fastft/329003/xapo-bitcoin-start-up</t>
  </si>
  <si>
    <t>http://www.reddit.com/r/Bitcoin/comments/37k8di/larry_summers_former_us_treasury_secretary_is_to/</t>
  </si>
  <si>
    <t>May 28, 2015 at 01:20PM</t>
  </si>
  <si>
    <t>vaultoro ; The bitcoin gold exchange</t>
  </si>
  <si>
    <t>https://m.youtube.com/watch?v=YJxSHKKGNgM</t>
  </si>
  <si>
    <t>http://www.reddit.com/r/Bitcoin/comments/37k9o0/vaultoro_the_bitcoin_gold_exchange/</t>
  </si>
  <si>
    <t>May 28, 2015 at 01:36PM</t>
  </si>
  <si>
    <t>jackcoins</t>
  </si>
  <si>
    <t>Mark Zuckerberg Spoke Out About Bitcoin during Beijing Q&amp;amp;A</t>
  </si>
  <si>
    <t>http://www.reddit.com/r/Bitcoin/comments/37kazz/mark_zuckerberg_spoke_out_about_bitcoin_during/</t>
  </si>
  <si>
    <t>May 28, 2015 at 01:31PM</t>
  </si>
  <si>
    <t>The Kids Guide to the Internet Early 1990's Internet Commercial</t>
  </si>
  <si>
    <t>https://m.youtube.com/watch?v=s1_yx_Eg9v4wouldn't it be cool to have some commercial like that with an bitcoin enthusiastic family showing how usefull the bitcoin network can be :)</t>
  </si>
  <si>
    <t>http://www.reddit.com/r/Bitcoin/comments/37kam9/the_kids_guide_to_the_internet_early_1990s/</t>
  </si>
  <si>
    <t>May 27, 2015 at 07:59PM</t>
  </si>
  <si>
    <t>tarkeshwarsingh</t>
  </si>
  <si>
    <t>Lead prosecutor Kathryn Haun to Discuss Silk Road Case</t>
  </si>
  <si>
    <t>Assistant US Attorney Kathryn Haun's team made extensive use of blockchain analysis to link the illicit bitcoin flows to the accused former agents. To know more or join the discussion, go to http://www.fundamine.com/posts?postid=HkZHw97db1</t>
  </si>
  <si>
    <t>http://www.reddit.com/r/Bitcoin/comments/37ge6n/lead_prosecutor_kathryn_haun_to_discuss_silk_road/</t>
  </si>
  <si>
    <t>May 28, 2015 at 02:33PM</t>
  </si>
  <si>
    <t>ForgottenLore</t>
  </si>
  <si>
    <t>Where are bitcoin historic prices available for export into text format?</t>
  </si>
  <si>
    <t>Particularly not the daily closing prices, but price fluctuation throughout the day.</t>
  </si>
  <si>
    <t>http://www.reddit.com/r/Bitcoin/comments/37kfvg/where_are_bitcoin_historic_prices_available_for/</t>
  </si>
  <si>
    <t>May 28, 2015 at 02:32PM</t>
  </si>
  <si>
    <t>limpkin</t>
  </si>
  <si>
    <t>Store accepting bitcoin to sell electronic products?</t>
  </si>
  <si>
    <t>Hello everyone,I'm the guy behind the Mooltipass offline password keeper campaign, and would like to setup a store accepting bitcoin given that the mass production should be over in a few weeks. Do you know any tindie-like store that I could use?Is coincola a good option?Thanks!</t>
  </si>
  <si>
    <t>http://www.reddit.com/r/Bitcoin/comments/37kfsq/store_accepting_bitcoin_to_sell_electronic/</t>
  </si>
  <si>
    <t>May 28, 2015 at 02:27PM</t>
  </si>
  <si>
    <t>v4vijayakumar</t>
  </si>
  <si>
    <t>Not a big deal, but with 1 min blocks, mining rewards would end by 2128. 12 years, earlier than 10 min block rewards, because..</t>
  </si>
  <si>
    <t>we run out of satoshis, 8 digit precision..</t>
  </si>
  <si>
    <t>http://www.reddit.com/r/Bitcoin/comments/37kfee/not_a_big_deal_but_with_1_min_blocks_mining/</t>
  </si>
  <si>
    <t>May 28, 2015 at 03:19PM</t>
  </si>
  <si>
    <t>Spreading BTC acceptance in Russia with… digital billboards?</t>
  </si>
  <si>
    <t>The e-news source ForkLog undertook a stiff task to spread the awareness of Bitcoin in Russia, the land where 4/5 of the population have no idea about cryptocurrency.http://bitcoincasino.info/bitcoin-casino-news/spreading-btc-acceptance-russia-digital-billboards/</t>
  </si>
  <si>
    <t>http://www.reddit.com/r/Bitcoin/comments/37kj7w/spreading_btc_acceptance_in_russia_with_digital/</t>
  </si>
  <si>
    <t>May 28, 2015 at 03:14PM</t>
  </si>
  <si>
    <t>The unbanked in sunny Africa with a smart phone and a solar panel can now pay for a service on the Internet.</t>
  </si>
  <si>
    <t>BitcoinBitcoin price approx. mining costsBitcoin mining pools receiving shares as PoW21inc chip sending shares as PoWThe unbanked get the website service (no Satoshis)Energy =&gt; MoneyGenius!</t>
  </si>
  <si>
    <t>http://www.reddit.com/r/Bitcoin/comments/37kiud/the_unbanked_in_sunny_africa_with_a_smart_phone/</t>
  </si>
  <si>
    <t>May 28, 2015 at 03:33PM</t>
  </si>
  <si>
    <t>Brilliant. How to bypass Congress to pass anti-corruption laws.</t>
  </si>
  <si>
    <t>https://www.youtube.com/watch?v=qXsf3ICgy50</t>
  </si>
  <si>
    <t>http://www.reddit.com/r/Bitcoin/comments/37kk3t/brilliant_how_to_bypass_congress_to_pass/</t>
  </si>
  <si>
    <t>May 28, 2015 at 03:26PM</t>
  </si>
  <si>
    <t>Pawoot</t>
  </si>
  <si>
    <t>Help me understand the significance of the Lawsky's new permit when it is not even needed for operation in NY.</t>
  </si>
  <si>
    <t>From Lawsky's new permit Section 200.3 License (c) Exemption from licensing requirements. The following Persons are exempt from the licensing requirements otherwise applicable under this Part: (1) Persons that are chartered under the New York Banking Law and are approved by the superintendent to engage in Virtual Currency Business Activity; and (2) merchants and consumers that utilize Virtual Currency solely for the purchase or sale of goods or services or for investment purposes.So merchants, devs and users will not need to get it. The large operations will only have to get it if they are not a chartered operation in NY. The company ItBit (http://www.automatedtrader.net/headlines/153735/nydfs-grants-first-charter-to-new-york-virtual-currency-company) did it this way and all you need to do is found here. http://www.dfs.ny.gov/banking/banktrust.htm Looks pretty easy. Just fill out forms.So Lawsky is only making a new second path, but who is this path for? The current option is pretty much good for 47 or so states in the USA so why not just do it that way? Also is this so operations like OKCoin based in Asia can operate in NY or accept NY customers?I guess I just don't get the drama, what am I missing?</t>
  </si>
  <si>
    <t>http://www.reddit.com/r/Bitcoin/comments/37kjnq/help_me_understand_the_significance_of_the/</t>
  </si>
  <si>
    <t>May 28, 2015 at 03:52PM</t>
  </si>
  <si>
    <t>jackbis</t>
  </si>
  <si>
    <t>Mark Zuckerberg Spoke Out About Bitcoin during Beijing Q&amp;amp;A,Price rise over 500$?</t>
  </si>
  <si>
    <t>http://www.reddit.com/r/Bitcoin/comments/37klgj/mark_zuckerberg_spoke_out_about_bitcoin_during/</t>
  </si>
  <si>
    <t>May 28, 2015 at 04:09PM</t>
  </si>
  <si>
    <t>psirusmojo</t>
  </si>
  <si>
    <t>Online cannabis delivery service, looks to be crypto only?!?</t>
  </si>
  <si>
    <t>http://goldengatesgreenest.com</t>
  </si>
  <si>
    <t>http://www.reddit.com/r/Bitcoin/comments/37kmk8/online_cannabis_delivery_service_looks_to_be/</t>
  </si>
  <si>
    <t>May 28, 2015 at 04:08PM</t>
  </si>
  <si>
    <t>StiB.co - The P2Ps Bitcoin Exchange with a 'cool' twist!</t>
  </si>
  <si>
    <t>My name is Ben, the Founder from StiB.co and we’re based out of Boston and our development team is in Saigon, Vietnam. We’ve officially kickstarted our project early April to build what we think is the next killer application of Bitcoin. It’s the Peers to Peers (P2Ps) Bitcoin Exchange with a cool twist, noticed the ‘s’. That cool ‘twist’ is all about to accomplish mass adoption around the world.Our projected plan: April - May: Finalize the ideas/conceptsMay - Sept: Complete Splash page with Charts and ResourcesSept - Dec: Start to beta-test the first prototypeJan 01, 2016: Officially launch the first phase of the P2Ps exchangeMay of 2016: Integrate awesome features to target all kinds of traders/investorsDec of 2016: Launch the Bits Bank of StiB.coWe would love to get as much valuable feedback as possible from you all along the way so that we can tweak it during our design/development process. We will be paying close attention to details to design the best possible P2Ps exchange that you will fall in love.If we can answer the simple question from an average Joe on the street "Why do I need Bitcoin at all when I have cash and credit cards readily available anytime, and especially I'm used to it since I was born?" then we might be able to unlock the mystery to mass adoption. For speculators, enthusiasts, entrepreneurs, etc... we all understand the beautiful things that Bitcoin can do to benefit our society but consumers do not care nevertheless unless there is something for everyone to benefit from like discounts on purchases; affordable rates on money transfers; quick, safe and easy to use in everyday life.What if we can say to the average Joe:Invest with confidence to get a great ROI, better than your bank!No volatility on your Bitcoin holdings, we do all the hard work so you don't have to!Safe plus secure to transfer/exchange with anyone in the world at anytime!No need to worry about anything with your funds either fiats or bitcoins, it simply just works!We have the solutions to answer the doubters, especially mass consumers out there on Bitcoin which is usually being tagged as only for criminals with illicit trades. Everything has its own advantages/disadvantages but with Bitcoin the benefits outperform all the negatives.You can answer the following questions when you have sometimes to help us build the best exchange possible. - What do you think it will take to reach mass adoption? - What do you need in an exchange besides the fundamental/obvious ones?Please let us know if you’re a day-trader, casual trader, investors, consumers, etc… and what we can do better to build such the P2Ps exchange just for you!P.S: This is a repost of the one on bitcointalk!</t>
  </si>
  <si>
    <t>http://www.reddit.com/r/Bitcoin/comments/37kmi9/stibco_the_p2ps_bitcoin_exchange_with_a_cool_twist/</t>
  </si>
  <si>
    <t>May 28, 2015 at 04:53PM</t>
  </si>
  <si>
    <t>boonies4u</t>
  </si>
  <si>
    <t>(TYT Interview) Alex Winter On The Deep Web &amp;amp; Taking Down Silk Road</t>
  </si>
  <si>
    <t>https://www.youtube.com/watch?v=A3RbJLQzO6c</t>
  </si>
  <si>
    <t>http://www.reddit.com/r/Bitcoin/comments/37kprw/tyt_interview_alex_winter_on_the_deep_web_taking/</t>
  </si>
  <si>
    <t>May 28, 2015 at 05:24PM</t>
  </si>
  <si>
    <t>Singapore Cryptocurrency Developer Begins First Retail Payment Trials</t>
  </si>
  <si>
    <t>http://prnw.cbe.thejakartapost.com/news/2015/singapore-cryptocurrency-developer-begins-first-retail-payment-trials.html</t>
  </si>
  <si>
    <t>http://www.reddit.com/r/Bitcoin/comments/37ks2x/singapore_cryptocurrency_developer_begins_first/</t>
  </si>
  <si>
    <t>May 28, 2015 at 05:47PM</t>
  </si>
  <si>
    <t>Zyklon87</t>
  </si>
  <si>
    <t>Open Source Exchanges - BlinkTrade vs WLOX vs Peatio vs MarginCall</t>
  </si>
  <si>
    <t>I would like to discuss with you guys which one of these open source exchanges is the best to go with, which one has it's cons and pros and if you can give us your experience with one of these open source exchanges as a costumer or owner/operator of any exchange.Here are some basic info for each of these open source exchanges.BlinkTradeWebsite: https://blinktrade.com/Demo: /Github: https://github.com/blinktrade/Live exchanges: FoxBit UrduBit Surbitcoin ChileBitWLOXWebsite: http://wlox.io/Demo: http://demo.wlox.io/Github: https://github.com/wlox/wlox/Live Exchanges: 1BTCXEPeatioWebsite: http://www.peat.io/ currently under constructionDemo: /Github: https://github.com/peatio/peatioLive Exchanges: Yunbi OneWorldCoin BitSparkMarginCallWebsite: https://angel.co/margincallDemo: /Bitbucket: https://bitbucket.org/margincallio/Live Exchanges: /I would like to know your opinion about these projects which one are the best with active devs on contributing to keep security of these open source exchanges.</t>
  </si>
  <si>
    <t>http://www.reddit.com/r/Bitcoin/comments/37ku14/open_source_exchanges_blinktrade_vs_wlox_vs/</t>
  </si>
  <si>
    <t>May 28, 2015 at 06:13PM</t>
  </si>
  <si>
    <t>AiWew</t>
  </si>
  <si>
    <t>BITCOIN.SK domain for sale - auction ends 4th of june</t>
  </si>
  <si>
    <t>registered 4 years ago, in may 2011EU country TLD - Slovakiaonly for bitcoinbitcointalk auction up until 5:00pm GMT 4th june 2015starting price: 23 BTC buy it now: 69 BTCbid by posting in here OR emailing buy@thisdomainbuy it now price applies until bids are less than 60.0 BTCmin bid increment 0.5 BTCbuyer pays possible escrow fees3.14% of the sale price will be donated on buyers behalf to a nonprofit of buyers choice that accepts bitcoinPrevious comparable domain sales:Bitcoin.com.au $31,200 November 2014 srcBitcoin.me $10,000 December 2013 srcBitcoin.biz $2,800 March 2013Bitcoin.im $1,500 February 2013Bitcoin.be $1,950 January 2013Bitcoin.us $17,500 December 2012Bitcoin.de $20,312 June 2011contact: buy@thisdomain</t>
  </si>
  <si>
    <t>http://www.reddit.com/r/Bitcoin/comments/37kw7e/bitcoinsk_domain_for_sale_auction_ends_4th_of_june/</t>
  </si>
  <si>
    <t>May 28, 2015 at 06:33PM</t>
  </si>
  <si>
    <t>seshkbits</t>
  </si>
  <si>
    <t>Facebook CEO Mark Zuckerberg Spoke Out About Bitcoin during Beijing Q&amp;amp;A,Price rise back to 500$?</t>
  </si>
  <si>
    <t>http://www.reddit.com/r/Bitcoin/comments/37kxyb/facebook_ceo_mark_zuckerberg_spoke_out_about/</t>
  </si>
  <si>
    <t>May 28, 2015 at 06:56PM</t>
  </si>
  <si>
    <t>ciphera</t>
  </si>
  <si>
    <t>First post on the lightning-dev mailing list! This is exciting :)</t>
  </si>
  <si>
    <t>https://lists.blockstream.io/pipermail/lightning-dev/2015-May.txt</t>
  </si>
  <si>
    <t>http://www.reddit.com/r/Bitcoin/comments/37l03g/first_post_on_the_lightningdev_mailing_list_this/</t>
  </si>
  <si>
    <t>btc-ftw</t>
  </si>
  <si>
    <t>If you think 20MB doesn't go far enough support it anyway because...</t>
  </si>
  <si>
    <t>I had this thought last night that if overwhelming support occurs -- if a large majority quickly upgrades -- there would be time before the actual hard fork to release another version that implements some kind of variable size.</t>
  </si>
  <si>
    <t>http://www.reddit.com/r/Bitcoin/comments/37l02q/if_you_think_20mb_doesnt_go_far_enough_support_it/</t>
  </si>
  <si>
    <t>May 28, 2015 at 07:18PM</t>
  </si>
  <si>
    <t>TheWindeyMan</t>
  </si>
  <si>
    <t>Extracting the password hash for a wallet file</t>
  </si>
  <si>
    <t>Hi guys, I have an encrypted wallet file and a partial password, so I was hoping to follow these instructions to try to find the correct password.Unfortunately I can't extract the password hash using these instructions, the supplied python script errors out "Couldn't open wallet.dat/main" (triggered by the exception "DBInvalidArgError: (22, BDB0210 metadata page checksum error")Does anyone know of a way to extract the password hash that's compatible with JohnTheRipper, or a way to export the wallet file that's compatible with the supplied tools? Thanks</t>
  </si>
  <si>
    <t>http://www.reddit.com/r/Bitcoin/comments/37l28j/extracting_the_password_hash_for_a_wallet_file/</t>
  </si>
  <si>
    <t>May 28, 2015 at 07:07PM</t>
  </si>
  <si>
    <t>hotmind</t>
  </si>
  <si>
    <t>Any printing services that accept Bitcoin?</t>
  </si>
  <si>
    <t>Somewhere I can get posters, business cards etc, and pay with bitcoin?</t>
  </si>
  <si>
    <t>http://www.reddit.com/r/Bitcoin/comments/37l15j/any_printing_services_that_accept_bitcoin/</t>
  </si>
  <si>
    <t>May 28, 2015 at 07:28PM</t>
  </si>
  <si>
    <t>apython88</t>
  </si>
  <si>
    <t>Khan Academy accepting bitcoin donations</t>
  </si>
  <si>
    <t>https://www.khanacademy.org/signup?cont=%2Fdonate%23bitcoin</t>
  </si>
  <si>
    <t>http://www.reddit.com/r/Bitcoin/comments/37l3bs/khan_academy_accepting_bitcoin_donations/</t>
  </si>
  <si>
    <t>May 28, 2015 at 08:08PM</t>
  </si>
  <si>
    <t>Cointopay</t>
  </si>
  <si>
    <t>100 Orbitcoin for a fossil (episode 5) video. It's cheap as what.</t>
  </si>
  <si>
    <t>https://www.youtube.com/attribution_link?a=C_EfUazxu7w&amp;u=%2Fwatch%3Fv%3Dnf_dNkqP13o%26feature%3Dshare</t>
  </si>
  <si>
    <t>http://www.reddit.com/r/Bitcoin/comments/37l87y/100_orbitcoin_for_a_fossil_episode_5_video_its/</t>
  </si>
  <si>
    <t>May 28, 2015 at 07:53PM</t>
  </si>
  <si>
    <t>emissaryBF</t>
  </si>
  <si>
    <t>Baron Fig enters Digital Realm with Mosaic</t>
  </si>
  <si>
    <t>http://www.baronfig.com/pages/mosaic</t>
  </si>
  <si>
    <t>http://www.reddit.com/r/Bitcoin/comments/37l67m/baron_fig_enters_digital_realm_with_mosaic/</t>
  </si>
  <si>
    <t>May 28, 2015 at 10:29PM</t>
  </si>
  <si>
    <t>bittime</t>
  </si>
  <si>
    <t>Bitcoin Rules Divide Wall Street's Digital Currency Community</t>
  </si>
  <si>
    <t>http://www.ibtimes.com/bitcoin-rules-divide-wall-streets-digital-currency-community-1940771</t>
  </si>
  <si>
    <t>http://www.reddit.com/r/Bitcoin/comments/37lrbd/bitcoin_rules_divide_wall_streets_digital/</t>
  </si>
  <si>
    <t>May 28, 2015 at 11:12PM</t>
  </si>
  <si>
    <t>doct0rfoo</t>
  </si>
  <si>
    <t>Another (open source) OS X price ticker</t>
  </si>
  <si>
    <t>https://kev.link/coinbaseticker/</t>
  </si>
  <si>
    <t>http://www.reddit.com/r/Bitcoin/comments/37lxl6/another_open_source_os_x_price_ticker/</t>
  </si>
  <si>
    <t>May 28, 2015 at 11:28PM</t>
  </si>
  <si>
    <t>Problem: When I spend bitcoin in the real world, I ask the merchant how often people pay with bitcoin. 9/10 times "You're the first"</t>
  </si>
  <si>
    <t>So lately when I travel, I go to coinmap.org to find which places accept bitcoin in the area. A restaurant, a hotel, etc. Right now I'm staying at The D hotel and casino and downtown Las Vegas, where bitcoin was popular (I thought)I checked in last night and I asked the teller how often he sees people pay with bitcoin, "I've been working here for 1.5 years and you're the first". Las Vegas is supposed to be a hot spot for bitcoin, yet nobody is spending it.This has happened the last 4 or 5 times I've spent bitcoin; the merchant tells me that I'm the first person to use bitcoin at their store. This is worrisome for the long-term outlook for bitcoin. I mean, there's all this hype in the media and online about bitcoin, but apparently nobody is using it in the real world. Speculation can only last for so long.</t>
  </si>
  <si>
    <t>http://www.reddit.com/r/Bitcoin/comments/37m00z/problem_when_i_spend_bitcoin_in_the_real_world_i/</t>
  </si>
  <si>
    <t>May 28, 2015 at 11:44PM</t>
  </si>
  <si>
    <t>Bitcoin is dying, and here is why!</t>
  </si>
  <si>
    <t>http://www.newsbtc.com/2015/05/28/bitcoin-is-dying-and-here-is-why/</t>
  </si>
  <si>
    <t>http://www.reddit.com/r/Bitcoin/comments/37m24j/bitcoin_is_dying_and_here_is_why/</t>
  </si>
  <si>
    <t>May 29, 2015 at 12:05AM</t>
  </si>
  <si>
    <t>Ver - OKCoin: Bounty rewarded to Ben McGinnes, video evidence of former employee forgery, and all latest emails.</t>
  </si>
  <si>
    <t>Video:Bitcoin.com v8 contract sent to OKCoin by former employee over QQ December, 2014https://www.youtube.com/watch?v=WWVeEuG44o4&amp;feature=youtu.behttp://www.tudou.com/programs/view/BhPYLcEai_w/ Subtitles:0:00 - Connecting to Notary Public's internet1:00 - Login to Accountant's QQ account1:26 - Searches for Former Employee's contact and chat history1:35 - Chat history and all past attachments that were sent are shown on the right hand side. It can be seen here that v7 and v8 of the contracts were sent to the Account (v7 sent on 15:17:24 Dec 16, 2014 and v8 19:29:47 Dec 16, 2015)1:55 - Contract v8 opened for examination (This is the version that includes the 6 month termination clause)2:15 - The 6 month termination clause can be seen on the last line of the contract2:22 - Contract v7 opened for examination2:54 - Former Employee's passport opened (censored)3:02 - Former Employee's public QQ account Ben McGinnes awarded $20,000 USD bounty from OKCoin:http://okbounty.adversary.org/ From Ben McGinnes:Over the last few days I have analysed the documents published recently by OKCoin in response to their bounty offer to ascertain the the precise nature of those documents and clear their CEO, Mr. Star Xu, of any wrong doing pertaining to those documents. My findings are in the attached PDF. The report covers all of this in great detail, with additional evidence published online here:http://okbounty.adversary.org/ A very brief summary is as follows:1) The timestamp of document F has not been modified.2) The allegations that Star Xu forged that document are false.3) The document has been modified in a way that is very different from the previous contract (document E).4) The secondary, circumstantial evidence in documents A to D are consistent with these findings.5) There is no direct evidence indicating who is responsible, but the list has been very thoroughly narrowed when considering point 4.6) Answering point 5 will depend very much on whether or not the person who modified the document was acting alone.7) While OKCoin could certainly have implemented better procedures for document tracking and correspondence, there is no evidence or even indication of any duplicitous or illegal activity on their part in any of this data.8) Roger Ver owes Star Xu an apology, regardless of the eventual outcome of their contract dispute. All relevant files and email correspondence here:http://okbounty.adversary.org/email/email-2015-05-28_29.zip Signatures on the zipfile are here:http://okbounty.adversary.org/email/email-2015-05-28_29.zip.aschttp://okbounty.adversary.org/email/email-2015-05-28_29.zip.sig The zipfile contains each message sent in both threads with each file named in the format of "subject - name of sender &lt;email address&gt; - date time" and all with the .eml extension (which most mail programs will just load).There's 47 messages in the threads so far and each file is entirely intact (full headers, any attachments, PGP/MIME signatures, etc.).</t>
  </si>
  <si>
    <t>http://www.reddit.com/r/Bitcoin/comments/37m553/ver_okcoin_bounty_rewarded_to_ben_mcginnes_video/</t>
  </si>
  <si>
    <t>May 29, 2015 at 12:00AM</t>
  </si>
  <si>
    <t>Another BTC Video Distribution Service: PopChest</t>
  </si>
  <si>
    <t>https://twitter.com/theprotocoltv/status/603951687410188289</t>
  </si>
  <si>
    <t>http://www.reddit.com/r/Bitcoin/comments/37m4bx/another_btc_video_distribution_service_popchest/</t>
  </si>
  <si>
    <t>May 28, 2015 at 11:58PM</t>
  </si>
  <si>
    <t>housemobile</t>
  </si>
  <si>
    <t>Have a bank interview in a week, considering wearing my bitcoin cufflinks</t>
  </si>
  <si>
    <t>Have an interview with a top 5 Canadian bank next week. Thinking I'll likely wear my bitcoin cufflinks. Volunteer bitcoin activity already listed on my resume so they should know I'm at least interested in the subject.</t>
  </si>
  <si>
    <t>http://www.reddit.com/r/Bitcoin/comments/37m45d/have_a_bank_interview_in_a_week_considering/</t>
  </si>
  <si>
    <t>May 29, 2015 at 12:19AM</t>
  </si>
  <si>
    <t>Are there ways to Split Incoming Transactions ?</t>
  </si>
  <si>
    <t>Maybe my wording is confusing but anyway ...I am wondering if there is a method or program that lets you split incoming transactions so as to send coins to different wallet so as to send 50% to Wallet A and another 30%to Wallet B and 20% to wallet C all automatically ?cause i searched and i cant find anything :(</t>
  </si>
  <si>
    <t>http://www.reddit.com/r/Bitcoin/comments/37m739/are_there_ways_to_split_incoming_transactions/</t>
  </si>
  <si>
    <t>Android Pay pretty much stole Bitcoin's tokenization innovation without giving it any credit.</t>
  </si>
  <si>
    <t>They have barely acknowledged Bitcoin. I'm a little disappointed. I would have expected this from Apple, but not Google.</t>
  </si>
  <si>
    <t>http://www.reddit.com/r/Bitcoin/comments/37m72d/android_pay_pretty_much_stole_bitcoins/</t>
  </si>
  <si>
    <t>May 29, 2015 at 01:23AM</t>
  </si>
  <si>
    <t>Sodith</t>
  </si>
  <si>
    <t>Just found out about 1broker. They seem legit. Short Euro and other Fiat currencies and buy Gold/Oil futures with Bitcoin only. Also interesting for regions where forex trading is illegal.</t>
  </si>
  <si>
    <t>https://1broker.com/m/r.php?i=3908</t>
  </si>
  <si>
    <t>http://www.reddit.com/r/Bitcoin/comments/37mg5i/just_found_out_about_1broker_they_seem_legit/</t>
  </si>
  <si>
    <t>May 29, 2015 at 01:40AM</t>
  </si>
  <si>
    <t>Nixon's Ghost Bill And The 24 Words That Changed History - James D'Angelo, World Bitcoin Network</t>
  </si>
  <si>
    <t>https://www.youtube.com/watch?v=f_suq-ilHvA</t>
  </si>
  <si>
    <t>http://www.reddit.com/r/Bitcoin/comments/37mil5/nixons_ghost_bill_and_the_24_words_that_changed/</t>
  </si>
  <si>
    <t>Legislate First, Ask Questions Later? - NC Capitol Connection</t>
  </si>
  <si>
    <t>http://nccapitolconnection.com/2015/05/27/legislate-first-ask-questions-later/</t>
  </si>
  <si>
    <t>http://www.reddit.com/r/Bitcoin/comments/37miie/legislate_first_ask_questions_later_nc_capitol/</t>
  </si>
  <si>
    <t>May 29, 2015 at 01:28AM</t>
  </si>
  <si>
    <t>247exchange.com and MoneyPolo add over 400 000 locations worldwide for buying and selling Bitcoin</t>
  </si>
  <si>
    <t>http://enjoybitcoins.com/press-release/247exchange-com-and-moneypolo-added-over-400-000-locations-worldwide-for-buying-and-selling-bitcoin</t>
  </si>
  <si>
    <t>http://www.reddit.com/r/Bitcoin/comments/37mgw6/247exchangecom_and_moneypolo_add_over_400_000/</t>
  </si>
  <si>
    <t>May 29, 2015 at 01:52AM</t>
  </si>
  <si>
    <t>I want to use Overstock but can't justify it anymore because of Purse.io. The orders from Purse.io are 25% cheaper than Overstock AND get to my doorstep in the same time frame.</t>
  </si>
  <si>
    <t>Is anyone else in the same situation?</t>
  </si>
  <si>
    <t>http://www.reddit.com/r/Bitcoin/comments/37mkcp/i_want_to_use_overstock_but_cant_justify_it/</t>
  </si>
  <si>
    <t>May 29, 2015 at 01:50AM</t>
  </si>
  <si>
    <t>BarbaraKI82</t>
  </si>
  <si>
    <t>Bitcoin artdigital</t>
  </si>
  <si>
    <t>http://fineartamerica.com/featured/bitcoin-universe-barbara-ki.html</t>
  </si>
  <si>
    <t>http://www.reddit.com/r/Bitcoin/comments/37mjxp/bitcoin_artdigital/</t>
  </si>
  <si>
    <t>May 29, 2015 at 01:48AM</t>
  </si>
  <si>
    <t>luvybubble</t>
  </si>
  <si>
    <t>How Corruption Became Legal in America - Nixon's Ghost Bill And The 24 Words That Changed History</t>
  </si>
  <si>
    <t>https://www.youtube.com/watch?v=f_suq-ilHvA&amp;index=1&amp;list=PLzctEq7iZD-7-DgJM604zsndMapn9ff6q</t>
  </si>
  <si>
    <t>http://www.reddit.com/r/Bitcoin/comments/37mjp2/how_corruption_became_legal_in_america_nixons/</t>
  </si>
  <si>
    <t>May 29, 2015 at 02:40AM</t>
  </si>
  <si>
    <t>Roger Ver and Peter Smith of Blockchain to be Keynote Speakers at Pioneers Festival</t>
  </si>
  <si>
    <t>http://bitcoinist.net/roger-ver-peter-smith-blockchain-keynote-speakers-pioneers-festival/</t>
  </si>
  <si>
    <t>http://www.reddit.com/r/Bitcoin/comments/37mr6b/roger_ver_and_peter_smith_of_blockchain_to_be/</t>
  </si>
  <si>
    <t>in3rsha</t>
  </si>
  <si>
    <t>Bitcore or BitcoinJS</t>
  </si>
  <si>
    <t>I'd like to do some very basic javascript stuff on a webpage, such as converting a private key to a public key in real time.Security isn't an issue. I'd just like something simple and easy.Which would you recommend?</t>
  </si>
  <si>
    <t>http://www.reddit.com/r/Bitcoin/comments/37mr5i/bitcore_or_bitcoinjs/</t>
  </si>
  <si>
    <t>May 29, 2015 at 03:17AM</t>
  </si>
  <si>
    <t>CoinJar !!! GRRR!</t>
  </si>
  <si>
    <t>I just wanted to demonstrade how simple Bitcoin works and... CoinJar did reset itself.I didn' make any update, nothing.That's useless ! I don't carry my secret around to reset it - so the demonstration was perfect.(Iphone 4s)Anybody else same problems ?</t>
  </si>
  <si>
    <t>http://www.reddit.com/r/Bitcoin/comments/37mwgi/coinjar_grrr/</t>
  </si>
  <si>
    <t>May 29, 2015 at 03:13AM</t>
  </si>
  <si>
    <t>Barry Silbert: Western Union Will Be Crushed by Bitcoin (YouTube link)</t>
  </si>
  <si>
    <t>https://www.youtube.com/watch?v=rs4KPTcX2-Y</t>
  </si>
  <si>
    <t>http://www.reddit.com/r/Bitcoin/comments/37mvy2/barry_silbert_western_union_will_be_crushed_by/</t>
  </si>
  <si>
    <t>May 29, 2015 at 03:46AM</t>
  </si>
  <si>
    <t>inbredsandwich</t>
  </si>
  <si>
    <t>ELI5 the lightning network</t>
  </si>
  <si>
    <t>What is it exactly? How is it supposed to work? What are it's disadvantages?</t>
  </si>
  <si>
    <t>http://www.reddit.com/r/Bitcoin/comments/37n0l6/eli5_the_lightning_network/</t>
  </si>
  <si>
    <t>May 29, 2015 at 03:53AM</t>
  </si>
  <si>
    <t>involvrnet</t>
  </si>
  <si>
    <t>bitcoin: from A to Z (an overview)</t>
  </si>
  <si>
    <t>http://www.involvr.net/?p=628</t>
  </si>
  <si>
    <t>http://www.reddit.com/r/Bitcoin/comments/37n1fw/bitcoin_from_a_to_z_an_overview/</t>
  </si>
  <si>
    <t>May 29, 2015 at 04:34AM</t>
  </si>
  <si>
    <t>garylachance</t>
  </si>
  <si>
    <t>Spotted in Vancouver: Man dancing in astronaut suit playing music and promoting Bitcoin to all passersby.</t>
  </si>
  <si>
    <t>http://i.imgur.com/tO4fjip.jpg</t>
  </si>
  <si>
    <t>http://www.reddit.com/r/Bitcoin/comments/37n6zh/spotted_in_vancouver_man_dancing_in_astronaut/</t>
  </si>
  <si>
    <t>May 29, 2015 at 04:58AM</t>
  </si>
  <si>
    <t>cryptodude1</t>
  </si>
  <si>
    <t>In 2017 it will look more like this... and that's why we need bigger blocks!</t>
  </si>
  <si>
    <t>http://i.imgur.com/gtoNrHn.gifv</t>
  </si>
  <si>
    <t>http://www.reddit.com/r/Bitcoin/comments/37na7q/in_2017_it_will_look_more_like_this_and_thats_why/</t>
  </si>
  <si>
    <t>May 29, 2015 at 05:17AM</t>
  </si>
  <si>
    <t>Enterpriseminer</t>
  </si>
  <si>
    <t>BitVest Digital Mining Signs Long-Term Hosting Agreement at Verne Global Data Center</t>
  </si>
  <si>
    <t>http://www.coindesk.com/press-releases/bitvest-digital-mining-agreement-verne-global-data-center/</t>
  </si>
  <si>
    <t>http://www.reddit.com/r/Bitcoin/comments/37ncqx/bitvest_digital_mining_signs_longterm_hosting/</t>
  </si>
  <si>
    <t>May 29, 2015 at 05:16AM</t>
  </si>
  <si>
    <t>OzFreelancer</t>
  </si>
  <si>
    <t>Silk Road prosecutors respond to yesterday's story on moderator Peter Nash</t>
  </si>
  <si>
    <t>http://allthingsvice.com/2015/05/29/mea-culpa-silk-road-prosecutors-respond-to-nash-story/</t>
  </si>
  <si>
    <t>http://www.reddit.com/r/Bitcoin/comments/37ncp0/silk_road_prosecutors_respond_to_yesterdays_story/</t>
  </si>
  <si>
    <t>May 29, 2015 at 05:15AM</t>
  </si>
  <si>
    <t>countpupula</t>
  </si>
  <si>
    <t>Is there any way to attain a reasonable amount of security using Windows?</t>
  </si>
  <si>
    <t>I'm new to bitcoin, so I apologize if this is a dead horse. I realize that there will always be vulnerabilities and some inherit risk associated with bitcoin, but I just want to make sure that I have done my due diligence in educating and protecting myself. I am currently using Windows 7 but I'm strongly considering migrating to Linux. I haven't done so yet, mainly because I've I don't have a lot of good resources for teaching myself to use a new OS. So I guess my question is, if you had to use windows, what steps would you take to reduce the likelihood of getting hacked?</t>
  </si>
  <si>
    <t>http://www.reddit.com/r/Bitcoin/comments/37ncjj/is_there_any_way_to_attain_a_reasonable_amount_of/</t>
  </si>
  <si>
    <t>May 29, 2015 at 05:40AM</t>
  </si>
  <si>
    <t>XMINT Exchange lowers fees to 0% through June!</t>
  </si>
  <si>
    <t>https://www.xmint.org/#promo</t>
  </si>
  <si>
    <t>http://www.reddit.com/r/Bitcoin/comments/37nfs4/xmint_exchange_lowers_fees_to_0_through_june/</t>
  </si>
  <si>
    <t>May 29, 2015 at 05:38AM</t>
  </si>
  <si>
    <t>qwsazxcde1</t>
  </si>
  <si>
    <t>Why doesn't Western Union just send all their money via bitcoin? I'm sure using our superior network would save them an insane amount of money, while being able to offer many other features</t>
  </si>
  <si>
    <t>http://www.reddit.com/r/Bitcoin/comments/37nfh7/why_doesnt_western_union_just_send_all_their/</t>
  </si>
  <si>
    <t>May 29, 2015 at 05:34AM</t>
  </si>
  <si>
    <t>Any advice for being exclusively BTC without having to put up with onerous KYC/AML requirements?</t>
  </si>
  <si>
    <t>I've been looking to move to using only BTC rather than the banking system for a while now. I have a goal of being off the banks by the end of Q4 2016. The problem that I see is that too many of these BTC startups like Xapo and Bitstamp have such awful KYC/AML requirements.Anyone have any thoughts or advice on how I can manage this goal?Thanks</t>
  </si>
  <si>
    <t>http://www.reddit.com/r/Bitcoin/comments/37nezx/any_advice_for_being_exclusively_btc_without/</t>
  </si>
  <si>
    <t>May 29, 2015 at 05:51AM</t>
  </si>
  <si>
    <t>I follow global monetary policy therefore fascinated by algorithmic protocol that uses cryptographic hashes &amp;amp; public key cryptography to reward participants with another protocol that retains value called bitcoin for validating a ledger called the blockchain on a peer to peer decentralized network.</t>
  </si>
  <si>
    <t>I love this stuff - big financial crash coming follow my google+ page on bitcoin:https://plus.google.com/u/0/b/102927857552858064368/102927857552858064368/posts</t>
  </si>
  <si>
    <t>http://www.reddit.com/r/Bitcoin/comments/37nh8n/i_follow_global_monetary_policy_therefore/</t>
  </si>
  <si>
    <t>May 29, 2015 at 05:49AM</t>
  </si>
  <si>
    <t>xinthislifex</t>
  </si>
  <si>
    <t>Denver-area Bitcoiners: Come hear Erik Voorhees speak on Wed, June 3rd!</t>
  </si>
  <si>
    <t>Denver Liberty on the Rocks is hosting Erik Voorhees on Wednesday, June 3rd. We'll be meeting at Choppers Sports Bar in Cherry Creek from 6 to 9p. Erik will begin his talk at 7. Join us!If you'd like more info, check out the Facebook event here: https://www.facebook.com/events/488711864629179/</t>
  </si>
  <si>
    <t>http://www.reddit.com/r/Bitcoin/comments/37ngx6/denverarea_bitcoiners_come_hear_erik_voorhees/</t>
  </si>
  <si>
    <t>May 29, 2015 at 05:45AM</t>
  </si>
  <si>
    <t>jasonpitcher19</t>
  </si>
  <si>
    <t>New to reddit and New to Bitcoins. Have a couple of questions.</t>
  </si>
  <si>
    <t>Hey guys so I just watched this cnn documentary on bitcoins with the guy from "super-size" me hosting the show. It got me really interested in this whole new way of paying for things/made me feel like I should give it a try. Anyways I have a couple of questions for you experts!If I buy a small amount of bitcoins, is there a chance someone will steal them?Where should I buy my bitcoins from? I only want to play around with them and see how it works/get some experience to start off. I just got $20 in the mail for my birthday and I want to use that for the coins. Do people take cash for bitcoins? If so were, and would they do it even though its such a small amount?Is bitcoin's price something that changes a lot? like if I was to get $20 today is it possible it would only be worth $10 towmorrow?Are wallets insured like banks? If someone steals my coins will the wallet company take the heat or will i?Thanks guys, I'm very new to all of this but it seems fascinating. Any advice would really help me out.</t>
  </si>
  <si>
    <t>http://www.reddit.com/r/Bitcoin/comments/37ngdk/new_to_reddit_and_new_to_bitcoins_have_a_couple/</t>
  </si>
  <si>
    <t>May 29, 2015 at 05:43AM</t>
  </si>
  <si>
    <t>Anyone interested in collecting this bounty?</t>
  </si>
  <si>
    <t>http://www.intoodeepfrying.com/wp-content/uploads/2014/10/bounty_bar.jpg</t>
  </si>
  <si>
    <t>http://www.reddit.com/r/Bitcoin/comments/37ng5g/anyone_interested_in_collecting_this_bounty/</t>
  </si>
  <si>
    <t>May 29, 2015 at 06:14AM</t>
  </si>
  <si>
    <t>Kupsi</t>
  </si>
  <si>
    <t>Blockchain.info Android Wallet Security Update</t>
  </si>
  <si>
    <t>http://blog.blockchain.com/2015/05/28/android-wallet-security-update/</t>
  </si>
  <si>
    <t>http://www.reddit.com/r/Bitcoin/comments/37nka8/blockchaininfo_android_wallet_security_update/</t>
  </si>
  <si>
    <t>May 29, 2015 at 06:23AM</t>
  </si>
  <si>
    <t>I was the guy who lost 6 BTC using Blockchain.info App. I got a complete refund! Thank you guys!</t>
  </si>
  <si>
    <t>I would like to publicly thank Blockchain.info´s team for identifying the issue and sending a complete refund in less than 48h. They were very sensitive and professional.I would also like to thank all the dozens of redditors who offered to help. As a non-tech-savvy user, sometimes I was not able to properly answer you.You can read about Blockchain.info´s update on their blog: http://blog.blockchain.com/2015/05/28/android-wallet-security-update/As I´ve told them on my e-mail, they have reinvigorated my faith and enthusiasm in bitcoin. I hope this whole event gives us breath to reach the moon.For those who did not read my previous posts:http://www.reddit.com/r/Bitcoin/comments/37ei2b/ive_just_been_hacked_6_btc_to/http://www.reddit.com/r/Bitcoin/comments/37j8r2/update_on_the_hack_of_6_btc_from_blockchaininfo/</t>
  </si>
  <si>
    <t>http://www.reddit.com/r/Bitcoin/comments/37nlg1/i_was_the_guy_who_lost_6_btc_using_blockchaininfo/</t>
  </si>
  <si>
    <t>May 29, 2015 at 06:41AM</t>
  </si>
  <si>
    <t>RECAP took down the Ulbricht case</t>
  </si>
  <si>
    <t>https://archive.org/details/gov.uscourts.nysd.422824</t>
  </si>
  <si>
    <t>http://www.reddit.com/r/Bitcoin/comments/37nnol/recap_took_down_the_ulbricht_case/</t>
  </si>
  <si>
    <t>May 29, 2015 at 07:01AM</t>
  </si>
  <si>
    <t>I tried 1broker last week... You can short € and $ with 200x leverage. Commodities and Stocks as well. All with Bitcoin only!</t>
  </si>
  <si>
    <t>http://www.reddit.com/r/Bitcoin/comments/37nqby/i_tried_1broker_last_week_you_can_short_and_with/</t>
  </si>
  <si>
    <t>May 29, 2015 at 07:21AM</t>
  </si>
  <si>
    <t>Primary level pattern recognition gave me a moment of wishful thinking today</t>
  </si>
  <si>
    <t>http://i.imgur.com/DEAputs.png</t>
  </si>
  <si>
    <t>http://www.reddit.com/r/Bitcoin/comments/37nsxj/primary_level_pattern_recognition_gave_me_a/</t>
  </si>
  <si>
    <t>May 29, 2015 at 07:34AM</t>
  </si>
  <si>
    <t>mistae</t>
  </si>
  <si>
    <t>Possibly a way to Bypass 2FA on Cex.io</t>
  </si>
  <si>
    <t>I'm not sure if I found an easily exploited bug on cex.io but I was able to log into my account today twice without being asked for 2FA. I have 2FA enabled on the account and normally I'm asked to enter it before logging in. Interested I tried a few other things and found 2FA still required to disable 2FA or to withdraw funds; but not to trade. Allowing the a potential attacker to sell the victims funds at any price. Certain conditions apply but still seems like a hole in the main reasons for 2FA. I did some research on a potential bounty program on cex but only came up with a couple posts with people stating that they found potential exploits and reported to cex asking for bounty only to have cex turn around say they already knew about the bug and patch the hole and pay nothing at all or next to nothing considering the potiental of exploit. I talked about it in chat on cex and was informed to submit a ticket and said might be rewarded....I don't mean to sound evil but this seems like a valuable thing and I would like a decent reward for finding considering it works with the right conditions. So for any of you that could answer what do you think something like that is worth? and the best way to make sure payment is agreed on before/received when disclosed?</t>
  </si>
  <si>
    <t>http://www.reddit.com/r/Bitcoin/comments/37nugr/possibly_a_way_to_bypass_2fa_on_cexio/</t>
  </si>
  <si>
    <t>May 29, 2015 at 07:47AM</t>
  </si>
  <si>
    <t>bitdealsio</t>
  </si>
  <si>
    <t>Offering discounts for using bitcoin? We would be happy to add you to our site.</t>
  </si>
  <si>
    <t>We are looking for more companies to add to our site, Bitdeals.io . If you own or know of any businesses that offer discounts for using bitcoin, we would be happy to add them. Please comment below with a link to the site and the discount offered. You can also email us at Contact@bitdeals.io</t>
  </si>
  <si>
    <t>http://www.reddit.com/r/Bitcoin/comments/37nvy8/offering_discounts_for_using_bitcoin_we_would_be/</t>
  </si>
  <si>
    <t>May 29, 2015 at 08:07AM</t>
  </si>
  <si>
    <t>port6667</t>
  </si>
  <si>
    <t>I want to use Xapo but I'm scared</t>
  </si>
  <si>
    <t>But that doesn't mean I'm more confident in my own paper wallets and local computer wallet management. I just understand what I'm doing and that makes a difference as a highly technical person with 20 years of active Internet dev experience.Singling out Xapo, why should I store some bitcoin there? Can anyone comment from a positive and supportive perspective?Thanks everyone.</t>
  </si>
  <si>
    <t>http://www.reddit.com/r/Bitcoin/comments/37nybf/i_want_to_use_xapo_but_im_scared/</t>
  </si>
  <si>
    <t>May 29, 2015 at 08:06AM</t>
  </si>
  <si>
    <t>MeatsackMescalero</t>
  </si>
  <si>
    <t>Public Notice?</t>
  </si>
  <si>
    <t>When I look at my most recent cold storage wallet on Blockchain.info I'm greeted with this message above my "deposits" and I have .0001 BTC extra from somewhere."Public Note: SPECIAL OFFER ! SEND NOW 0.03 TO THIS WALLET AND GET 0.06 INSTANT ! OR SIMPLY CHOSE ANY MUTIPLIER &amp; BTC AT XmyBTC.COM - ( THIS SPECIAL OFFER IS APPLIED ON YOUR FIRST DEPOSIT ONLY )"Can someone please tell me what this is? Cheers</t>
  </si>
  <si>
    <t>http://www.reddit.com/r/Bitcoin/comments/37ny63/public_notice/</t>
  </si>
  <si>
    <t>May 29, 2015 at 07:58AM</t>
  </si>
  <si>
    <t>dumptrucks</t>
  </si>
  <si>
    <t>Just moved into an apartment that has electricity included in the rent. Time to...</t>
  </si>
  <si>
    <t>FORK THE BLOCKCHAIN!</t>
  </si>
  <si>
    <t>http://www.reddit.com/r/Bitcoin/comments/37nx7e/just_moved_into_an_apartment_that_has_electricity/</t>
  </si>
  <si>
    <t>May 29, 2015 at 08:37AM</t>
  </si>
  <si>
    <t>michael1026</t>
  </si>
  <si>
    <t>Are there any places that exchange Bitcoin for Paypal at a low fee?</t>
  </si>
  <si>
    <t>I know there are some places that do giftcards for a really low fee, but unfortunately, I need to buy a product and the only option they have is PayPal and all I have is Bitcoin.</t>
  </si>
  <si>
    <t>http://www.reddit.com/r/Bitcoin/comments/37o1uo/are_there_any_places_that_exchange_bitcoin_for/</t>
  </si>
  <si>
    <t>May 29, 2015 at 08:45AM</t>
  </si>
  <si>
    <t>Could a website like Mint.com pull transactions/holdings data from the blockchain?</t>
  </si>
  <si>
    <t>This is a theoretical Bitcoin/blockchain capability question.Let assume stock transactions and various cash transactions are able to be on the blockchain. Let's say Fidelity and Schwab, and Broker XYZ facilitates such transactions and they are processed on the Bitcoin blockchain.Now say I also use a site like Mint.com to keep track of my investments. Mint would probably be able to connect the the Fidelity and Schwab interface and grab my activity and holdings there. But for Broker XYZ, it has not yet built integration for their website.But since the transactions and holdings (proof of ownership) are on the blockchain, would a service like Mint.com (and the many other similar ones) need to connect to the broker website or could Mint pull such information directly from the blockchain? If they could, what would be needed to make this happen?Please keep this high level / big picture if possible. I'm not a nitty gritty programmer type.Thanks!</t>
  </si>
  <si>
    <t>http://www.reddit.com/r/Bitcoin/comments/37o2tu/could_a_website_like_mintcom_pull/</t>
  </si>
  <si>
    <t>May 29, 2015 at 08:44AM</t>
  </si>
  <si>
    <t>God184737</t>
  </si>
  <si>
    <t>Can an insecure paper wallet be considered secure after a long time?</t>
  </si>
  <si>
    <t>About a year and a half ago I created a paper wallet using a completely unsecured, internet-connected Mac. From the beginning it has had a moderate amount of Bitcoin which has not been stolen. At this point would you consider it secure or could some hacker be playing the really long con?</t>
  </si>
  <si>
    <t>http://www.reddit.com/r/Bitcoin/comments/37o2mv/can_an_insecure_paper_wallet_be_considered_secure/</t>
  </si>
  <si>
    <t>May 29, 2015 at 08:58AM</t>
  </si>
  <si>
    <t>darkflamestudios</t>
  </si>
  <si>
    <t>Encryption and anonymity, and the security concepts behind them, provide the privacy and security necessary for the exercise of the right to freedom of opinion and expression in the digital age.</t>
  </si>
  <si>
    <t>http://arstechnica.com/tech-policy/2015/05/un-says-encryption-necessary-for-the-exercise-of-the-right-to-freedom/</t>
  </si>
  <si>
    <t>http://www.reddit.com/r/Bitcoin/comments/37o4at/encryption_and_anonymity_and_the_security/</t>
  </si>
  <si>
    <t>May 29, 2015 at 09:18AM</t>
  </si>
  <si>
    <t>BTC-e Blames New US Policy for Wire Transfer Issues</t>
  </si>
  <si>
    <t>http://www.coindesk.com/btc-e-us-dollar-withdrawals-could-be-delayed-two-weeks/</t>
  </si>
  <si>
    <t>http://www.reddit.com/r/Bitcoin/comments/37o6t0/btce_blames_new_us_policy_for_wire_transfer_issues/</t>
  </si>
  <si>
    <t>May 29, 2015 at 09:12AM</t>
  </si>
  <si>
    <t>2043Kiosk</t>
  </si>
  <si>
    <t>New Bitcoin ATM in Baltimore, Maryland</t>
  </si>
  <si>
    <t>New Bitcoin ATM in Baltimore area! Take a look hereLocated inside "The Mail Stop" packaging and shipping center.Address: 2043 East Joppa Road Baltimore, MD 21234Hours: Mon - Fri, 9AM - 7PM Sat, 10AM - 3PM Closed SunCash to BitcoinPrice over Bitstamp, 7%Customers may purchase up to $2,000.00 per day with only SMS verification. (Type phone number into machine, confirm code sent to your phone via text)Further verifications are required for purchases in excess of $2,000.00 per day.Questions? Post them here!</t>
  </si>
  <si>
    <t>http://www.reddit.com/r/Bitcoin/comments/37o5z6/new_bitcoin_atm_in_baltimore_maryland/</t>
  </si>
  <si>
    <t>May 29, 2015 at 09:32AM</t>
  </si>
  <si>
    <t>daNakedTooth</t>
  </si>
  <si>
    <t>The Blockchain &amp;amp; Gaming - Moonga, fan favorite in trading card games integrates blockchain technology</t>
  </si>
  <si>
    <t>https://bitcointalk.org/index.php?topic=957797.msg11477861#msg11477861</t>
  </si>
  <si>
    <t>http://www.reddit.com/r/Bitcoin/comments/37o8lh/the_blockchain_gaming_moonga_fan_favorite_in/</t>
  </si>
  <si>
    <t>May 29, 2015 at 09:29AM</t>
  </si>
  <si>
    <t>acusticthoughts</t>
  </si>
  <si>
    <t>The day a 'fake' currency fixed inflation</t>
  </si>
  <si>
    <t>http://www.npr.org/sections/money/2010/10/04/130329523/how-fake-money-saved-brazil</t>
  </si>
  <si>
    <t>http://www.reddit.com/r/Bitcoin/comments/37o83v/the_day_a_fake_currency_fixed_inflation/</t>
  </si>
  <si>
    <t>May 29, 2015 at 09:25AM</t>
  </si>
  <si>
    <t>Secrets to Unmasking Bitcoin Scams – 4 Eye Opening Case Studies</t>
  </si>
  <si>
    <t>http://www.deepdotweb.com/2015/05/28/secrets-to-unmasking-bitcoin-scams-4-eye-opening-case-studies/</t>
  </si>
  <si>
    <t>http://www.reddit.com/r/Bitcoin/comments/37o7jv/secrets_to_unmasking_bitcoin_scams_4_eye_opening/</t>
  </si>
  <si>
    <t>May 29, 2015 at 10:00AM</t>
  </si>
  <si>
    <t>fpvhawk</t>
  </si>
  <si>
    <t>Sponsor Visa said it would threaten to leave FIFA, what a great opportunity for Bitcoin to takes it's place</t>
  </si>
  <si>
    <t>https://www.youtube.com/watch?t=101&amp;v=EZaZX67X-AI</t>
  </si>
  <si>
    <t>http://www.reddit.com/r/Bitcoin/comments/37occa/sponsor_visa_said_it_would_threaten_to_leave_fifa/</t>
  </si>
  <si>
    <t>May 29, 2015 at 09:51AM</t>
  </si>
  <si>
    <t>eric_haobtc</t>
  </si>
  <si>
    <t>What are your experience with BTC banks or cloud mining services?</t>
  </si>
  <si>
    <t>The purpose of this thread is gathering feedback and sharing experience. Please keep sarcasm to a minimum as some may lack the ability to tell it from factual statement. Disclaimer: The author is employed by HaoBTC.com, a China-based wallet service that runs a BTC bank allowing flexible deposit and withdrawal.</t>
  </si>
  <si>
    <t>http://www.reddit.com/r/Bitcoin/comments/37ob5j/what_are_your_experience_with_btc_banks_or_cloud/</t>
  </si>
  <si>
    <t>May 29, 2015 at 10:33AM</t>
  </si>
  <si>
    <t>Rupert-H</t>
  </si>
  <si>
    <t>I'm sick of hearing about people having their bitcoins stolen: I made a guide on how to securely store bitcoins.</t>
  </si>
  <si>
    <t>https://buyabitcoin.com.au/blog/1-in-16-bitcoins-are-stolen-dont-let-it-happen-to-you/</t>
  </si>
  <si>
    <t>http://www.reddit.com/r/Bitcoin/comments/37og72/im_sick_of_hearing_about_people_having_their/</t>
  </si>
  <si>
    <t>Visa threatens to ditch FIFA as sponsor dismay mounts - Opportunity for Bitpay!!!</t>
  </si>
  <si>
    <t>http://www.reuters.com/article/2015/05/28/soccer-fifa-sponsors-idUSL1N0YJ06M20150528</t>
  </si>
  <si>
    <t>http://www.reddit.com/r/Bitcoin/comments/37og6f/visa_threatens_to_ditch_fifa_as_sponsor_dismay/</t>
  </si>
  <si>
    <t>May 29, 2015 at 10:31AM</t>
  </si>
  <si>
    <t>UN says encryption “necessary for the exercise of the right to freedom”</t>
  </si>
  <si>
    <t>https://np.reddit.com/r/worldnews/comments/37mnmp/un_says_encryption_necessary_for_the_exercise_of/</t>
  </si>
  <si>
    <t>http://www.reddit.com/r/Bitcoin/comments/37ofxh/un_says_encryption_necessary_for_the_exercise_of/</t>
  </si>
  <si>
    <t>May 29, 2015 at 10:27AM</t>
  </si>
  <si>
    <t>Jhammin</t>
  </si>
  <si>
    <t>Let's say that somehow in the very distant future we eventually lost blockchain block #3...</t>
  </si>
  <si>
    <t>I know this has been asked before but I still don't fully understand why it is required to have the entire blockchain in order to verify transactions. Besides losing the 50 bitcoins that Satoshi mined, what other consequences would there be?Edit: I'm not really sure how this would happen. Maybe by some incredibly random chance, all records of block 3 become corrupt simultaneously.</t>
  </si>
  <si>
    <t>http://www.reddit.com/r/Bitcoin/comments/37ofkg/lets_say_that_somehow_in_the_very_distant_future/</t>
  </si>
  <si>
    <t>May 29, 2015 at 10:39AM</t>
  </si>
  <si>
    <t>UK Government Goes Full Orwell: Snooper's Charter, Encryption Backdoors, Free Speech Suppression</t>
  </si>
  <si>
    <t>https://www.techdirt.com/articles/20150528/07001931137/uk-government-goes-full-orwell-snoopers-charter-encryption-backdoors-free-speech-suppression.shtml</t>
  </si>
  <si>
    <t>http://www.reddit.com/r/Bitcoin/comments/37ogsy/uk_government_goes_full_orwell_snoopers_charter/</t>
  </si>
  <si>
    <t>May 29, 2015 at 11:10AM</t>
  </si>
  <si>
    <t>samueltate</t>
  </si>
  <si>
    <t>I'm live streaming/crowd sourcing the CoinJar Newsletter this month - join me on Meerkat to see how the magic happens.</t>
  </si>
  <si>
    <t>https://twitter.com/Samueltates/status/604136410287837184</t>
  </si>
  <si>
    <t>http://www.reddit.com/r/Bitcoin/comments/37ok7t/im_live_streamingcrowd_sourcing_the_coinjar/</t>
  </si>
  <si>
    <t>May 29, 2015 at 11:27AM</t>
  </si>
  <si>
    <t>batcatitude</t>
  </si>
  <si>
    <t>U.S. reaches deals with four more banks under Swiss program</t>
  </si>
  <si>
    <t>http://www.reuters.com/article/2015/05/28/us-justice-department-swiss-banks-idUSKBN0OD26O20150528</t>
  </si>
  <si>
    <t>http://www.reddit.com/r/Bitcoin/comments/37olw4/us_reaches_deals_with_four_more_banks_under_swiss/</t>
  </si>
  <si>
    <t>May 29, 2015 at 11:22AM</t>
  </si>
  <si>
    <t>bhdnfjie</t>
  </si>
  <si>
    <t>Email Marketing Services | Email Campaign | Newsletter Design Services in Dubai, UAE</t>
  </si>
  <si>
    <t>http://www.cosmosstarconsultants.com/email_marketing.html</t>
  </si>
  <si>
    <t>http://www.reddit.com/r/Bitcoin/comments/37olf8/email_marketing_services_email_campaign/</t>
  </si>
  <si>
    <t>May 29, 2015 at 11:29AM</t>
  </si>
  <si>
    <t>Recent OKC Temper Tantrum Makes Researcher $20k Richer</t>
  </si>
  <si>
    <t>http://shitco.in/2015/05/29/recent-okc-temper-tantrum-makes-researcher-20k-richer/</t>
  </si>
  <si>
    <t>http://www.reddit.com/r/Bitcoin/comments/37om3x/recent_okc_temper_tantrum_makes_researcher_20k/</t>
  </si>
  <si>
    <t>May 29, 2015 at 11:52AM</t>
  </si>
  <si>
    <t>Bitcoin Companies Tackling The African Market</t>
  </si>
  <si>
    <t>http://bravenewcoin.com/news/bitcoin-companies-tackling-the-african-market/</t>
  </si>
  <si>
    <t>http://www.reddit.com/r/Bitcoin/comments/37oogq/bitcoin_companies_tackling_the_african_market/</t>
  </si>
  <si>
    <t>May 29, 2015 at 11:41AM</t>
  </si>
  <si>
    <t>buybtc</t>
  </si>
  <si>
    <t>@maraoz and @eordano coding decentraland • x-post from /r/Streamiumlive • /r/Streamium</t>
  </si>
  <si>
    <t>https://np.reddit.com/r/Streamium/comments/37nidd/maraoz_and_eordano_coding_decentraland_xpost_from/</t>
  </si>
  <si>
    <t>http://www.reddit.com/r/Bitcoin/comments/37onci/maraoz_and_eordano_coding_decentraland_xpost_from/</t>
  </si>
  <si>
    <t>May 29, 2015 at 11:55AM</t>
  </si>
  <si>
    <t>bitzillions</t>
  </si>
  <si>
    <t>Bitcoin Jesus and SatoshiBones ink revenue sharing deal for 20000/mo</t>
  </si>
  <si>
    <t>The DealSatoshiBones AgreementAs you can see in this irrefutably legitimate legally binding contract, Roger Ver has agreed to all of our terms.The ChallengeIf you can prove otherwise, we will reward you with riches beyond your wildest dreams!!11 Dreams subject to terms set out in bz_terms_v8.pdf</t>
  </si>
  <si>
    <t>http://www.reddit.com/r/Bitcoin/comments/37oota/bitcoin_jesus_and_satoshibones_ink_revenue/</t>
  </si>
  <si>
    <t>May 29, 2015 at 12:24PM</t>
  </si>
  <si>
    <t>chrisrico</t>
  </si>
  <si>
    <t>The Government Tells Ross Ulbricht He Owes It $183,961,921</t>
  </si>
  <si>
    <t>http://motherboard.vice.com/read/the-government-tells-ross-ulbricht-he-owes-them-183961921</t>
  </si>
  <si>
    <t>http://www.reddit.com/r/Bitcoin/comments/37orb2/the_government_tells_ross_ulbricht_he_owes_it/</t>
  </si>
  <si>
    <t>May 29, 2015 at 12:18PM</t>
  </si>
  <si>
    <t>Should've used the 'coin!</t>
  </si>
  <si>
    <t>http://news.yahoo.com/ex-us-speaker-hastert-indicted-bank-related-charges-214129927--politics.html</t>
  </si>
  <si>
    <t>http://www.reddit.com/r/Bitcoin/comments/37oqsg/shouldve_used_the_coin/</t>
  </si>
  <si>
    <t>May 29, 2015 at 12:14PM</t>
  </si>
  <si>
    <t>We need to fix the private key hacking problem, for good</t>
  </si>
  <si>
    <t>Wanted: Portable Open-Source Hardware TPM 2.0 Device with USB Interface, Tiny Display for Secure Messages and Queries, and Confirm/Cancel Buttons for Answering Queries.This device should be usable for secure signing with private keys, as is done by Trezor, but should be usable outside the Bitcoin ecosystem as well. My vision is we would use these to establish security in everything we do on computer systems, from basic account logins, to securing communications channels, filesystems, and perhaps even data in RAM.Let's discuss this.</t>
  </si>
  <si>
    <t>http://www.reddit.com/r/Bitcoin/comments/37oqg7/we_need_to_fix_the_private_key_hacking_problem/</t>
  </si>
  <si>
    <t>May 29, 2015 at 12:13PM</t>
  </si>
  <si>
    <t>jimmajamma</t>
  </si>
  <si>
    <t>Will Hackerman soliciting Bitcoin from the future-past create a rift in Space-Time?</t>
  </si>
  <si>
    <t>https://imgur.com/9FanjJy</t>
  </si>
  <si>
    <t>http://www.reddit.com/r/Bitcoin/comments/37oqd9/will_hackerman_soliciting_bitcoin_from_the/</t>
  </si>
  <si>
    <t>May 29, 2015 at 12:45PM</t>
  </si>
  <si>
    <t>AliRazaSG</t>
  </si>
  <si>
    <t>$200 million of anonymous online drug sales using Bitcoin</t>
  </si>
  <si>
    <t>http://www.reuters.com/article/2015/05/29/us-usa-bitcoin-ulbricht-idUSKBN0OE0C720150529</t>
  </si>
  <si>
    <t>http://www.reddit.com/r/Bitcoin/comments/37otau/200_million_of_anonymous_online_drug_sales_using/</t>
  </si>
  <si>
    <t>May 29, 2015 at 01:23PM</t>
  </si>
  <si>
    <t>Bitcoin needs a lot of electricity? What about all the hardware of banks and money transmitter which can be replaced by bitcoin?</t>
  </si>
  <si>
    <t>"Debate about the environmental effects of bitcoin mining has resurfaced following claims by an Australia-based sustainability think tank that bitcoin could eventually consume 60% of annual global electricity production." - https://www.coindesk.com/think-tank-debate-bitcoin-mining-environment/Is there a statistic about how much electricity all the hardware from our national and central banks need in a year which can be replaced by Bitcoin?</t>
  </si>
  <si>
    <t>http://www.reddit.com/r/Bitcoin/comments/37owj1/bitcoin_needs_a_lot_of_electricity_what_about_all/</t>
  </si>
  <si>
    <t>May 29, 2015 at 01:56PM</t>
  </si>
  <si>
    <t>the_don_187</t>
  </si>
  <si>
    <t>my crypsty account has been hacked and emptied .. help me please ..</t>
  </si>
  <si>
    <t>i have information about transfer out .. i am positive it wasnt me, help me what can i do??</t>
  </si>
  <si>
    <t>http://www.reddit.com/r/Bitcoin/comments/37oz3m/my_crypsty_account_has_been_hacked_and_emptied/</t>
  </si>
  <si>
    <t>May 29, 2015 at 01:47PM</t>
  </si>
  <si>
    <t>Mining versus Consensus algorithms in Crypto 2.0 systems</t>
  </si>
  <si>
    <t>http://tpbit.blogspot.ca/2015/05/mining-versus-consensus-algorithms-in.html</t>
  </si>
  <si>
    <t>http://www.reddit.com/r/Bitcoin/comments/37oyfi/mining_versus_consensus_algorithms_in_crypto_20/</t>
  </si>
  <si>
    <t>May 29, 2015 at 01:37PM</t>
  </si>
  <si>
    <t>GandalfBitcoin</t>
  </si>
  <si>
    <t>The security issue of Blockchain.info's Android Wallet is not about system's entropy. It's their own BUGs on PRNG again!</t>
  </si>
  <si>
    <t>BC.i's blog : http://blog.blockchain.com/2015/05/28/android-wallet-security-update/I have checked their latest two github commits:https://github.com/blockchain/Android-Wallet-2-App/commit/ae5ef2d12112e5a87f6d396237f7c8fc5e7e7fbfhttps://github.com/blockchain/Android-Wallet-2-App/commit/62e4addcb9231ecd6a570062f6ed4dad4e95f7fbIt was their BUGS on PRNG again! In their blog, they said "certain versions of Android operating system could fail to provide sufficient entropy", but the actual reason is their own RandomOrgGenerator.So, WTF is this RandomOrgGenerator?</t>
  </si>
  <si>
    <t>http://www.reddit.com/r/Bitcoin/comments/37oxow/the_security_issue_of_blockchaininfos_android/</t>
  </si>
  <si>
    <t>May 29, 2015 at 02:13PM</t>
  </si>
  <si>
    <t>umbawumpa</t>
  </si>
  <si>
    <t>The bug that caused the Blockchain.info-Android wallet to generate non-random private keys</t>
  </si>
  <si>
    <t>http://www.reddit.com/r/Bitcoin/comments/37nlg1/i_was_the_guy_who_lost_6_btc_using_blockchaininfo/crokjbq</t>
  </si>
  <si>
    <t>http://www.reddit.com/r/Bitcoin/comments/37p0i7/the_bug_that_caused_the_blockchaininfoandroid/</t>
  </si>
  <si>
    <t>May 29, 2015 at 02:18PM</t>
  </si>
  <si>
    <t>You can now buy Bitcoin without registration via SEPA transfer at YacunaDirect</t>
  </si>
  <si>
    <t>https://yacuna.com/blog/wire-transfer-now-available-to-purchase-your-cryptocurrency/?utm_source=Reddit&amp;utm_medium=%2Fr%2Fbitcoin&amp;utm_campaign=29%2F05%2F15%20%2Fr%2Fbitcoin%20wiretransfer</t>
  </si>
  <si>
    <t>http://www.reddit.com/r/Bitcoin/comments/37p0x2/you_can_now_buy_bitcoin_without_registration_via/</t>
  </si>
  <si>
    <t>May 29, 2015 at 02:12PM</t>
  </si>
  <si>
    <t>Top 10 reasons why people are negative about Ripple</t>
  </si>
  <si>
    <t>Shoot</t>
  </si>
  <si>
    <t>http://www.reddit.com/r/Bitcoin/comments/37p0f7/top_10_reasons_why_people_are_negative_about/</t>
  </si>
  <si>
    <t>May 29, 2015 at 02:41PM</t>
  </si>
  <si>
    <t>[SECURITY ADVISORY] All addresses made with the Android Blockchain.info wallet application since 1 May 2014 are potentially compromised, your funds are at a direct risk of theft.</t>
  </si>
  <si>
    <t>The android blockchain.info wallet "generated" it's random numbers by making a HTTP request to random.org in plain text. This means that the person who runs random.org, and anybody on your network in-between random.org and your phone knows your private keys. Your funds are at a very real risk of being stolen, you need to take immediate action to secure them properly.https://github.com/blockchain/Android-Wallet-2-App/blob/ae5ef2d12112e5a87f6d396237f7c8fc5e7e7fbf/src/piuk/blockchain/android/util/RandomOrgGenerator.java#L11Blockchain.info makes a mention of the fact that it was broken in a blog post, but does not mention the bit where every bodies private keys were transmitted in plain text over the internet.</t>
  </si>
  <si>
    <t>http://www.reddit.com/r/Bitcoin/comments/37p2gm/security_advisory_all_addresses_made_with_the/</t>
  </si>
  <si>
    <t>May 29, 2015 at 03:13PM</t>
  </si>
  <si>
    <t>Which one do you want/like to propose with,a diamond one or a BTC private key one?</t>
  </si>
  <si>
    <t>https://twitter.com/huobicom/status/603802570948276224</t>
  </si>
  <si>
    <t>http://www.reddit.com/r/Bitcoin/comments/37p4sq/which_one_do_you_wantlike_to_propose_witha/</t>
  </si>
  <si>
    <t>May 29, 2015 at 03:28PM</t>
  </si>
  <si>
    <t>Tiraspol</t>
  </si>
  <si>
    <t>Spotted this while driving through a small Romanian village...</t>
  </si>
  <si>
    <t>http://imgur.com/1jybMpE</t>
  </si>
  <si>
    <t>http://www.reddit.com/r/Bitcoin/comments/37p5yw/spotted_this_while_driving_through_a_small/</t>
  </si>
  <si>
    <t>May 29, 2015 at 04:20PM</t>
  </si>
  <si>
    <t>Android Pay is old news now: Google teases Hands Free Payments prototype</t>
  </si>
  <si>
    <t>http://arstechnica.com/business/2015/05/android-pay-is-old-news-now-google-teases-hands-free-payments-prototype/</t>
  </si>
  <si>
    <t>http://www.reddit.com/r/Bitcoin/comments/37p9h3/android_pay_is_old_news_now_google_teases_hands/</t>
  </si>
  <si>
    <t>May 29, 2015 at 04:17PM</t>
  </si>
  <si>
    <t>PichlerD</t>
  </si>
  <si>
    <t>Roger Ver Live on Stage at Pioneers Festival! Upcoming Peter Smith (Blockchain)</t>
  </si>
  <si>
    <t>https://twitter.com/PichlerD/status/604213042147147776?s=09</t>
  </si>
  <si>
    <t>http://www.reddit.com/r/Bitcoin/comments/37p9a3/roger_ver_live_on_stage_at_pioneers_festival/</t>
  </si>
  <si>
    <t>May 29, 2015 at 04:16PM</t>
  </si>
  <si>
    <t>How to lose $15 billion in 30 min. So Bitcoin is not that volatile after all...</t>
  </si>
  <si>
    <t>http://www.cnbc.com/id/102698365</t>
  </si>
  <si>
    <t>http://www.reddit.com/r/Bitcoin/comments/37p99h/how_to_lose_15_billion_in_30_min_so_bitcoin_is/</t>
  </si>
  <si>
    <t>May 29, 2015 at 04:14PM</t>
  </si>
  <si>
    <t>braid_guy</t>
  </si>
  <si>
    <t>Australia's Commonwealth Bank starts using Ripple digital currency network</t>
  </si>
  <si>
    <t>http://www.startupsmart.com.au/growth/commbank-starts-using-ripple-digital-currency-network-what-it-means-for-australian-fintech/2015052914837.html</t>
  </si>
  <si>
    <t>http://www.reddit.com/r/Bitcoin/comments/37p952/australias_commonwealth_bank_starts_using_ripple/</t>
  </si>
  <si>
    <t>May 29, 2015 at 04:08PM</t>
  </si>
  <si>
    <t>meanblackfox</t>
  </si>
  <si>
    <t>Where to buy cool stuff with Bitcoin?</t>
  </si>
  <si>
    <t>Been looking for a while and didn´t find any online store where i can buy some cool stuff and pay with Bitcoin. I mean things like shoes, fashion, gadgets and sh*t. Basically some online store to get lost in. Looks like the main Bitcoin shopping area are online games, porn and stuff on amazon (which has the worst user experience ever). Any tipps?</t>
  </si>
  <si>
    <t>http://www.reddit.com/r/Bitcoin/comments/37p8pd/where_to_buy_cool_stuff_with_bitcoin/</t>
  </si>
  <si>
    <t>May 29, 2015 at 04:41PM</t>
  </si>
  <si>
    <t>N52W6</t>
  </si>
  <si>
    <t>An extremely use case for Bitcoin - Life or Death.</t>
  </si>
  <si>
    <t>A website where I can pay a refundable deposit for an individualized risk assessment for a given Activity. eg 55 year old female solo free climbing on the Eigar on 23rd of Nov.If I do not collect my deposit by a specified date my funds would be added to the risk bountyThe website would also have experts in different activates who pay a deposit to rate the death risk for different participants doing their activity.At the end of year, the uncollected user deposit would be sent to expert(s) who provided the most accurate risk assessments.</t>
  </si>
  <si>
    <t>http://www.reddit.com/r/Bitcoin/comments/37patl/an_extremely_use_case_for_bitcoin_life_or_death/</t>
  </si>
  <si>
    <t>May 29, 2015 at 04:31PM</t>
  </si>
  <si>
    <t>Roger Ver giving away free Bitcoin at Pioneers Festival in Vienna</t>
  </si>
  <si>
    <t>http://i.imgur.com/BFzzBh8.jpg</t>
  </si>
  <si>
    <t>http://www.reddit.com/r/Bitcoin/comments/37pa6g/roger_ver_giving_away_free_bitcoin_at_pioneers/</t>
  </si>
  <si>
    <t>May 29, 2015 at 05:11PM</t>
  </si>
  <si>
    <t>-----------------www</t>
  </si>
  <si>
    <t>BitStarz announce exciting new partnership with FENgaming</t>
  </si>
  <si>
    <t>http://gamblingwithbitcoins.com/bitstarz-announce-exciting-new-partnership-with-fengaming/</t>
  </si>
  <si>
    <t>http://www.reddit.com/r/Bitcoin/comments/37pcv2/bitstarz_announce_exciting_new_partnership_with/</t>
  </si>
  <si>
    <t>May 29, 2015 at 04:59PM</t>
  </si>
  <si>
    <t>From Gold Coins to Bitcoin | Helen Wong | TEDxNorthwesternU</t>
  </si>
  <si>
    <t>https://www.youtube.com/watch?v=i6PAazB5_f4</t>
  </si>
  <si>
    <t>http://www.reddit.com/r/Bitcoin/comments/37pbzb/from_gold_coins_to_bitcoin_helen_wong/</t>
  </si>
  <si>
    <t>May 29, 2015 at 04:58PM</t>
  </si>
  <si>
    <t>People are more and more interested into "Blockchain" rather than "Bitcoin" ( Google Trends )</t>
  </si>
  <si>
    <t>http://i.imgur.com/KS6ErA1.jpg</t>
  </si>
  <si>
    <t>http://www.reddit.com/r/Bitcoin/comments/37pbxk/people_are_more_and_more_interested_into/</t>
  </si>
  <si>
    <t>May 29, 2015 at 05:23PM</t>
  </si>
  <si>
    <t>Tried 1broker last week... You can short € and $ with 200x leverage. Also trade Commodities and Stocks as well. All Bitcoin only!</t>
  </si>
  <si>
    <t>http://www.reddit.com/r/Bitcoin/comments/37pdpn/tried_1broker_last_week_you_can_short_and_with/</t>
  </si>
  <si>
    <t>May 29, 2015 at 05:19PM</t>
  </si>
  <si>
    <t>eggchasing</t>
  </si>
  <si>
    <t>Welcome, FinTech – you’ve been a long time coming</t>
  </si>
  <si>
    <t>https://transferwise.com/blog/2015-05/welcome-fintech-youve-been-a-long-time-coming/?utm_medium=content&amp;utm_source=news&amp;utm_campaign=welcomefintech</t>
  </si>
  <si>
    <t>http://www.reddit.com/r/Bitcoin/comments/37pdhc/welcome_fintech_youve_been_a_long_time_coming/</t>
  </si>
  <si>
    <t>May 29, 2015 at 05:55PM</t>
  </si>
  <si>
    <t>One of Australia's "Big 4" banks has been experimenting with bitcoin and ripple</t>
  </si>
  <si>
    <t>http://www.coindesk.com/australia-commonwealth-bank-ripple-experiment/</t>
  </si>
  <si>
    <t>http://www.reddit.com/r/Bitcoin/comments/37pfys/one_of_australias_big_4_banks_has_been/</t>
  </si>
  <si>
    <t>May 29, 2015 at 05:34PM</t>
  </si>
  <si>
    <t>Vanity addresses for trezor</t>
  </si>
  <si>
    <t>Does anyone know a way of generating a vanity address without exposing private keys?</t>
  </si>
  <si>
    <t>http://www.reddit.com/r/Bitcoin/comments/37peic/vanity_addresses_for_trezor/</t>
  </si>
  <si>
    <t>May 29, 2015 at 06:15PM</t>
  </si>
  <si>
    <t>rolandnsharp</t>
  </si>
  <si>
    <t>Hey r/bitcoin, can we make a reddit-like forum where karma is replaced with bitcoin? and where you must gift your own bitcoin to the user in order to upvote their post/comment.</t>
  </si>
  <si>
    <t>The concept of karma is beyond or unsupported by mathematics and numbers, let's replace it with bitcoin :)Ideasdownvotes would still cost bitcoin, but a negative vote goes to keeping the whole system running.Advertising and downvote revenue could go into giving free micro amounts to new users.Every new user registers with a bitcoin wallet.Offer encrypted messagingAn option for anonymous comment/posting (creating one time use accounts is annoying).It would be cool to think about technological solutions to moderation and various systems of democratic voting on forum rules.</t>
  </si>
  <si>
    <t>http://www.reddit.com/r/Bitcoin/comments/37phhf/hey_rbitcoin_can_we_make_a_redditlike_forum_where/</t>
  </si>
  <si>
    <t>May 29, 2015 at 06:06PM</t>
  </si>
  <si>
    <t>socium</t>
  </si>
  <si>
    <t>I want to stream my desktop on Streamium but the "Start Broadcasting" button is not doing anything. Anyone else have this issue?</t>
  </si>
  <si>
    <t>I have Version 37.0.2062.120 Built on Ubuntu 12.04, running on elementary OS 0.2.1 (281580) (64-bit)Iz it because I use Linux? :(</t>
  </si>
  <si>
    <t>http://www.reddit.com/r/Bitcoin/comments/37pgu3/i_want_to_stream_my_desktop_on_streamium_but_the/</t>
  </si>
  <si>
    <t>May 29, 2015 at 06:02PM</t>
  </si>
  <si>
    <t>unchima</t>
  </si>
  <si>
    <t>G7 Summit / Schäuble: "Virtual currencies are an area of concern"</t>
  </si>
  <si>
    <t>A very vague comment from Wolfgang Schäuble (German Minister of Finance). Still waiting to find out if there will be any additional info from the G7 summit but hardly this isn't really unexpected.</t>
  </si>
  <si>
    <t>http://www.reddit.com/r/Bitcoin/comments/37pgiy/g7_summit_sch%C3%A4uble_virtual_currencies_are_an_area/</t>
  </si>
  <si>
    <t>May 29, 2015 at 06:31PM</t>
  </si>
  <si>
    <t>do_whop_do_do</t>
  </si>
  <si>
    <t>Will BTC fail and not become worth ~$10Mil per coin???</t>
  </si>
  <si>
    <t>the law of headlines folks ;)</t>
  </si>
  <si>
    <t>http://www.reddit.com/r/Bitcoin/comments/37pit0/will_btc_fail_and_not_become_worth_10mil_per_coin/</t>
  </si>
  <si>
    <t>May 29, 2015 at 06:30PM</t>
  </si>
  <si>
    <t>What is the USD market cap?</t>
  </si>
  <si>
    <t>I keep seeing bitcoin's market cap evaluated like a stock in USD, to give some perspective, can some provide the same for the USD? Maybe a comparison of both to gold?</t>
  </si>
  <si>
    <t>http://www.reddit.com/r/Bitcoin/comments/37piq1/what_is_the_usd_market_cap/</t>
  </si>
  <si>
    <t>3Doodler 2.0 3D Printing Pen 15000 #ORBITCOIN Cointopay exclusive</t>
  </si>
  <si>
    <t>https://cointopay.com/M_Detail.jsp?ID=236#.VWhNrbJc6lg.reddit</t>
  </si>
  <si>
    <t>http://www.reddit.com/r/Bitcoin/comments/37pioy/3doodler_20_3d_printing_pen_15000_orbitcoin/</t>
  </si>
  <si>
    <t>May 29, 2015 at 06:42PM</t>
  </si>
  <si>
    <t>XZYoda12</t>
  </si>
  <si>
    <t>Circle for Bitcoin wallet not allowing payments.</t>
  </si>
  <si>
    <t>http://imgur.com/Qktu0mg</t>
  </si>
  <si>
    <t>http://www.reddit.com/r/Bitcoin/comments/37pjsu/circle_for_bitcoin_wallet_not_allowing_payments/</t>
  </si>
  <si>
    <t>May 29, 2015 at 06:57PM</t>
  </si>
  <si>
    <t>TheDawgWhisperah</t>
  </si>
  <si>
    <t>I bet this guy posts here. He's amazed a ponzi site offering 10% profit A DAY is a scam. Bitcoiners are truly a special group of people.</t>
  </si>
  <si>
    <t>https://www.youtube.com/watch?t=101&amp;v=IhSCJv0DRU8</t>
  </si>
  <si>
    <t>http://www.reddit.com/r/Bitcoin/comments/37pl33/i_bet_this_guy_posts_here_hes_amazed_a_ponzi_site/</t>
  </si>
  <si>
    <t>May 29, 2015 at 07:06PM</t>
  </si>
  <si>
    <t>‘Silk Road shared responsibility’: Documentarian questions search &amp;amp; seizure in digital age</t>
  </si>
  <si>
    <t>http://rt.com/usa/263049-silk-road-drug-sentencing/?utm_source=browser&amp;utm_medium=aplication_chrome&amp;utm_campaign=chrome</t>
  </si>
  <si>
    <t>http://www.reddit.com/r/Bitcoin/comments/37pm14/silk_road_shared_responsibility_documentarian/</t>
  </si>
  <si>
    <t>May 29, 2015 at 07:26PM</t>
  </si>
  <si>
    <t>Tried 1broker last week... You can short € and $ with 200x leverage. Also trade Commodities and Stocks as well. All Bitcoin only! Try it yourself ! :)</t>
  </si>
  <si>
    <t>http://www.reddit.com/r/Bitcoin/comments/37pnv9/tried_1broker_last_week_you_can_short_and_with/</t>
  </si>
  <si>
    <t>May 29, 2015 at 07:25PM</t>
  </si>
  <si>
    <t>Cab000se</t>
  </si>
  <si>
    <t>Ha, good one Reddit</t>
  </si>
  <si>
    <t>http://imgur.com/ZmNPGbA</t>
  </si>
  <si>
    <t>http://www.reddit.com/r/Bitcoin/comments/37pntw/ha_good_one_reddit/</t>
  </si>
  <si>
    <t>May 29, 2015 at 07:24PM</t>
  </si>
  <si>
    <t>XBT_Provider</t>
  </si>
  <si>
    <t>Finally; two weeks after initial STHLM Nasdaq launch; the liquid Bitcoin-based instrument Bitcoin Tracker One is now available also via Bloomberg terminals. Ticker: COINXBT. Check stats live here:</t>
  </si>
  <si>
    <t>http://www.bloomberg.com/quote/COINXBT:SS</t>
  </si>
  <si>
    <t>http://www.reddit.com/r/Bitcoin/comments/37pnnp/finally_two_weeks_after_initial_sthlm_nasdaq/</t>
  </si>
  <si>
    <t>May 29, 2015 at 07:41PM</t>
  </si>
  <si>
    <t>VanquishAudio</t>
  </si>
  <si>
    <t>Cryptosteel hardware wallet featured in Indiegogo email !</t>
  </si>
  <si>
    <t>http://imgur.com/4QbzO05</t>
  </si>
  <si>
    <t>http://www.reddit.com/r/Bitcoin/comments/37ppd7/cryptosteel_hardware_wallet_featured_in_indiegogo/</t>
  </si>
  <si>
    <t>May 29, 2015 at 08:11PM</t>
  </si>
  <si>
    <t>45sbvad</t>
  </si>
  <si>
    <t>Fill Up the Blocks: Today 23:00 UTC, 19:00 EST, 16:00 PDT</t>
  </si>
  <si>
    <t>There has been a lot of discussion regarding implementing increased blocksize. I believe the dynamic distributed nature of Bitcoin may mean that consensus will only be reached when it is deemed necessary, when we experience full blocks.Before we experience full blocks organically, regular stress-tests of the protocol should be undertaken to understand how the network might react to sudden increased usage. Furthermore the financial costs of performing such a stress test is rather negligible, we should understand what may occur if a nefarious actor performed such a "test" unannounced.The goal is to send as many transactions as possible starting at 23:00 UTC today (Approx 10hours from this post) until 23:59. I think it would be great to generate a backlog of 20Mb worth of transactions, to see how long it takes to work through the backlog, and how the backlog displaces other transactions.You can view the backlog here https://blockchain.info/new-transactionsYou can write a script to generate transactions or manually. Using a phone App it is a quick process to scan a QR code, any address will do.For purposes of analyzing this test I will be sending dust transactions starting at 23:00 UTC to this address:12qLgVrkW561PbpfvokKwfj7CPjCVwwCTSAlso if you are feeling up to it, double the suggested transaction fee.</t>
  </si>
  <si>
    <t>http://www.reddit.com/r/Bitcoin/comments/37psl5/fill_up_the_blocks_today_2300_utc_1900_est_1600/</t>
  </si>
  <si>
    <t>May 29, 2015 at 08:37PM</t>
  </si>
  <si>
    <t>Privacy for Bitcoin on Mobile, Part 1: Giants and Dwarves</t>
  </si>
  <si>
    <t>http://www.kristovatlas.com/privacy-for-bitcoin-on-mobile-part-1-giants-and-dwarves/</t>
  </si>
  <si>
    <t>http://www.reddit.com/r/Bitcoin/comments/37pvmm/privacy_for_bitcoin_on_mobile_part_1_giants_and/</t>
  </si>
  <si>
    <t>Bitcoinzftw13</t>
  </si>
  <si>
    <t>Hackaday Accepts Bitcoin Payments in Their Online Shop</t>
  </si>
  <si>
    <t>http://dmt.li/hackadayforum</t>
  </si>
  <si>
    <t>http://www.reddit.com/r/Bitcoin/comments/37pvlf/hackaday_accepts_bitcoin_payments_in_their_online/</t>
  </si>
  <si>
    <t>May 29, 2015 at 08:36PM</t>
  </si>
  <si>
    <t>A Look Into The Future Of An Anonymous Economy</t>
  </si>
  <si>
    <t>http://bitcoinprbuzz.com/a-look-into-the-future-of-an-anonymous-economy/</t>
  </si>
  <si>
    <t>http://www.reddit.com/r/Bitcoin/comments/37pvhd/a_look_into_the_future_of_an_anonymous_economy/</t>
  </si>
  <si>
    <t>May 29, 2015 at 08:49PM</t>
  </si>
  <si>
    <t>Bitcoin's 'New Frontier' of Cybercrime Explored at Barcelona Event</t>
  </si>
  <si>
    <t>http://www.coindesk.com/new-frontier-of-bitcoin-cybercrime-explored-at-barcelona-event/</t>
  </si>
  <si>
    <t>http://www.reddit.com/r/Bitcoin/comments/37px17/bitcoins_new_frontier_of_cybercrime_explored_at/</t>
  </si>
  <si>
    <t>May 29, 2015 at 09:09PM</t>
  </si>
  <si>
    <t>http://www.reddit.com/r/Bitcoin/comments/37pzkn/un_says_encryption_necessary_for_the_exercise_of/</t>
  </si>
  <si>
    <t>May 29, 2015 at 09:26PM</t>
  </si>
  <si>
    <t>NewLibertyStandard</t>
  </si>
  <si>
    <t>I will represent us well gentlemen</t>
  </si>
  <si>
    <t>http://imgur.com/Zgp9f1Q</t>
  </si>
  <si>
    <t>http://www.reddit.com/r/Bitcoin/comments/37q1wv/i_will_represent_us_well_gentlemen/</t>
  </si>
  <si>
    <t>May 29, 2015 at 09:16PM</t>
  </si>
  <si>
    <t>Randomly found in the wild - PornHD.com accepts Bitcoin</t>
  </si>
  <si>
    <t>http://www.pornhd.com/</t>
  </si>
  <si>
    <t>http://www.reddit.com/r/Bitcoin/comments/37q0kh/randomly_found_in_the_wild_pornhdcom_accepts/</t>
  </si>
  <si>
    <t>May 29, 2015 at 09:41PM</t>
  </si>
  <si>
    <t>REDDIT-IS-TRP</t>
  </si>
  <si>
    <t>how much bitcoin can i earn /hour with these specs</t>
  </si>
  <si>
    <t>pc specs16gb ram 2tb hdd 120gb ssd processor intel core i7 4790k cpu @ 4.00 ghz geforce gtx 770 700 w thingyand how long did it take u to make 1 bitcoin .-.i wanna get an idea of how long it takes</t>
  </si>
  <si>
    <t>http://www.reddit.com/r/Bitcoin/comments/37q3vw/how_much_bitcoin_can_i_earn_hour_with_these_specs/</t>
  </si>
  <si>
    <t>May 29, 2015 at 09:35PM</t>
  </si>
  <si>
    <t>sflicht</t>
  </si>
  <si>
    <t>Movie Review: Deep Web</t>
  </si>
  <si>
    <t>https://reason.com/archives/2015/05/29/movie-review-deep-web</t>
  </si>
  <si>
    <t>http://www.reddit.com/r/Bitcoin/comments/37q36c/movie_review_deep_web/</t>
  </si>
  <si>
    <t>May 29, 2015 at 09:57PM</t>
  </si>
  <si>
    <t>aleenamaleena</t>
  </si>
  <si>
    <t>I am alina, and this is my twitter account, please upvote :)</t>
  </si>
  <si>
    <t>https://twitter.com/aleenamaleena</t>
  </si>
  <si>
    <t>http://www.reddit.com/r/Bitcoin/comments/37q618/i_am_alina_and_this_is_my_twitter_account_please/</t>
  </si>
  <si>
    <t>May 29, 2015 at 10:14PM</t>
  </si>
  <si>
    <t>Slomp. Supertrips from silk road. Sentenced to 10 years in prision!</t>
  </si>
  <si>
    <t>http://www.businessinsider.com/silk-road-drug-dealer-supertrips-sentenced-to-10-years-in-prison-2015-5</t>
  </si>
  <si>
    <t>http://www.reddit.com/r/Bitcoin/comments/37q8d0/slomp_supertrips_from_silk_road_sentenced_to_10/</t>
  </si>
  <si>
    <t>May 29, 2015 at 10:08PM</t>
  </si>
  <si>
    <t>nathanairplane</t>
  </si>
  <si>
    <t>The Cryptocurrency-Based Projects That Would Pay Everyone Just for Being Alive</t>
  </si>
  <si>
    <t>https://www.vice.com/read/the-cryptocurrency-based-schemes-that-would-pay-everyone-just-for-being-alive-456</t>
  </si>
  <si>
    <t>http://www.reddit.com/r/Bitcoin/comments/37q7j0/the_cryptocurrencybased_projects_that_would_pay/</t>
  </si>
  <si>
    <t>May 29, 2015 at 10:07PM</t>
  </si>
  <si>
    <t>What you guys feel, when you realize that you waste your bitcoin just for nothing, like this guy on the picture?</t>
  </si>
  <si>
    <t>https://twitter.com/AleenaMaleena/status/603603296880828416</t>
  </si>
  <si>
    <t>http://www.reddit.com/r/Bitcoin/comments/37q7fz/what_you_guys_feel_when_you_realize_that_you/</t>
  </si>
  <si>
    <t>May 29, 2015 at 10:17PM</t>
  </si>
  <si>
    <t>atleticofa</t>
  </si>
  <si>
    <t>GEARBEST is accepting BITCOIN!!</t>
  </si>
  <si>
    <t>http://gearbest.com/</t>
  </si>
  <si>
    <t>http://www.reddit.com/r/Bitcoin/comments/37q8ug/gearbest_is_accepting_bitcoin/</t>
  </si>
  <si>
    <t>ntomaino</t>
  </si>
  <si>
    <t>Bitcoin is Better with Friends</t>
  </si>
  <si>
    <t>https://blog.coinbase.com/2015/05/29/bitcoin-is-better-with-friends/</t>
  </si>
  <si>
    <t>http://www.reddit.com/r/Bitcoin/comments/37q8tf/bitcoin_is_better_with_friends/</t>
  </si>
  <si>
    <t>May 29, 2015 at 10:16PM</t>
  </si>
  <si>
    <t>WinkleviBitcoinTrust</t>
  </si>
  <si>
    <t>Are people still planning to do a tx stress test at 23:00 UTC today? (7-8:00 p.m. EDT on Friday, May 29)</t>
  </si>
  <si>
    <t>I read on here that someone was asking people to submit transactions from 23-24:00 UTC today (6-7:00 p.m. on the East coast USA) to see what happens when the blocks fill up. Are we doing this?</t>
  </si>
  <si>
    <t>http://www.reddit.com/r/Bitcoin/comments/37q8qh/are_people_still_planning_to_do_a_tx_stress_test/</t>
  </si>
  <si>
    <t>May 30, 2015 at 12:10AM</t>
  </si>
  <si>
    <t>The United States issued a new law today prohibiting the use or transmission of bitcoins that have been associated with "terrorism, enemy states, or federal offenses". (headlines from 2020)</t>
  </si>
  <si>
    <t>When everyone went SJW and refused to accept the bitcoins that were stolen from that exchange... A crucial problem came to light.One bitcoin does not, in fact, equal one bitcoin.If it can go wrong, it will go wrong, and either bitcoin solves this problem immediately or it will lose a large measure of usefulness as a global ledger of debt.It will be a wet dream for the US government though. Don't get me wrong, I think our civilization has a strong need for a public, non-fungible blockchain but I am suddenly worried about the feasibility of using that as a measure of private debt.Counter opinions are welcome.</t>
  </si>
  <si>
    <t>http://www.reddit.com/r/Bitcoin/comments/37qpoh/the_united_states_issued_a_new_law_today/</t>
  </si>
  <si>
    <t>May 30, 2015 at 12:09AM</t>
  </si>
  <si>
    <t>enthusiast99</t>
  </si>
  <si>
    <t>i've come up with a new bitcoin based micropayments idea. Not sure what to do next. Any ideas?</t>
  </si>
  <si>
    <t>The site's here: https://www.piggy.link Basically, people with ordinary websites (like html based, wordpress etc) can link in their site. Once linked, they get paid directly when users click links on their site(s). You could say its a kind of paywall proxy but bitcoin based, and you can set it so you really get paid the instant they click. Pretty nifty, I think... and with a lot of potential? 19% of sites are wordpress and I already made a set of instructions for how to link those. Anyway this is not an advert.. it is still way way too rough round the edges to be worth anything much as it is. Just wanted to put the idea out there and see what people made of it... and to let people know what I'm doing in case they felt like getting involved ;)</t>
  </si>
  <si>
    <t>http://www.reddit.com/r/Bitcoin/comments/37qpi9/ive_come_up_with_a_new_bitcoin_based/</t>
  </si>
  <si>
    <t>May 30, 2015 at 12:08AM</t>
  </si>
  <si>
    <t>Barry Silbert: "Mind blowing what the BitPay team has been quietly working on behind the scenes." Ideas?</t>
  </si>
  <si>
    <t>https://twitter.com/barrysilbert/status/604330043138052097</t>
  </si>
  <si>
    <t>http://www.reddit.com/r/Bitcoin/comments/37qp9n/barry_silbert_mind_blowing_what_the_bitpay_team/</t>
  </si>
  <si>
    <t>May 30, 2015 at 01:06AM</t>
  </si>
  <si>
    <t>RamblinRambo3</t>
  </si>
  <si>
    <t>Credit Card to Bitcoin payment provider?</t>
  </si>
  <si>
    <t>So I'd like to accept payments from people but have it transferred to me as bitcoins. I've noticed that there are still so many people that feel uneasy using bitcoins so I'd want a way for them to keep on using their credit cards as usual but that the payment arrives to me as bitcoins.Basically they buy something, pay using their cc and then it gets exchanged to me as bitcoins. Is there any provider out there?</t>
  </si>
  <si>
    <t>http://www.reddit.com/r/Bitcoin/comments/37qy0b/credit_card_to_bitcoin_payment_provider/</t>
  </si>
  <si>
    <t>May 30, 2015 at 01:39AM</t>
  </si>
  <si>
    <t>mveer23</t>
  </si>
  <si>
    <t>What is a good place to buy BTC instantly?</t>
  </si>
  <si>
    <t>I want to buy some bitcoins at close to market value using a debit or credit card, not against using moneygram or WU. Where are some good places?</t>
  </si>
  <si>
    <t>http://www.reddit.com/r/Bitcoin/comments/37r2wb/what_is_a_good_place_to_buy_btc_instantly/</t>
  </si>
  <si>
    <t>May 30, 2015 at 01:47AM</t>
  </si>
  <si>
    <t>What are the arguments against bigger blocks?</t>
  </si>
  <si>
    <t>I have seen a lot of posts on this subreddit expressing the good that can come from a larger block size (faster transactions etc), but there is also very obviously a resistance to changing the size of the blocks in the community.What are the arguments against increasing the block size?</t>
  </si>
  <si>
    <t>http://www.reddit.com/r/Bitcoin/comments/37r3z4/what_are_the_arguments_against_bigger_blocks/</t>
  </si>
  <si>
    <t>May 30, 2015 at 01:44AM</t>
  </si>
  <si>
    <t>Silent-Pocket</t>
  </si>
  <si>
    <t>Silent-Pocket.com now accepting BITCOIN! Sleek, discrete leather goods that block wireless signal</t>
  </si>
  <si>
    <t>http://www.silent-pocket.com</t>
  </si>
  <si>
    <t>http://www.reddit.com/r/Bitcoin/comments/37r3k7/silentpocketcom_now_accepting_bitcoin_sleek/</t>
  </si>
  <si>
    <t>May 30, 2015 at 01:42AM</t>
  </si>
  <si>
    <t>Iron-x</t>
  </si>
  <si>
    <t>Koinify is changing their business model</t>
  </si>
  <si>
    <t>https://koinify.com/blog/something-on-the-verge/</t>
  </si>
  <si>
    <t>http://www.reddit.com/r/Bitcoin/comments/37r3aq/koinify_is_changing_their_business_model/</t>
  </si>
  <si>
    <t>May 30, 2015 at 02:09AM</t>
  </si>
  <si>
    <t>Apple patent mentioning bitcoin</t>
  </si>
  <si>
    <t>http://appft.uspto.gov/netacgi/nph-Parser?Sect1=PTO2&amp;Sect2=HITOFF&amp;p=1&amp;u=/netahtml/PTO/search-bool.html&amp;r=1&amp;f=G&amp;l=50&amp;co1=AND&amp;d=PG01&amp;s1=20150149336&amp;OS=20150149336&amp;RS=20150149336</t>
  </si>
  <si>
    <t>http://www.reddit.com/r/Bitcoin/comments/37r7aa/apple_patent_mentioning_bitcoin/</t>
  </si>
  <si>
    <t>May 30, 2015 at 02:06AM</t>
  </si>
  <si>
    <t>e-juicesverige</t>
  </si>
  <si>
    <t>E-JUICE SVERIGE now accepts Bitcoin! We are looking for our first E-juice Bitcoin Sale!</t>
  </si>
  <si>
    <t>http://e-juicesverige.com/shop</t>
  </si>
  <si>
    <t>http://www.reddit.com/r/Bitcoin/comments/37r6xu/ejuice_sverige_now_accepts_bitcoin_we_are_looking/</t>
  </si>
  <si>
    <t>May 30, 2015 at 02:42AM</t>
  </si>
  <si>
    <t>Corona Network Announces Fundraiser and Innovative Crypto Crowdfunding Model</t>
  </si>
  <si>
    <t>http://bitcoinwarrior.net/2015/05/corona-network-announces-fundraiser-and-innovative-crypto-crowdfunding/</t>
  </si>
  <si>
    <t>http://www.reddit.com/r/Bitcoin/comments/37rc4v/corona_network_announces_fundraiser_and/</t>
  </si>
  <si>
    <t>May 30, 2015 at 02:39AM</t>
  </si>
  <si>
    <t>Our latest logo design work payed for with bitcoin</t>
  </si>
  <si>
    <t>http://logodesignforbitcoin.com/work/liftofflabs</t>
  </si>
  <si>
    <t>http://www.reddit.com/r/Bitcoin/comments/37rbqo/our_latest_logo_design_work_payed_for_with_bitcoin/</t>
  </si>
  <si>
    <t>May 30, 2015 at 02:59AM</t>
  </si>
  <si>
    <t>Why Accounting for Bitcoin-Related Sales Isn’t The Same as Cash or Credit Cards</t>
  </si>
  <si>
    <t>http://libratax.com/blog/why-accounting-for-bitcoin-related-sales-isnt-the-same-as-cash-or-credit-cards/</t>
  </si>
  <si>
    <t>http://www.reddit.com/r/Bitcoin/comments/37remc/why_accounting_for_bitcoinrelated_sales_isnt_the/</t>
  </si>
  <si>
    <t>May 30, 2015 at 02:56AM</t>
  </si>
  <si>
    <t>neoranga</t>
  </si>
  <si>
    <t>Koinify to Stop Token Sales Ahead of Platform Pivot</t>
  </si>
  <si>
    <t>http://www.coindesk.com/koinify-stop-token-sales/</t>
  </si>
  <si>
    <t>http://www.reddit.com/r/Bitcoin/comments/37re9w/koinify_to_stop_token_sales_ahead_of_platform/</t>
  </si>
  <si>
    <t>May 30, 2015 at 02:53AM</t>
  </si>
  <si>
    <t>Distributed github using blockchain and DHT.</t>
  </si>
  <si>
    <t>http://blog.printf.net/articles/2015/05/29/announcing-gittorrent-a-decentralized-github/</t>
  </si>
  <si>
    <t>http://www.reddit.com/r/Bitcoin/comments/37rdq7/distributed_github_using_blockchain_and_dht/</t>
  </si>
  <si>
    <t>May 30, 2015 at 02:48AM</t>
  </si>
  <si>
    <t>tchai</t>
  </si>
  <si>
    <t>Free $5 of Bitcoin (More in Comments)</t>
  </si>
  <si>
    <t>https://www.circle.com/</t>
  </si>
  <si>
    <t>http://www.reddit.com/r/Bitcoin/comments/37rd2u/free_5_of_bitcoin_more_in_comments/</t>
  </si>
  <si>
    <t>May 30, 2015 at 02:45AM</t>
  </si>
  <si>
    <t>In-depth look at the progress of bitcoin remittances across Africa</t>
  </si>
  <si>
    <t>http://bravenewcoin.com/news/bitcoin-companies-tackling-the-african-market</t>
  </si>
  <si>
    <t>http://www.reddit.com/r/Bitcoin/comments/37rcnp/indepth_look_at_the_progress_of_bitcoin/</t>
  </si>
  <si>
    <t>May 30, 2015 at 03:14AM</t>
  </si>
  <si>
    <t>BitcoinIsSimple</t>
  </si>
  <si>
    <t>Silk Road creator Ross Ulbricht has been sentenced to life in prison.</t>
  </si>
  <si>
    <t>http://gizmodo.com/convicted-silk-road-kingpin-sentenced-to-life-in-prison-1707778632</t>
  </si>
  <si>
    <t>http://www.reddit.com/r/Bitcoin/comments/37rgt5/silk_road_creator_ross_ulbricht_has_been/</t>
  </si>
  <si>
    <t>May 30, 2015 at 03:13AM</t>
  </si>
  <si>
    <t>Nakamotoshi</t>
  </si>
  <si>
    <t>Ross Ulbricht Sentenced to Life in Prison</t>
  </si>
  <si>
    <t>http://www.theverge.com/2015/5/29/8687583/prison-sentence-ross-ulbricht-guilty-silk-road-dread-pirate-roberts</t>
  </si>
  <si>
    <t>http://www.reddit.com/r/Bitcoin/comments/37rglw/ross_ulbricht_sentenced_to_life_in_prison/</t>
  </si>
  <si>
    <t>May 30, 2015 at 03:11AM</t>
  </si>
  <si>
    <t>Patrick O'Neill on Twitter: "Two life sentences for Ross Ulbricht plus max sentences on all other charges"</t>
  </si>
  <si>
    <t>https://twitter.com/HowellONeill/status/604377258040676352</t>
  </si>
  <si>
    <t>http://www.reddit.com/r/Bitcoin/comments/37rgdd/patrick_oneill_on_twitter_two_life_sentences_for/</t>
  </si>
  <si>
    <t>May 30, 2015 at 03:09AM</t>
  </si>
  <si>
    <t>DarknetMarketsWiki</t>
  </si>
  <si>
    <t>Silk Road Founder Ross Ulbricht Sentenced to Life in Prison</t>
  </si>
  <si>
    <t>https://darknetmarkets.org/news/silk-road-founder-ross-ulbricht-sentenced/</t>
  </si>
  <si>
    <t>http://www.reddit.com/r/Bitcoin/comments/37rg0d/silk_road_founder_ross_ulbricht_sentenced_to_life/</t>
  </si>
  <si>
    <t>May 30, 2015 at 03:07AM</t>
  </si>
  <si>
    <t>Mano21</t>
  </si>
  <si>
    <t>Life in Prison for Ulbricht</t>
  </si>
  <si>
    <t>http://rt.com/usa/263213-silk-road-ulbricht-sentenced/</t>
  </si>
  <si>
    <t>http://www.reddit.com/r/Bitcoin/comments/37rfqa/life_in_prison_for_ulbricht/</t>
  </si>
  <si>
    <t>May 30, 2015 at 03:06AM</t>
  </si>
  <si>
    <t>twoflags</t>
  </si>
  <si>
    <t>Silk Road Mastermind Sentenced to Life in Prison for Drug Bazaar</t>
  </si>
  <si>
    <t>http://www.bloomberg.com/news/articles/2015-05-29/silk-road-mastermind-sentenced-to-life-in-prison-for-drug-bazaar</t>
  </si>
  <si>
    <t>http://www.reddit.com/r/Bitcoin/comments/37rfl0/silk_road_mastermind_sentenced_to_life_in_prison/</t>
  </si>
  <si>
    <t>May 30, 2015 at 03:05AM</t>
  </si>
  <si>
    <t>hexdump</t>
  </si>
  <si>
    <t>Silk Road operator Ross Ulbricht to sentenced life in prison</t>
  </si>
  <si>
    <t>http://www.theguardian.com/technology/2015/may/29/silk-road-ross-ulbricht-sentenced</t>
  </si>
  <si>
    <t>http://www.reddit.com/r/Bitcoin/comments/37rfjz/silk_road_operator_ross_ulbricht_to_sentenced/</t>
  </si>
  <si>
    <t>May 30, 2015 at 03:04AM</t>
  </si>
  <si>
    <t>Another banker jumps to death</t>
  </si>
  <si>
    <t>New York Investment Banker Jumps To His Death From Luxury Downtown Building - http://www.zerohedge.com/news/2015-05-29/new-york-investment-banker-jumps-his-death-luxury-downtown-buildingHow many they are now? I already lost the number of dead banksters, are like one per month or so no? With this rate we can get rid of them sooner than bitcoin will do it in the nice manner.Good that only banksters are jumping to death but no bitcoin investors. Of course the banksters they don't have another choice like bitcoiners :)</t>
  </si>
  <si>
    <t>http://www.reddit.com/r/Bitcoin/comments/37rfdh/another_banker_jumps_to_death/</t>
  </si>
  <si>
    <t>May 30, 2015 at 03:03AM</t>
  </si>
  <si>
    <t>Ross Ulbricht gets Life in Prison :(</t>
  </si>
  <si>
    <t>https://twitter.com/zerohedge/status/604376410879217665</t>
  </si>
  <si>
    <t>http://www.reddit.com/r/Bitcoin/comments/37rf7w/ross_ulbricht_gets_life_in_prison/</t>
  </si>
  <si>
    <t>May 30, 2015 at 03:29AM</t>
  </si>
  <si>
    <t>Similecoj inter la naskiĝo de Esperanto kaj la naskiĝo de Bitcoin .</t>
  </si>
  <si>
    <t>Mi ne povus helpi sed rimarki similecojn inter la vizion de Esperanto kaj la vizio de Bitcoin kiel mi legas ĉi tiun artikolon : http://www.theverge.com/2015/5/29/8672371/learn-esperanto-language-duolingo-app-origin-history</t>
  </si>
  <si>
    <t>http://www.reddit.com/r/Bitcoin/comments/37rj3d/similecoj_inter_la_naski%C4%9Do_de_esperanto_kaj_la/</t>
  </si>
  <si>
    <t>Ross Ulbricht, Creator of Silk Road Website, Is Sentenced to Life in Prison</t>
  </si>
  <si>
    <t>https://www.nytimes.com/2015/05/30/nyregion/ross-ulbricht-creator-of-silk-road-website-is-sentenced-to-life-in-prison.html</t>
  </si>
  <si>
    <t>http://www.reddit.com/r/Bitcoin/comments/37rj2k/ross_ulbricht_creator_of_silk_road_website_is/</t>
  </si>
  <si>
    <t>May 30, 2015 at 03:42AM</t>
  </si>
  <si>
    <t>CassandraRules</t>
  </si>
  <si>
    <t>Silk Road Founder Ross Ulbricht Sentenced to Life in Prison #FreeRoss</t>
  </si>
  <si>
    <t>http://sputniknews.com/us/20150529/1022731147.html?utm_source=https%3A%2F%2Fwww.facebook.com%2F&amp;utm_medium=short_url&amp;utm_content=qgG&amp;utm_campaign=URL_shortening</t>
  </si>
  <si>
    <t>http://www.reddit.com/r/Bitcoin/comments/37rkz0/silk_road_founder_ross_ulbricht_sentenced_to_life/</t>
  </si>
  <si>
    <t>May 30, 2015 at 01:09AM</t>
  </si>
  <si>
    <t>Bigger Block Debate - Gavin vs. ? - This open source community MUST constructively solve this problem - Bitcoin's future depends on it.</t>
  </si>
  <si>
    <t>I'm not the right person to write this. But I care so deeply about the future of bitcoin, I have to try.The world is watching bitcoin right now. Can open source software, with no governing body, solve its own problems? Or will it face the same paralysis that government faces?We are on the brink of disaster. Deeply passionate, brilliant minds lie on opposing sides in the debate.If I have learned one thing over the years, it is this: Whenever brilliant minds disagree on a long-standing problem, they are usually both right. There are at least two sub-cases, and each's perspective applies to the only case they had considered.I believe this holds true for the blocksize debate. There are risks to each of the options - leaving the size as is, increasing it once to a fixed size, and defining an auto-increasing size.I will inject my personal bias here and say that I believe the single fixed size increase best limits catastrophic risks, while certainly buying us the time we need to continue constructively exploring best solutions.The Proposal - A DebateThe technical implications to the various approaches are complex. Insidiously complex. Which makes it very hard for the majority of interested bitcoin parties to contribute meaningfully. However, each approach can be distilled down, explaining: -What it does -What it does not do -What risks it eliminates -What risks it createsI think a publicized, 'high profile' debate could be extremely beneficial. The community could create a pool of questions, we upvote them, find the most popular. Listeners would be able to get an overview of what is being talked about without having to do hours of complex reading. We would inform the community. And debators, by having to condense and think about their answers, may gain some clarity and insights they did not previously have.Most importantly, the debate offers a chance for each side to really hear the other, and possibly spark a few ideas which might represent a meeting in the middle, or innovation.The debate could be as simple as a 3-person Skype call, or Google Plus Hangout. A moderator, Gavin, and a representative from the opposing viewpoint. I would serve in the moderator role, but I am sure someone more qualified would be willing to step in if this gets traction.We must act. If you like this idea, don't just give it a +1 or a comment. Think about how you, personally, can help move this forward.Every day we do nothing is a decision.So long as we keep working together, we will solve this.Please - if you like this idea, get the word out, dissect the ideas, refine them, advance them.</t>
  </si>
  <si>
    <t>http://www.reddit.com/r/Bitcoin/comments/37qybb/bigger_block_debate_gavin_vs_this_open_source/</t>
  </si>
  <si>
    <t>May 30, 2015 at 03:35AM</t>
  </si>
  <si>
    <t>Volunteers needed to test geo location features for a Bitcoin exchange</t>
  </si>
  <si>
    <t>Kind Volunteers are needed to help test get location capabilities for a bitcoin exchange.Requirements: Skype Modern web browser Spare timeIf you're interested please kindly reply with a PM</t>
  </si>
  <si>
    <t>http://www.reddit.com/r/Bitcoin/comments/37rjvf/volunteers_needed_to_test_geo_location_features/</t>
  </si>
  <si>
    <t>May 30, 2015 at 04:05AM</t>
  </si>
  <si>
    <t>This Week in Bitcoin: Blockstream’s Lightning Network, The Sentencing of Ross Ulbricht, Apple’s New Patent Application, and More!</t>
  </si>
  <si>
    <t>http://www.futurism.com/wp-content/uploads/2015/05/Bitcoin_May29th_2015.jpg</t>
  </si>
  <si>
    <t>http://www.reddit.com/r/Bitcoin/comments/37ro7m/this_week_in_bitcoin_blockstreams_lightning/</t>
  </si>
  <si>
    <t>May 30, 2015 at 04:01AM</t>
  </si>
  <si>
    <t>Jachoshi</t>
  </si>
  <si>
    <t>Restoring a TREZOR Seed with Mycelium</t>
  </si>
  <si>
    <t>http://nothirdparty.com/kb/restore-trezor-seed-mycelium-android/</t>
  </si>
  <si>
    <t>http://www.reddit.com/r/Bitcoin/comments/37rno1/restoring_a_trezor_seed_with_mycelium/</t>
  </si>
  <si>
    <t>May 30, 2015 at 04:56AM</t>
  </si>
  <si>
    <t>justbeyourselfman</t>
  </si>
  <si>
    <t>Where can I buy Free Ross tshirts, with bitcoin, that also go towards helping his family?</t>
  </si>
  <si>
    <t>Would like to buy Free Ross shirt, in BTC, to support Ross + his family. What a terribly sad day.</t>
  </si>
  <si>
    <t>http://www.reddit.com/r/Bitcoin/comments/37rvcg/where_can_i_buy_free_ross_tshirts_with_bitcoin/</t>
  </si>
  <si>
    <t>FruityHuey</t>
  </si>
  <si>
    <t>GoCelery back at it.</t>
  </si>
  <si>
    <t>Seen a post earlier with the same thing. Last time I purchased it was in my account that same night. This time it's been 4 days. Several emails without a response. Do these guys even work Thurs-Sun? The worst part is I have used this card on this site. Why am i waiting 4 days for verification again using the same exact card? This site is way too inconsistent, they need to go offline or something until they get there shit together. Holding money like this when they decide is ridiculous. I don't want a rep coming on here giving some BS excuse about being backed up. No excuses for this.tl;dr: Go somewhere else. Too many good sites and companies to have your money held by these amateurs.</t>
  </si>
  <si>
    <t>http://www.reddit.com/r/Bitcoin/comments/37rv9f/gocelery_back_at_it/</t>
  </si>
  <si>
    <t>May 30, 2015 at 04:53AM</t>
  </si>
  <si>
    <t>VISA fraud factor much lower than expected, only at 0.0006 (6 cents for 100 dollars transacted)</t>
  </si>
  <si>
    <t>http://investor.visa.com/files/doc_downloads/annual%20meeting/Visa%20Annual%20Report%202013%20final%20website.pdf</t>
  </si>
  <si>
    <t>http://www.reddit.com/r/Bitcoin/comments/37ruuy/visa_fraud_factor_much_lower_than_expected_only/</t>
  </si>
  <si>
    <t>May 30, 2015 at 05:37AM</t>
  </si>
  <si>
    <t>Free Ross</t>
  </si>
  <si>
    <t>Rapists and murderers play on the fields of the NFL. They get a contract renewal.Barack Obama approves murderously intentioned drone strikes weekly. He gets a pension.Cops beat and and kill people. They get paid leave of absence.Edward Snowden copy-pastas some documents. He gets exile.Chelsea Manning shares a video. She gets tortured and imprisoned without due process.Ross Ulbricht runs a website and jumpstarts the future of money. He gets life in prison and his family's well-being is gutted.Free Ross.</t>
  </si>
  <si>
    <t>http://www.reddit.com/r/Bitcoin/comments/37s0lg/free_ross/</t>
  </si>
  <si>
    <t>May 30, 2015 at 05:30AM</t>
  </si>
  <si>
    <t>intentional_feeding</t>
  </si>
  <si>
    <t>Does anybody know where I can get one of these (pictured)?</t>
  </si>
  <si>
    <t>http://media.coindesk.com/2015/05/bitnodes-hardware-model-b1-front-300x185.jpg</t>
  </si>
  <si>
    <t>http://www.reddit.com/r/Bitcoin/comments/37rzv9/does_anybody_know_where_i_can_get_one_of_these/</t>
  </si>
  <si>
    <t>May 30, 2015 at 05:51AM</t>
  </si>
  <si>
    <t>jdkeith</t>
  </si>
  <si>
    <t>Let's talk about the murder-for-hire thing</t>
  </si>
  <si>
    <t>I'm no fan of the war on drugs. I think that hiring someone to murder or assault someone indicates that a person isn't someone I'd want as a friend. But I'm sick of seeing people crucifying Ross for doing what people do every day: protecting their ass by paying others to do horrible things.News flash - you don't have to pay federal income taxes. You can either avoid them illegally or just choose to make less money. But most people don't. Some of that money goes to killing people who didn't deserve it. I will not argue this point. Knowing that, a lot of people still pay taxes because they want to have a comfortable life and not want to get dragged off to jail.Which is exactly the same situation Ross was in - pay "protection money" or get your life ruined. Ross could've worked a crap job and made less money. Or he could've paid money which would have someone killed so his life didn't get ruined. Taxpayers could work a crap job and make less money. Or they could pay money which they should know goes to have people killed so their life doesn't get ruined.There is a difference in that the murder-for-hire thing was more direct and taxes fund things besides killing others (though no one can argue that all government killings of what many consider innocent are incidental).Other than that, what's the difference? Why shouldn't the person who actually does or attempts the killing be the asshole, and the person who paid them to do so merely a jerk?I recognize rights as intersubjective consensus or respect, so rights can be different for different groups or individuals. But I want symmetry, so I'm going to reject "because government/democracy/representatives of the people" arguments out of hand. Any argument you make will have to be equally applicable to any actor public or private.The other option is that Ross was an asshole worthy of his punishment... but so were the people in the twin towers (and the rest of us) - because they paid the taxes which caused the harm the terrorists had a grievance for; they were co-conspirators in a murder-for-hire scheme (with a lot of public goods on top of it).Go.</t>
  </si>
  <si>
    <t>http://www.reddit.com/r/Bitcoin/comments/37s2b7/lets_talk_about_the_murderforhire_thing/</t>
  </si>
  <si>
    <t>May 30, 2015 at 05:49AM</t>
  </si>
  <si>
    <t>Zhou Tonged - End of Silk Road :(</t>
  </si>
  <si>
    <t>https://www.youtube.com/watch?v=Di5NSU5yuKE</t>
  </si>
  <si>
    <t>http://www.reddit.com/r/Bitcoin/comments/37s22e/zhou_tonged_end_of_silk_road/</t>
  </si>
  <si>
    <t>May 30, 2015 at 06:09AM</t>
  </si>
  <si>
    <t>AquamarineRevenge</t>
  </si>
  <si>
    <t>Sunk: How Ross Ulbricht ended up in prison for life</t>
  </si>
  <si>
    <t>http://arstechnica.com/tech-policy/2015/05/sunk-how-ross-ulbricht-ended-up-in-prison-for-life/</t>
  </si>
  <si>
    <t>http://www.reddit.com/r/Bitcoin/comments/37s4fo/sunk_how_ross_ulbricht_ended_up_in_prison_for_life/</t>
  </si>
  <si>
    <t>May 30, 2015 at 06:01AM</t>
  </si>
  <si>
    <t>warproxxx</t>
  </si>
  <si>
    <t>A cashless society could be a nightmare for the homeless</t>
  </si>
  <si>
    <t>http://www.telegraph.co.uk/news/shopping-and-consumer-news/11634608/A-cashless-society-could-be-a-nightmare-for-the-homeless.html</t>
  </si>
  <si>
    <t>http://www.reddit.com/r/Bitcoin/comments/37s3em/a_cashless_society_could_be_a_nightmare_for_the/</t>
  </si>
  <si>
    <t>May 30, 2015 at 05:58AM</t>
  </si>
  <si>
    <t>kkoolook</t>
  </si>
  <si>
    <t>Everyone’s betting on blockchain because we need technology that can scale…</t>
  </si>
  <si>
    <t>http://linkis.com/fortune.com/2015/05/0fTaK</t>
  </si>
  <si>
    <t>http://www.reddit.com/r/Bitcoin/comments/37s34v/everyones_betting_on_blockchain_because_we_need/</t>
  </si>
  <si>
    <t>May 30, 2015 at 06:40AM</t>
  </si>
  <si>
    <t>123btc321</t>
  </si>
  <si>
    <t>14K transactions in 1 block?</t>
  </si>
  <si>
    <t>http://i.imgur.com/YfXdFO7.png</t>
  </si>
  <si>
    <t>http://www.reddit.com/r/Bitcoin/comments/37s8dx/14k_transactions_in_1_block/</t>
  </si>
  <si>
    <t>May 30, 2015 at 06:39AM</t>
  </si>
  <si>
    <t>inbitnes</t>
  </si>
  <si>
    <t>Relentless Pursuit (Bitcoin In Modern Literature)</t>
  </si>
  <si>
    <t>I’m a long time reader of the Bitcoin subreddit. A few months back I even decided to throw caution to the wind and set up an account! I’d like to share with you my interest in Bitcoin and my own humble answer to the question: How can I make my interests align also in a way that raises awareness to Bitcoin?I first became interested in Bitcoin several years ago. Like most people, I was dismissive at first, admittedly due to my own ignorance of how fascinating the technology is. I remember saying something like, “I was sure I’d lose my shirt at $1, $4 is outrageous!” At the time I was comparing it to more traditional investments and just flat did not understand its potential. But with a growing interest and much like other posts that I’ve found on reddit, I eventually became consumed with reading as much as I could on the topic. Maybe I’m just a slow reader but I’m still wondering where that year went…Then 2013 came around. I watched my modest investment grow upwards at a pace that still takes my breath away. Not one to outfox the market though, I’m still “hodl’n” strong! My wife can attest to the fact that I am a hardheaded man so I set my mind to riding down the “bubble” and that’s just what I’ve done. I’m still a believer in the long-term potential of the block chain and the rarity of a “Bitcoin” so I’m excited to see what its future holds.At the beginning of 2014 and in the midst of a declining Bitcoin price, I decided that I was done with landscaping. After 15 years in the industry, I sold my business. I realized that life is too short to spend it doing something that I didn’t want to do.Despite the reality that my working years weren’t over, this was a great time. The first six months of 2014 were even better than the energy at the NABC in Miami that January. I have three young kids and I had previously been very busy and afterwards, too worn out from landscaping to fully enjoy my time with them. Those first six months of not working for the first time in my adult life were amazing. I got out my old Legos and we’re still building anything and everything that we can think of. That time has helped me create a bond with my children and my wife that I doubt I would have had if it weren’t for my earlier success with Bitcoin.During the last half of 2014, I felt like it was time to figure out what to do with the rest of my professional life. I’m an avid reader of all genres but I’d always wanted to write an action thriller. I put my creativity to work and created a fictitious character that was transformed by the Boston Marathon bombings. Then I wrote a full-length modern thriller about his pursuit to obtain justice.I knew when I set out to write that I wanted to include Bitcoin as an element of the plot. A part of me felt like I had thanks to give but another part felt like the technology is so fascinating that I must share it. I wanted to simultaneously raise awareness of Bitcoin and demonstrate the (arguably) libertarian principles behind it but I wanted to do so in a way that the reader didn’t even know what had happened. One minute all the reader knew of Bitcoin was CNN sound bites. Then suddenly, they were in the middle of a novel and had the basics simply yet thoroughly explained. Have I hit the mark? I’ve done my best but I’ll leave that up to any readers to decide. The novel is currently available as a Kindle book and will be in paperback soon. Be sure to check out the book trailer below.The last few words that I’ll leave in this post, I will do so by honoring the spirit that Satoshi Nakamoto put into Bitcoin. If you find my work interesting, I’d be delighted if you look into it. If it’s not your kind of thing, then no worries!Thanks for taking some time out of your day to read my thoughts. -Nate (natehawk.com)Book Trailer: https://www.youtube.com/watch?v=W3TM7Yxxeog</t>
  </si>
  <si>
    <t>http://www.reddit.com/r/Bitcoin/comments/37s8cy/relentless_pursuit_bitcoin_in_modern_literature/</t>
  </si>
  <si>
    <t>1BitcoinOrBust</t>
  </si>
  <si>
    <t>PSA: warp wallet is a much better brain wallet.</t>
  </si>
  <si>
    <t>An ordinary brain wallet is just a single-round sha-256 hash of your passphrase. Warp wallet takes brain wallet to a whole new level of security by using scrypt plus salt. It's now my go-to brain wallet, and it should be yours too :-)Link: https://keybase.io/warp</t>
  </si>
  <si>
    <t>http://www.reddit.com/r/Bitcoin/comments/37s8bj/psa_warp_wallet_is_a_much_better_brain_wallet/</t>
  </si>
  <si>
    <t>May 30, 2015 at 06:55AM</t>
  </si>
  <si>
    <t>Based on the tx test, I'm really start considering that 1MB could really not be an appropriate size limit for a single block.</t>
  </si>
  <si>
    <t>As I started watching the unconfirmed txs, there are almost 5000 txs there. Yes, a new block just generated and guess what? You only have to wait for like 3 minute, the txs will fill up over 4000. Considering the growth of bitcoin, as more people will check out this payment system, I guess this kinda scenario will not likely be a traffic test. Instead, it would much likely be a normal case.Gavin is right about this.</t>
  </si>
  <si>
    <t>http://www.reddit.com/r/Bitcoin/comments/37sa7e/based_on_the_tx_test_im_really_start_considering/</t>
  </si>
  <si>
    <t>PopChest Launches Private Beta For Video Bitcoin Micropayments</t>
  </si>
  <si>
    <t>http://bravenewcoin.com/news/popchest-launches-private-beta-for-video-bitcoin-micropayments/</t>
  </si>
  <si>
    <t>http://www.reddit.com/r/Bitcoin/comments/37sa6b/popchest_launches_private_beta_for_video_bitcoin/</t>
  </si>
  <si>
    <t>May 30, 2015 at 06:47AM</t>
  </si>
  <si>
    <t>An /r/bitcoin challenge: redesign FIFA as a corruption-proof DAC</t>
  </si>
  <si>
    <t>Any ideas? Personally, I'm not sure it can be done. But I suspect people here may disagree.</t>
  </si>
  <si>
    <t>http://www.reddit.com/r/Bitcoin/comments/37s99p/an_rbitcoin_challenge_redesign_fifa_as_a/</t>
  </si>
  <si>
    <t>May 30, 2015 at 07:06AM</t>
  </si>
  <si>
    <t>PaulCapestany</t>
  </si>
  <si>
    <t>Node's eye view of the Bitcoin stress test [video]</t>
  </si>
  <si>
    <t>https://www.youtube.com/watch?v=twxPEVKGs9Y</t>
  </si>
  <si>
    <t>http://www.reddit.com/r/Bitcoin/comments/37sbhv/nodes_eye_view_of_the_bitcoin_stress_test_video/</t>
  </si>
  <si>
    <t>May 30, 2015 at 07:05AM</t>
  </si>
  <si>
    <t>goodbtc</t>
  </si>
  <si>
    <t>Je suis Ross Ulbricht!</t>
  </si>
  <si>
    <t>Banks laundering drug cartel money get a slap on the writs, in the forex rigging scandal the banks get a fine ($6bn) bigger than whole cryptocurrencies market cap, but nobody was arrested.And the banks were fined just last year about forex manipulation, the monetary losses has been estimated to represent $11.5 billions-a-year for Britain alone and five banks were fined only $1.7 billions in total without any arrest.JeSuisRossUlbricht</t>
  </si>
  <si>
    <t>http://www.reddit.com/r/Bitcoin/comments/37sbey/je_suis_ross_ulbricht/</t>
  </si>
  <si>
    <t>May 30, 2015 at 07:01AM</t>
  </si>
  <si>
    <t>Adam3933</t>
  </si>
  <si>
    <t>wallofcoins.com review</t>
  </si>
  <si>
    <t>Just wanted to recommend wallofcoins.com to anyone needing a reliable service to buy BTC without the delay or hassle of some other sites. I put the order online, made the deposit, and they had it confirmed and sent in less than 15 minutes. Their customer service was awesome. I was able to send a message and get a response with the state the bank account was from while I was next in line at the bank. Just a great overall service.Thanks /u/robertgenito :)</t>
  </si>
  <si>
    <t>http://www.reddit.com/r/Bitcoin/comments/37sazu/wallofcoinscom_review/</t>
  </si>
  <si>
    <t>May 30, 2015 at 07:26AM</t>
  </si>
  <si>
    <t>bsie</t>
  </si>
  <si>
    <t>[0.3BTC] To explain what bitcoin is to a friend and help him start accepting bitcoin for his business.</t>
  </si>
  <si>
    <t>https://www.reddit.com/r/BitSlave/comments/37scoj/03btc_to_explain_what_bitcoin_is_to_a_friend_and/</t>
  </si>
  <si>
    <t>http://www.reddit.com/r/Bitcoin/comments/37sdwr/03btc_to_explain_what_bitcoin_is_to_a_friend_and/</t>
  </si>
  <si>
    <t>May 30, 2015 at 07:18AM</t>
  </si>
  <si>
    <t>ringbingping</t>
  </si>
  <si>
    <t>BitcoinTalk DataBase dump with Satoshi's detail is out !!!</t>
  </si>
  <si>
    <t>http://satoshibox.com/5568fdd512fb6d98558b462dI think, using this dump many user accounts are being hacked. An example: https://bitcointalk.org/index.php?topic=1074180.0.Wont it affect Satoshi when people will get to know his IP ?</t>
  </si>
  <si>
    <t>http://www.reddit.com/r/Bitcoin/comments/37scv8/bitcointalk_database_dump_with_satoshis_detail_is/</t>
  </si>
  <si>
    <t>May 30, 2015 at 07:42AM</t>
  </si>
  <si>
    <t>Douglas_Everson</t>
  </si>
  <si>
    <t>Total Bitcoin transactions over $320M</t>
  </si>
  <si>
    <t>http://djviz.net/2015/05/30/bitcoin-transactions/</t>
  </si>
  <si>
    <t>http://www.reddit.com/r/Bitcoin/comments/37sfp2/total_bitcoin_transactions_over_320m/</t>
  </si>
  <si>
    <t>May 30, 2015 at 07:59AM</t>
  </si>
  <si>
    <t>Fiiyasko</t>
  </si>
  <si>
    <t>Hero account stolen from the forums</t>
  </si>
  <si>
    <t>-----BEGIN PGP SIGNED MESSAGE----- Hash: SHA256[http://i.imgur.com/XUSbNX2.png](image)Alright so this is a really rude morning, I try to sign on to the BCTalk forums to find that my account, and my backup account that I once used to regain access to my main account, has also been stolen (The one where i've previously PMmed theymos from and recovered my account when I lost it before)So it would seem that I have to create a new email account, to create a new bctalk.org account, so that I can begin [https://bitcointalk.org/index.php?topic=497545.0](This) proccess.I'd prefer to jump through all those hoops, but i'll do pretty much anything to get my BitcoinTalk.org hero account "Fiyasko" back-----BEGIN PGP SIGNATURE----- Version: GnuPG v2iQEcBAEBCAAGBQJVaQt6AAoJECj0GJmKDgINht4H/jm48C4wNHKb0K4as6kP4wZE 0p1FRoXJlRZKUJJLaSqn/1o7HR0RBaKrsrQlDIjv+6Q9kZ7nFk8e/R/CM4gKnCOb 5hYr8cnsYjnj2VJPy3uFOUTZKaFErPHJnTxwXLOaTvWSREtHIC1Wuq9O9SXkqBpY R5uQyVP7SiHX2aMKgR3PWP4cRVUqIVA6lxFyGEH0rysfQeAoHAZ0c6TWQsHFidz2 UPaRDfLAXqFur25hL7rILUFG/Y4erjYmEnMLfWfevvDEP/Q5bHAkRyTQyQWFHKdi oGhifvjCr8a4Bry//EiEDqAEhja1Vg/VVjQA2AdrUEh80f4t8r0RS8LSadMs0VA= =CcN2 -----END PGP SIGNATURE-----</t>
  </si>
  <si>
    <t>http://www.reddit.com/r/Bitcoin/comments/37shq4/hero_account_stolen_from_the_forums/</t>
  </si>
  <si>
    <t>May 30, 2015 at 08:11AM</t>
  </si>
  <si>
    <t>Consensus system for achieving consensus (Revisted)</t>
  </si>
  <si>
    <t>Now that Gavin is announcing pretty much what amounts to a possible fork war... I feel this should be discussed again.Every app that I've worked on that had hard-coding in it, has always caused an error some time in the future that took longer to fix than it should have. The latest one I got was a hard-coded URL used for AJAX which no longer worked. Why we let things be hard coded, is only due to procrastination - eventually it'll be fixed. But only when the system crashes, or is due for crashing, will it actually be fixed. Like the one we have today.20MB fix is kicking a can down the road, hoping a trash collector will pick it up and toss it into a bin. It's a good kick don't get me wrong, but why not just pick it up and put it into a bin in the first place?Here was my proposal for letting miners and users 'vote', using the blockchain. Essentially, this can stop fork wars, and start putting wars into the blockchain.https://www.reddit.com/r/Bitcoin/comments/36t56z/preventing_fork_wars_and_consensus_system_for/I think this system when I wrote it was actually too broad - putting the entire consensus code for voting just invited users who think 'miners' control all the power to hate on the system and I didn't generate enough discussion. (It doesn't give them full control because of incentives).So why don't we put some of these hard-coded consensus values that are NOT critical to transactional validation, such as max block size, etc. into a config file? We then hash this config file, send it into the blockchain for voting, and after X number of rounds if the vote was 100% unanimous, that becomes the config file to use for block verification from that point forward and the existing config is put into storage (to validate previous blocks before the vote).You can even store the entire config in OP_RETURN instead of just a hash too (unless you plan to put more than 80 bytes worth of config), so you don't need to distribute it separately.This only needs 1 soft fork, and the system will be dynamic and vote-based consensus. A hard fork won't arrive until it has been voted on. Most users without a new voting client can't vote, and thus the vote will fail by default (so we don't start fork wars).With just Gavin's block size increase, who knows if we will need to do a new fork again, and need to waste all this time rallying exchanges, miners and users again.</t>
  </si>
  <si>
    <t>http://www.reddit.com/r/Bitcoin/comments/37sj81/consensus_system_for_achieving_consensus_revisted/</t>
  </si>
  <si>
    <t>May 30, 2015 at 08:07AM</t>
  </si>
  <si>
    <t>This seemed appropriate given the stress test</t>
  </si>
  <si>
    <t>https://www.youtube.com/watch?v=g8huXkSaL7o</t>
  </si>
  <si>
    <t>http://www.reddit.com/r/Bitcoin/comments/37sir2/this_seemed_appropriate_given_the_stress_test/</t>
  </si>
  <si>
    <t>May 30, 2015 at 08:48AM</t>
  </si>
  <si>
    <t>throwawaykerpoples</t>
  </si>
  <si>
    <t>Advice for Ross in the joint</t>
  </si>
  <si>
    <t>Get yourself a weaponAnybody tries to fuck with you, you fuck them upNever smileTry to appear boredIn prison, cigarettes are better than bitcoin as a currency.</t>
  </si>
  <si>
    <t>http://www.reddit.com/r/Bitcoin/comments/37snes/advice_for_ross_in_the_joint/</t>
  </si>
  <si>
    <t>May 30, 2015 at 08:42AM</t>
  </si>
  <si>
    <t>Marsroverr</t>
  </si>
  <si>
    <t>NYSE to Launch NYSE Bitcoin Index, NYXBT</t>
  </si>
  <si>
    <t>http://www.reddit.com/r/Bitcoin/comments/37smt9/nyse_to_launch_nyse_bitcoin_index_nyxbt/</t>
  </si>
  <si>
    <t>May 30, 2015 at 08:31AM</t>
  </si>
  <si>
    <t>CryptoLemming</t>
  </si>
  <si>
    <t>How the Great Fork Will Occur</t>
  </si>
  <si>
    <t>https://medium.com/@allenpiscitello/how-the-great-fork-will-occur-160f0e462371</t>
  </si>
  <si>
    <t>http://www.reddit.com/r/Bitcoin/comments/37slh0/how_the_great_fork_will_occur/</t>
  </si>
  <si>
    <t>May 30, 2015 at 09:07AM</t>
  </si>
  <si>
    <t>Miners have self imposed a 731 kb block size limit. 5 out of last 6 blocks are 731 kb despite large unconfirmed transaction pool</t>
  </si>
  <si>
    <t>http://i.imgur.com/4EqXS8Z.png</t>
  </si>
  <si>
    <t>http://www.reddit.com/r/Bitcoin/comments/37spj5/miners_have_self_imposed_a_731_kb_block_size/</t>
  </si>
  <si>
    <t>May 30, 2015 at 09:01AM</t>
  </si>
  <si>
    <t>apoefjmqdsfls</t>
  </si>
  <si>
    <t>Some alternatives Gregory Maxwell proposes instead of rising the block size limit to 20 MB.</t>
  </si>
  <si>
    <t>(1) That the block size limit be replaced by a cost which heavily includes the net UTXO-set impact. E.g. size uses an augmented size that credits (negative cost) for UTXO destroyed, and positive cost for UTXO set size created. This better aligns the limit with the actual limitations on participating in the network.The implementation for this is trivial, and has been discussed in somewhat more detail going back a long time-- though there are free parameters (e.g. how much weight). I changed the node local policy for free transactions in Bitcoin in this direction in Aug 2013, but without a change in the way the limit works there is no economically rational reason for miners to charge fees in this way.(2) That there exist a dynamic maximum cost target, controlled by the preference lowest 33rd percentile of hashrate, and increased only at an objectively measurable cost to the miners. The quadratic scheme used in Bytecoin/Monero has a nice property that there is an equilibrium size less than the maximum that maximizes income. This reduces the ability of larger-- but still hashpower minority--, more centralized, miners to push out other participants. Unfortunately, the currently high subsidy for Bitcoin demands a more complex behavior than would otherwise be needed. This limit does not do anything to address the fact that miners economic interests and the rest of the users of Bitcoin can be fundamentally at odds (especially with very large blocks), so it doesn't supplant a hard limit by the consensus of Bitcoin users, but it would make larger limits less risky.(3) That we develop and agree on metrics for decentralization and use them to inform decisions. This is difficult right now, because most the existing metrics we have suggest that the current block size may be too large already; I believe much of the current poor state is actually due to temporary effects (older, less efficient versions of the software; hesitance by some in the technical community to call out serious risks), but its hard to be sure.(4) That no hard-fork of the Bitcoin system ever be performed against the wishes of a substantial portion of Bitcoin owners and users. That any controversial hard-fork would ever be considered would be a horrible precedent that potentially undermines the value proposition of Bitcoin completely.(3) and (4) are the hardest points for someone advocating an immediate jump in block size; particularly those who think that a future where Bitcoin just runs out of a couple huge data-centers is an acceptable outcome.sourceI feel like the people who are actually working on bitcoin are heaving a hard time spreading their views on this subreddit. Satoshi might once have said that he sees a future with a few big datacenters mining bitcoin, but are we really trying to be some orthodox religious group that is going to take his words by the letter? I don't follow him in that view and I bet a lot of other bitcoiners neither. I got interested in bitcoin because of the freedom and independence it gives me. Although I'm just a tiny node in the whole network, using bitcoin gives me a feeling of power. I don't want to lose that.</t>
  </si>
  <si>
    <t>http://www.reddit.com/r/Bitcoin/comments/37sow7/some_alternatives_gregory_maxwell_proposes/</t>
  </si>
  <si>
    <t>May 30, 2015 at 08:58AM</t>
  </si>
  <si>
    <t>Bitcoin Leader Changes Mind, Says He'll Fork Without Developer Consensus</t>
  </si>
  <si>
    <t>http://altcoinpress.com/2015/05/bitcoin-leader-changes-mind-says-hell-fork-without-developer-consensus/</t>
  </si>
  <si>
    <t>http://www.reddit.com/r/Bitcoin/comments/37sokn/bitcoin_leader_changes_mind_says_hell_fork/</t>
  </si>
  <si>
    <t>May 30, 2015 at 08:52AM</t>
  </si>
  <si>
    <t>tank-at-neomoney</t>
  </si>
  <si>
    <t>For Ross and all those who love him</t>
  </si>
  <si>
    <t>http://i.imgur.com/KlknO66.jpg</t>
  </si>
  <si>
    <t>http://www.reddit.com/r/Bitcoin/comments/37snwg/for_ross_and_all_those_who_love_him/</t>
  </si>
  <si>
    <t>May 30, 2015 at 09:19AM</t>
  </si>
  <si>
    <t>cryptopickcanada</t>
  </si>
  <si>
    <t>Sweet! AE Bitcoin Tee's for disaster relief</t>
  </si>
  <si>
    <t>http://teespring.com/sweet-bitcoin-t-shirts-for</t>
  </si>
  <si>
    <t>http://www.reddit.com/r/Bitcoin/comments/37sqv0/sweet_ae_bitcoin_tees_for_disaster_relief/</t>
  </si>
  <si>
    <t>May 30, 2015 at 09:15AM</t>
  </si>
  <si>
    <t>horics</t>
  </si>
  <si>
    <t>igot.com took my money.</t>
  </si>
  <si>
    <t>I requested igot.com to send the withdrawal 6 weeks ago. 16th April. But it's not completed yet. around 60K SGD. I have opened the ticket many times but the answer was same. 'The money will be transfered shortly' From 28th May, they have not replied to the support ticket.I want to report to the police. Anyone know what kind of evidence I need to prepare?Thanks.</t>
  </si>
  <si>
    <t>http://www.reddit.com/r/Bitcoin/comments/37sqh3/igotcom_took_my_money/</t>
  </si>
  <si>
    <t>May 30, 2015 at 09:32AM</t>
  </si>
  <si>
    <t>BITCOIN REGULATION ROUNDUP, REGULATOR DIVIDE AND “LIFE ON BITCOIN”</t>
  </si>
  <si>
    <t>http://www.pymnts.com/in-depth/2015/bitcoin-regulation-roundup-regulator-divide-and-life-on-bitcoin/</t>
  </si>
  <si>
    <t>http://www.reddit.com/r/Bitcoin/comments/37ssap/bitcoin_regulation_roundup_regulator_divide_and/</t>
  </si>
  <si>
    <t>Still Don't Understand Bitcoin? This Concept Art Will Help</t>
  </si>
  <si>
    <t>http://www.forbes.com/sites/katherynthayer/2015/05/29/still-dont-understand-bitcoin-this-concept-art-will-help/</t>
  </si>
  <si>
    <t>http://www.reddit.com/r/Bitcoin/comments/37ss82/still_dont_understand_bitcoin_this_concept_art/</t>
  </si>
  <si>
    <t>May 30, 2015 at 09:29AM</t>
  </si>
  <si>
    <t>its_bitney_bitch</t>
  </si>
  <si>
    <t>Looks like the stress test successfully filled up the blocks</t>
  </si>
  <si>
    <t>http://i.imgur.com/CWYWpDO.png</t>
  </si>
  <si>
    <t>http://www.reddit.com/r/Bitcoin/comments/37srw2/looks_like_the_stress_test_successfully_filled_up/</t>
  </si>
  <si>
    <t>May 30, 2015 at 09:55AM</t>
  </si>
  <si>
    <t>xxeyes</t>
  </si>
  <si>
    <t>How might Bitcoin facilitate a better model for democracy?</t>
  </si>
  <si>
    <t>How might Bitcoin facilitate a better model for democracy?I have devised a crude model with two main components: an algorithmic governing entity and a prediction market, both built on top of the Bitcoin blockchain in a dynamic interconnected system.The algorithmic governing entity collects taxes from all citizens. It uses these funds to contract out research and development of proposals for laws, budgets, infrastructure plans, changes/updates to the algorithmic governing entity itself, etc. in a dynamic system. It also uses this money to fund the chosen proposals.The algorithmic governing entity issues tokens (a coloured coin) equally to all citizens at a steady rate. Citizens wager these tokens in the integrated prediction market to predict the success/failure of the various civic proposals. The algorithmic governing entity allocates funds collected from taxation to realize the proposals based on their forecasted success rates.The actual success/failure of the proposals is gauged in real time based on achievement check-points (written into the proposal) and citizens are paid out based on their wagers.Tokens that have passed through the prediction market at least once may be used to supplement tax payments, otherwise they are useless. Citizens who have earned tokens in excess of their tax requirements may sell them on the open market.Wagers made in the prediction market are like votes. Rather than electing a representative and then relinquishing control to them as with current democratic models, citizens vote directly on the issues. Given that there is value on the line, people will naturally weight their votes based on their expertise. This allows the algorithmic governing entity to tap the wisdom of the population to determine courses of action and to improve its own design. It also endows the algorithmic governing entity with dynamic flexibility to evolve with the changing needs and perspectives of the people/state.What do you think? How might this model succeed or fail? How would you improve upon it?</t>
  </si>
  <si>
    <t>http://www.reddit.com/r/Bitcoin/comments/37suw8/how_might_bitcoin_facilitate_a_better_model_for/</t>
  </si>
  <si>
    <t>May 30, 2015 at 10:10AM</t>
  </si>
  <si>
    <t>lolmanwhat1</t>
  </si>
  <si>
    <t>Bitcoin traced by IP?</t>
  </si>
  <si>
    <t>On blockchain it shows the IP from a transaction it says that it might not be the source of the transaction but is the ip of the node that alerted blockchain of transaction can someone explain this... Is it possible for your IP to be put here when you send btc? Can your IP be exposed when you send bitcoin to an address, or when you receive bitcoin? Would like a technical explanation.</t>
  </si>
  <si>
    <t>http://www.reddit.com/r/Bitcoin/comments/37swn5/bitcoin_traced_by_ip/</t>
  </si>
  <si>
    <t>May 30, 2015 at 10:04AM</t>
  </si>
  <si>
    <t>bitcoin-crowdsales</t>
  </si>
  <si>
    <t>Factom (a system for securing millions of realtime records in the blockchain) Concludes Crowdsale, Raises Over 2000 BTC</t>
  </si>
  <si>
    <t>http://www.coinsetter.com/bitcoin-news/2015/05/27/factom-concludes-crowdsale-raises-over-2000-btc-2348</t>
  </si>
  <si>
    <t>http://www.reddit.com/r/Bitcoin/comments/37svz1/factom_a_system_for_securing_millions_of_realtime/</t>
  </si>
  <si>
    <t>May 30, 2015 at 10:20AM</t>
  </si>
  <si>
    <t>ZoidbergCoin</t>
  </si>
  <si>
    <t>Blocks and their miner fees before and after today's stress test.</t>
  </si>
  <si>
    <t>Blocks and their fees before the stress test:358576 0.06657261 358575 0.07531799 358574 0.09644058 358573 0.18599078 358572 0.08119574 358571 0.20301370 358570 0.13717465 Blocks and their fees AFTER/DURING the stress test:358606 0.22148302 358605 0.16318811 358604 0.44424762 358603 0.20548060 358602 0.33613997 358601 0.35712373 358600 0.29725055 358599 0.25727454 358598 0.24678791 358597 0.39576837 358596 0.40470258</t>
  </si>
  <si>
    <t>http://www.reddit.com/r/Bitcoin/comments/37sxt4/blocks_and_their_miner_fees_before_and_after/</t>
  </si>
  <si>
    <t>May 30, 2015 at 10:36AM</t>
  </si>
  <si>
    <t>I_AM_A_PIRATE_AMA</t>
  </si>
  <si>
    <t>Celery offers $10 credit in Bitcoin for referrals</t>
  </si>
  <si>
    <t>However, the minimum purchase is $20 (unless you're willing to link a bank account). Also, it's only available if you use someone's referral link.It takes a few days to go through but is really useful for low-stakes Bitcoin traders like me. If you already use Bitcoin I highly recommend it because it's $10 for free, as long as you're willing to invest $10 (you get a $10 off on your first purchase $20 or more. So example, you pay $10 for $20 of BitCoin.). Also, if you link a bank account, I think you can sell it right after you get it. (Needs confirmation).To do this you need a cell phone number that can receive SMS texts* and a **debit or credit card - prepaid gift cards do work, tested it myself. It also takes a few days to process the purchase, but it's worth it if you don't need bitcoin right away. If you use a debit/credit card, I've been told it goes almost instantly after your first purchase, which should be useful if you refer someone else.Here's my referral link - as I stated earlier, it only works on a referral, so it's fairly useless to provide a non-referral link. (But here it is anyway.) I also get $10 if you make a purchase.</t>
  </si>
  <si>
    <t>http://www.reddit.com/r/Bitcoin/comments/37szh8/celery_offers_10_credit_in_bitcoin_for_referrals/</t>
  </si>
  <si>
    <t>May 30, 2015 at 10:41AM</t>
  </si>
  <si>
    <t>JustOutOfTheDarkness</t>
  </si>
  <si>
    <t>Help please, Is there any way to cancel an unconfirmed transaction?</t>
  </si>
  <si>
    <t>I used Bitcoin Core wallet for a transaction of about 1.5 BTC and instead of the normal .0001 BTC fee I had set up this was a newer version I recently installed that put a transaction fee of 0.00000192 BTC which now seems to have my transaction in limbo since no one wants to confirm it. Is there a way to cancel and resend it or somehow fix this mess up?</t>
  </si>
  <si>
    <t>http://www.reddit.com/r/Bitcoin/comments/37szze/help_please_is_there_any_way_to_cancel_an/</t>
  </si>
  <si>
    <t>May 30, 2015 at 11:14AM</t>
  </si>
  <si>
    <t>jojobarke</t>
  </si>
  <si>
    <t>Can anyone explain how the Silk Road coins where confiscated? Bitcoind requires a password to decrypt even if Ross' laptop was kept awake.</t>
  </si>
  <si>
    <t>http://www.reddit.com/r/Bitcoin/comments/37t3fl/can_anyone_explain_how_the_silk_road_coins_where/</t>
  </si>
  <si>
    <t>May 30, 2015 at 11:27AM</t>
  </si>
  <si>
    <t>Unconfirmed transaction, related to the recent large block sizes?</t>
  </si>
  <si>
    <t>http://www.reddit.com/r/Bitcoin/comments/37t4rt/unconfirmed_transaction_related_to_the_recent/</t>
  </si>
  <si>
    <t>May 30, 2015 at 11:16AM</t>
  </si>
  <si>
    <t>Is there any way Gavin or Dev community can find a way to program something where all accounts (including Satoshi's) are shown as updated so we know which accounts are dead and which are "living."</t>
  </si>
  <si>
    <t>It would be nice to know whether Satoshi decides to stay on previous fork or he updates to the new one. I'm a Bitcoin enthusiast not a programmer, excuse my ignorance in this regard. Thanks.</t>
  </si>
  <si>
    <t>http://www.reddit.com/r/Bitcoin/comments/37t3o0/is_there_any_way_gavin_or_dev_community_can_find/</t>
  </si>
  <si>
    <t>May 30, 2015 at 11:48AM</t>
  </si>
  <si>
    <t>towtowtoww</t>
  </si>
  <si>
    <t>I am starting a bitcoin only porn production company. Which bitcoin crowdfunding platform could I use for the startup capital?</t>
  </si>
  <si>
    <t>http://www.reddit.com/r/Bitcoin/comments/37t6t7/i_am_starting_a_bitcoin_only_porn_production/</t>
  </si>
  <si>
    <t>May 30, 2015 at 12:03PM</t>
  </si>
  <si>
    <t>Bitcoup</t>
  </si>
  <si>
    <t>Am I the only one that finds it suspicious that at basically the second Gavin stopped being chief scientist he moved to make Bitcoin a thing he controls?</t>
  </si>
  <si>
    <t>he is no longer chief scientist of anything or even a member of the organization that gave him that title and then suddenly he has an excuse that we need to move to a fork where he picks who has commit access? This seems like a power grab, plain and simple. The block cap seems like a convenient cover for him to basically run a coup on Bitcoin after he lost his fancy boy king of Bitcoin title.</t>
  </si>
  <si>
    <t>http://www.reddit.com/r/Bitcoin/comments/37t8bo/am_i_the_only_one_that_finds_it_suspicious_that/</t>
  </si>
  <si>
    <t>May 30, 2015 at 11:56AM</t>
  </si>
  <si>
    <t>What impact have various investment pools had on Bitcoinland?</t>
  </si>
  <si>
    <t>http://www.ofnumbers.com/2015/05/29/what-impact-have-various-investment-pools-had-on-bitcoinland/</t>
  </si>
  <si>
    <t>http://www.reddit.com/r/Bitcoin/comments/37t7l6/what_impact_have_various_investment_pools_had_on/</t>
  </si>
  <si>
    <t>May 30, 2015 at 12:36PM</t>
  </si>
  <si>
    <t>Meet Hiep - renting a flat in Saigon for BTC!</t>
  </si>
  <si>
    <t>https://www.bitcoinvietnam.com.vn/blog/interview-with-hiep-the-host-that-accept-bitcoin-in-vietnam/</t>
  </si>
  <si>
    <t>http://www.reddit.com/r/Bitcoin/comments/37tbbp/meet_hiep_renting_a_flat_in_saigon_for_btc/</t>
  </si>
  <si>
    <t>May 30, 2015 at 12:57PM</t>
  </si>
  <si>
    <t>For every 1 person working on a centralized coin system, a 1000 are working on Bitcoin's expansion. Not fact but an assumption.</t>
  </si>
  <si>
    <t>Bitcoin is too fast for a centralized entity to compete with. It's just about human manpower.</t>
  </si>
  <si>
    <t>http://www.reddit.com/r/Bitcoin/comments/37td16/for_every_1_person_working_on_a_centralized_coin/</t>
  </si>
  <si>
    <t>May 30, 2015 at 12:53PM</t>
  </si>
  <si>
    <t>nad48</t>
  </si>
  <si>
    <t>Bitcoin and the War on Cash</t>
  </si>
  <si>
    <t>Today i have been watching two interesting and very recent videos (past 24h) about the war on cash:Joseph Salerno: The War on Cash https://www.youtube.com/watch?v=x2JPLADXkjUGordon T Long: Elites' Goal of Cashless Society Has Started War on Cash https://www.youtube.com/watch?v=wzBtC0JvvfMI definetely recommend watching/listening them.My question is how is this war on cash going to affect cryptocurrencies? In some countries digital currencies have been defined as cash and have the same restrictions.We have famous economists, bankers and politicians talking about the need to ban cash. Netanyahu lately talk about the need to just leave a debit card and remove cash alltogether.We see many posts and big sentences like the one from Byrne from Overstock saying how bitcoin is going to eat Jamie Dimon's lunch, or even Larry Summers talks about the wonders of bitcoin. We have seen lately a growing interest on financial spheres aswell as in fintech.I just don't know how to fit the war on cash on the economic puzzle.Is the cash ban a check mate move from the bankers?Thanks for reading and any opinion.</t>
  </si>
  <si>
    <t>http://www.reddit.com/r/Bitcoin/comments/37tcoh/bitcoin_and_the_war_on_cash/</t>
  </si>
  <si>
    <t>May 30, 2015 at 01:10PM</t>
  </si>
  <si>
    <t>BitsparkHK</t>
  </si>
  <si>
    <t>Bitspark announced as winners at Innotribe 2015</t>
  </si>
  <si>
    <t>We are excited to announce our recent win at Next Bank Asia's Innotribe Semi Finals in Singapore and subsequent progression to the Innotribe Grand Finals in Sibos later this year.Bitspark announced our new cash in cash out remittance platform tailored for Money Transfer Operators to send and receive money to emerging markets quicker, cheaper and without any prior bitcoin knowledge.http://www.swift.com/about_swift/shownews?param_dcr=news.data/en/swift_com/2015/PR_innotribe_winners_singapore_2015.xml</t>
  </si>
  <si>
    <t>http://www.reddit.com/r/Bitcoin/comments/37te51/bitspark_announced_as_winners_at_innotribe_2015/</t>
  </si>
  <si>
    <t>May 30, 2015 at 01:51PM</t>
  </si>
  <si>
    <t>If LinuxSecureRandom on Android could fail in some circumstances (said by the developers of BC.i), then Schildbach's Bitcoin Wallet might have problems too!</t>
  </si>
  <si>
    <t>Yesterday, I post an article about BC.i's PRNG BUGS here :http://www.reddit.com/r/Bitcoin/comments/37oxow/the_security_issue_of_blockchaininfos_android/Also, I submitted an issue on their github :https://github.com/blockchain/Android-Wallet-2-App/issues/8After all these discussions, now I think the reason of this issue may cause other wallets (such as Schildbach's Bitcoin Wallet) have some problems too.For BC.i's Android Wallet, the issue is "multiple users could end up generating duplicate addresses" (Actually only one address - 1Bn9ReEocMG1WEW1qYjuDrdFzEFFDCq43F). We can find hunderds of transactions on this address, so this has the possibilities to happen.For other Android Wallets which is using the bitcoinj 's LinuxSecureRandom, if the same issue happens, they may fallbak to use Android's SecureRandom again, and we already know the weakness of this.Mike Hearn's latest commit on bitcoinj is about this issue : https://github.com/bitcoinj/bitcoinj/commit/f64e98ef0aee4f49733e029a34c6939146ab1e65So if there were hundreds of times that BC.i's Android users failed to access /dev/urandom, there must be same possibities for other Android bitcoin wallets too. On other wallets based on bitcoinj, they may not generate the same address, but they are using problem SecureRandom( low entropy ) to generate private keys or HD seeds, and these keys or seeds may be compromised already or in the future.If the program cannot access the /dev/urandom, you should throw an exception and tell users why generating private keys failed. In this circumstance, generating a same address is a bad idea, back to use Android's SecureRandom is even worse than that, because now I have no idea about my addresses, are those still safe?</t>
  </si>
  <si>
    <t>http://www.reddit.com/r/Bitcoin/comments/37thlk/if_linuxsecurerandom_on_android_could_fail_in/</t>
  </si>
  <si>
    <t>May 30, 2015 at 01:47PM</t>
  </si>
  <si>
    <t>Erinfinn09</t>
  </si>
  <si>
    <t>Can someone explain bitcoins to me?</t>
  </si>
  <si>
    <t>How do you get them? What makes them valuable? How are they converted to cash?</t>
  </si>
  <si>
    <t>http://www.reddit.com/r/Bitcoin/comments/37th9b/can_someone_explain_bitcoins_to_me/</t>
  </si>
  <si>
    <t>May 30, 2015 at 02:20PM</t>
  </si>
  <si>
    <t>Web wallet that allows me to recover if I loose my key? or hardrive crashes?</t>
  </si>
  <si>
    <t>I want to be able to access my wallet on multiple computers.I signed up for coinkite, which looked promising, but I can only create one wallet.I have a blockchain.info wallet, but that site scares me w/ all the buggy UX going on over there.I also want to remain anonymous.</t>
  </si>
  <si>
    <t>http://www.reddit.com/r/Bitcoin/comments/37tjug/web_wallet_that_allows_me_to_recover_if_i_loose/</t>
  </si>
  <si>
    <t>May 30, 2015 at 02:05PM</t>
  </si>
  <si>
    <t>miserable_failure</t>
  </si>
  <si>
    <t>Good Riddance Ross.</t>
  </si>
  <si>
    <t>Silk road and every other illegal or societally immoral avenue that has been associated with Bitcoin is BAD for Bitcoin.Ross wasn't fighting for your rights, he was making millions running a black market. He didn't give a shit about the fundamentals, he used Bitcoin to build an empire.This sub has a lot of crazy, but it has been unmatched by the support for this awful human.You think our drug laws are draconian? Fine. Donate and be a part of the change. Supporting a man who benefited directly off addicts, thugs and those with malintent? Not good.Bitcoin and the blockchain are a protocol, not a set of beliefs.</t>
  </si>
  <si>
    <t>http://www.reddit.com/r/Bitcoin/comments/37tiou/good_riddance_ross/</t>
  </si>
  <si>
    <t>May 30, 2015 at 03:10PM</t>
  </si>
  <si>
    <t>the_spooksman</t>
  </si>
  <si>
    <t>Bits for a paper wallet</t>
  </si>
  <si>
    <t>Hi guys,sorry for the quick beg, but maybe someone can help me out with a few bits for a paper wallet birthday present for a friend of mine. I have created a wallet here: https://bitcoinpaperwallet.com/bitcoinpaperwallet/generate-wallet.htmlMaybe someone could quickly help me out with a tiny amount (does not have to be worth more than 10 cents). It is only intended as a gesture and I just want the wallet to show more than zero. I know its kinda bad to beg around here :-|Anyway, thanks and sorry. 13nc929yt5wpQWAoeHBNXt2QTsD4YxsWVG</t>
  </si>
  <si>
    <t>http://www.reddit.com/r/Bitcoin/comments/37tnk7/bits_for_a_paper_wallet/</t>
  </si>
  <si>
    <t>May 30, 2015 at 03:07PM</t>
  </si>
  <si>
    <t>ALIARWHOISNOTDRUNK</t>
  </si>
  <si>
    <t>Does the current block size encourage higher transaction fees?</t>
  </si>
  <si>
    <t>I found out about your experiments this evening after watching blockr and noticing the interesting transactions taking place. This sub is so useful!I checked out the txids and noticed a great variance in fees. I looked further, and these transactions with higher fee payments seemed to bump my tx to the back of the line. I may be wrong because I only spent about an hour looking in to it.I waited 2 blocks (with 40 minutes between them) for my tx to confirm. I had never experienced that before personally.Would keeping the limit on block size 'small' promote competitive fees? If, for example, I am sending someone bitcoin and don't need it to get there quickly, I would pay as little a fee as possible. If I needed the coin to get somewhere else, faster, I would pay a competitive fee to ensure I would be accepted to the next block. Is this a bad thing?So many questions. I'm not new to bitcoin, bought my first in late 2013 but not as an investment, so forgive for any technical misunderstanding. I suppose I'm just hoping someone can give me clarification.</t>
  </si>
  <si>
    <t>http://www.reddit.com/r/Bitcoin/comments/37tnbr/does_the_current_block_size_encourage_higher/</t>
  </si>
  <si>
    <t>May 30, 2015 at 03:37PM</t>
  </si>
  <si>
    <t>bitfuzz</t>
  </si>
  <si>
    <t>Big increase of simultaneous connection on my Electrum server</t>
  </si>
  <si>
    <t>The last few days i see a big increase of connections on my Electrum server (electrum.bitfuzz.nl). Normally there are around 200 simultaneous connections, but last night i had an all-time-high of 413! My server is running since last December.Just wanted to share this with you guys. Don't know if it means anything or maybe there are less servers to choose from or something like that.</t>
  </si>
  <si>
    <t>http://www.reddit.com/r/Bitcoin/comments/37tphs/big_increase_of_simultaneous_connection_on_my/</t>
  </si>
  <si>
    <t>May 30, 2015 at 03:36PM</t>
  </si>
  <si>
    <t>markwilliams07</t>
  </si>
  <si>
    <t>Win 1 BTC. It's FREE to enter...</t>
  </si>
  <si>
    <t>https://twitter.com/WowSuchDogecoin/status/604566920323407872</t>
  </si>
  <si>
    <t>http://www.reddit.com/r/Bitcoin/comments/37tpfm/win_1_btc_its_free_to_enter/</t>
  </si>
  <si>
    <t>May 30, 2015 at 03:53PM</t>
  </si>
  <si>
    <t>waspoza</t>
  </si>
  <si>
    <t>PSA: miners, please use -blockmaxsize=1000000 cause default is 750000 and you making smaller blocks, like on this pic</t>
  </si>
  <si>
    <t>http://www.reddit.com/r/Bitcoin/comments/37tqie/psa_miners_please_use_blockmaxsize1000000_cause/</t>
  </si>
  <si>
    <t>May 30, 2015 at 04:25PM</t>
  </si>
  <si>
    <t>kzeeakcarom</t>
  </si>
  <si>
    <t>BitQuick Integrates Clef 2FA</t>
  </si>
  <si>
    <t>http://dmt.li/bitquickclef</t>
  </si>
  <si>
    <t>http://www.reddit.com/r/Bitcoin/comments/37tsg8/bitquick_integrates_clef_2fa/</t>
  </si>
  <si>
    <t>May 30, 2015 at 04:05PM</t>
  </si>
  <si>
    <t>Never miss an opportunity to snatch your Bitcoin.</t>
  </si>
  <si>
    <t>https://twitter.com/AleenaMaleena/status/603832614915547136</t>
  </si>
  <si>
    <t>http://www.reddit.com/r/Bitcoin/comments/37tr6x/never_miss_an_opportunity_to_snatch_your_bitcoin/</t>
  </si>
  <si>
    <t>May 30, 2015 at 04:59PM</t>
  </si>
  <si>
    <t>Timbo925</t>
  </si>
  <si>
    <t>Google’s Project Vault A Secure Computing Environment On A Micro SD Card - Possible Bitcoin Aplication?</t>
  </si>
  <si>
    <t>http://techcrunch.com/2015/05/29/googles-project-vault-is-a-secure-computing-environment-on-a-micro-sd-card-for-any-platform/#.leufrl:hDHG</t>
  </si>
  <si>
    <t>http://www.reddit.com/r/Bitcoin/comments/37tupk/googles_project_vault_a_secure_computing/</t>
  </si>
  <si>
    <t>May 30, 2015 at 05:44PM</t>
  </si>
  <si>
    <t>Want Bitcointalk.org Account</t>
  </si>
  <si>
    <t>hi.. if anybody has an old account on bitcointalk.org ,he can give me ..it will be a nice gift for my birthday.thankyou</t>
  </si>
  <si>
    <t>http://www.reddit.com/r/Bitcoin/comments/37txon/want_bitcointalkorg_account/</t>
  </si>
  <si>
    <t>May 30, 2015 at 05:51PM</t>
  </si>
  <si>
    <t>So, are we doing it?</t>
  </si>
  <si>
    <t>So, are we doing the hard fork? What are we waiting for? What holds us back from having it now, what's better in doing it in a month or so?</t>
  </si>
  <si>
    <t>http://www.reddit.com/r/Bitcoin/comments/37ty5e/so_are_we_doing_it/</t>
  </si>
  <si>
    <t>May 30, 2015 at 06:12PM</t>
  </si>
  <si>
    <t>Otaku23</t>
  </si>
  <si>
    <t>Tokyo is bust. Anyone willing to help me out?</t>
  </si>
  <si>
    <t>I ended up spending some extra time in Tokyo this week and I've stayed running low on cash. It's been a bit difficult to only get by on credit the last few days, but not impossible.At first I was excited; I can solve this with Bitcoin! Unfortunately, all three ATMs that dispense fiat were either missing or out of order. So sad. I'm still at the Pink Cow mulling around.I put in a request with someone through Mycelium local, but there's only one candidate and I haven't heard back. Any suggestions? Or is anyone else in the neighborhood tonight or tomorrow?</t>
  </si>
  <si>
    <t>http://www.reddit.com/r/Bitcoin/comments/37tzr6/tokyo_is_bust_anyone_willing_to_help_me_out/</t>
  </si>
  <si>
    <t>May 30, 2015 at 06:11PM</t>
  </si>
  <si>
    <t>Raimonn</t>
  </si>
  <si>
    <t>Ahora puedes invertir en Oro con Bitcoins. Y regalan 0.25 gramos de oro por registrarse!!</t>
  </si>
  <si>
    <t>https://forobits.com/t/bitgold-regala-0-250-grms-de-oro-por-registrarse/433</t>
  </si>
  <si>
    <t>http://www.reddit.com/r/Bitcoin/comments/37tzox/ahora_puedes_invertir_en_oro_con_bitcoins_y/</t>
  </si>
  <si>
    <t>May 30, 2015 at 06:34PM</t>
  </si>
  <si>
    <t>OKCoin's cold storage security</t>
  </si>
  <si>
    <t>https://i.imgflip.com/m7lc9.jpg</t>
  </si>
  <si>
    <t>http://www.reddit.com/r/Bitcoin/comments/37u1df/okcoins_cold_storage_security/</t>
  </si>
  <si>
    <t>May 30, 2015 at 06:24PM</t>
  </si>
  <si>
    <t>ott0disk</t>
  </si>
  <si>
    <t>Love this AML/KYC page hahah , that's the way to go!</t>
  </si>
  <si>
    <t>http://coinoutletatm.com/compliance-amlkyc/</t>
  </si>
  <si>
    <t>http://www.reddit.com/r/Bitcoin/comments/37u0mr/love_this_amlkyc_page_hahah_thats_the_way_to_go/</t>
  </si>
  <si>
    <t>May 30, 2015 at 06:50PM</t>
  </si>
  <si>
    <t>pokumuye</t>
  </si>
  <si>
    <t>New Cloud Mining Website get paid 0.3 free btc without investment and instant withdraw!</t>
  </si>
  <si>
    <t>http://www.cloudhash.cf</t>
  </si>
  <si>
    <t>http://www.reddit.com/r/Bitcoin/comments/37u2m9/new_cloud_mining_website_get_paid_03_free_btc/</t>
  </si>
  <si>
    <t>May 30, 2015 at 06:45PM</t>
  </si>
  <si>
    <t>Adult artist fined $2500 by paypal because client blabbed on the payment comment (Crosspost from r/bitcoinhentai)</t>
  </si>
  <si>
    <t>http://knight-gawain.tumblr.com/post/106945257190/paypal-saga-part-two</t>
  </si>
  <si>
    <t>http://www.reddit.com/r/Bitcoin/comments/37u27z/adult_artist_fined_2500_by_paypal_because_client/</t>
  </si>
  <si>
    <t>May 30, 2015 at 06:42PM</t>
  </si>
  <si>
    <t>World_Wide_Ledger</t>
  </si>
  <si>
    <t>Future of OKCoin.</t>
  </si>
  <si>
    <t>https://i.imgflip.com/2/gft6.jpg</t>
  </si>
  <si>
    <t>http://www.reddit.com/r/Bitcoin/comments/37u20i/future_of_okcoin/</t>
  </si>
  <si>
    <t>May 30, 2015 at 06:38PM</t>
  </si>
  <si>
    <t>AdBTC</t>
  </si>
  <si>
    <t>AdBTC Advertising - lowest fees, maximum efficiency</t>
  </si>
  <si>
    <t>https://adbtc.info</t>
  </si>
  <si>
    <t>http://www.reddit.com/r/Bitcoin/comments/37u1pq/adbtc_advertising_lowest_fees_maximum_efficiency/</t>
  </si>
  <si>
    <t>May 30, 2015 at 07:05PM</t>
  </si>
  <si>
    <t>[Shower thought] Sub-market price electricity is a very decentralised ressource</t>
  </si>
  <si>
    <t>Miners burning sub-market price electricity (such as subsidised or stolen electricity) put a financial burden on miners that pay market price for electricity. Sub-market price electricity burners drive out market price electricity burners, and may dominate mining.This is good for mining decentralisation, since subsidised and stolen electricity are very decentralised resources.</t>
  </si>
  <si>
    <t>http://www.reddit.com/r/Bitcoin/comments/37u3x9/shower_thought_submarket_price_electricity_is_a/</t>
  </si>
  <si>
    <t>May 30, 2015 at 07:19PM</t>
  </si>
  <si>
    <t>Crypto flaws in Blockchain Android app sent bitcoins to the wrong address</t>
  </si>
  <si>
    <t>http://arstechnica.com/security/2015/05/crypto-flaws-in-blockchain-android-app-sent-bitcoins-to-the-wrong-address/</t>
  </si>
  <si>
    <t>http://www.reddit.com/r/Bitcoin/comments/37u51c/crypto_flaws_in_blockchain_android_app_sent/</t>
  </si>
  <si>
    <t>May 30, 2015 at 07:11PM</t>
  </si>
  <si>
    <t>ywecur</t>
  </si>
  <si>
    <t>How long will the Trezor be designated as a "New App"?</t>
  </si>
  <si>
    <t>https://bitcoin.org/en/choose-your-wallet</t>
  </si>
  <si>
    <t>http://www.reddit.com/r/Bitcoin/comments/37u4do/how_long_will_the_trezor_be_designated_as_a_new/</t>
  </si>
  <si>
    <t>May 30, 2015 at 07:39PM</t>
  </si>
  <si>
    <t>"I've had my youth, and I know you must take away my middle years, but please leave me my middle age." - Ross Ulbricht</t>
  </si>
  <si>
    <t>http://www.reddit.com/r/Bitcoin/comments/37u6rs/ive_had_my_youth_and_i_know_you_must_take_away_my/</t>
  </si>
  <si>
    <t>May 30, 2015 at 07:34PM</t>
  </si>
  <si>
    <t>OKCoin's response to CZ's lies and desperate nonsense</t>
  </si>
  <si>
    <t>IntroductionOKCoin would like to state that it wishes the following information did not have to be made public. However, the repeated allegations against the company by Roger Ver and Changpeng Zhao extends beyond a contract dispute. OKCoin must make the following statements to refute the allegations. It is not our intention nor our policy to hurt the careers of former employees nor the reputation of others.Mr. Roger Ver’s allegations of forgery by Star Xu has already been refuted by Ben D. McGinnes in the conclusions of his report http://okbounty.adversary.org/ Background on Changpeng Zhao’s tenure at OKCoinTo begin, we would like to inform you of Changpeng Zhao’s (CZ) many harmful acts of conduct against OKCoin in the few months he was at the company. 1. On Bitcoin.com, Changpeng Zhao forged an agreement with Roger Ver version 8 (v8)Changpeng Zhao previously told Roger Ver v8 was forged by Star Xu which has been proven to be false. Changpeng Zhao stated to Coindesk he does not recall a v8 of the Bitcoin.com agreement. OKCoin has publicly released the video taken by the notary public of the QQ chat history on which platform Changpeng Zhao sent v8 to our accountant on December 16th 2014.Changpeng Zhao also sought to conceal the QQ evidence by deleting the accountant he sent the v8 file to from his contact list on QQ. Changpeng Zhao believed this would prevent access to the chat history by the accountant to prove his sending of v8 on December 16, 2014. The chat history between CZ and our accountant remained accessible by our accountant because the two were in a joint group on QQ. Changpeng Zhao has claimed the screenshot of the QQ conversation is photo-shopped by OKCoin yet as CTO, he was unable to delete the QQ history properly. OKCoin was able to confirm his QQ chat history and released the video of his actions as evidenced by the notary public.This video will be part of a formal report that we will be releasing this week that will be validated by a notary public. https://www.youtube.com/watch?v=WWVeEuG44o4&amp;feature=youtu.behttp://www.tudou.com/programs/view/BhPYLcEai_w/ Summary:0:00 - Connecting to Notary Public's internet1:00 - Login to Accountant's QQ account1:26 - Searches for Former Employee's contact and chat history1:35 - Chat history and all past attachments that were sent are shown on the right hand side It can be seen here that v7 and v8 of the contracts were sent to the Account (v7 sent on 15:17:24 Dec 16,. 2014 and v8 19:29:47 Dec 16, 2015)1:55 - Contract v8 opened for examination (This is the version that includes the 6 month termination clause)2:15 - The 6 month termination clause can be seen on the last line of the contract2:22 - Contract v7 opened for examination2:54 - Former Employee's passport opened (censored)3:02 - Former Employee's public QQ account 2. Changpeng Zhao falsified experience, eventually pushed out by OKCoinWhen CZ interviewed at OKCoin, CZ claimed to be an internet technology expert and particularly well versed in building trading systems. He vowed to make a significant contribution to the company. As such OKCoin gave a very high salary and a large amount of equity in hiring CZ and asked CZ to also serve as head of the international business. However, upon arriving at the company, it was evident that CZ did not understand the basics of the technology.a. When a performance problem occurred in our database, as a ‘CTO’ CZ could only stand by and observe other colleagues analyze and fix the problem.b. When the company sought to build a FIX API, the company let CZ build it as our other engineers at the time were not experts and left this to CZ due to his claimed proficiency. After a month, there was no progress by CZ and our other engineers spent a few days to write and release FIX.c. When OKCoin’s matching engine experienced bugs, CZ was unable to improve the matching engine, leaving Star Xu and engineers to design a new version of the matching engine. During this time CZ learned from our engineers on the process, then later claimed to others he was responsible for the development of the new matching engine.d. CZ as CTO did not contribute to OKCoin a line of code nor solved a technical problem.After repeatedly founding these problems, CZ was asked to either leave the company or transfer divisions to market the international business. CZ informed the company he would return home to Japan from Beijing where our office is located to consider. CZ returned to inform the company he would leave the company. After leaving, CZ stated to the public that he left citing different directions. The international team that CZ built mostly left the company as well. Under the leadership of our new head of international, our foreign business has achieved significant results and paved new strategies for the company. 3. Changpeng Zhao’s departure from Blockchain.infoDuring the OKCoin interview with CZ, when asked why he only worked at Blockchain.info for a few months, CZ told the company that new Blockchain.info CEO Peter Smith is a very bad man and he left due to differences in direction with him as well and that he stated that Blockchain.info had a lot of problems. Since then, CZ has also left OKCoin due to differences in direction. 4.Changpeng Zhao refuses to take responsibility for forging Roger Ver’s signature and sending v8 to our accountant over QQ even after the release of the hard evidence QQ video. Nor has Changpeng Zhao taken responsibility for signing the hardcopy agreement of v8Since being pushed out of OKCoin, CZ has repeatedly created new accounts on Reddit to trash OKCoin. This has been a consistent behavior since his departure. The allegations he makes about the company today under his name, we have reason to believe he's been making for several days with other reddit accounts in hopes OKCoin would cave to public pressure. 5. Bitcoin.com ContractOKCoin has always had suspicions that CZ betrayed the company. Would you write a contract where the other side could cancel the agreement at anytime while you could only stop the contract after 5 years? Would you put yourself in a position where you provide resources to develop the website to only be taken away by Roger at anytime? 6. CZ's deceitful tacticsAfter CZ left, he wanted to create an exchange that linked to all exchanges. CZ told OKCoin that BTC China has already agreed to this agreement. Similarily, CZ also went to BTC china and said OKCoin had agreed to the agreement. Later CEO Bobby Lee called Star Xu to find out that neither BTC China nor OKCoin had agreed to the agreement in the first place.  OKCoin’s response to the allegations made by Changpeng Zhao 1. BotsResponse: On OKCoin, there are thousands of bots. There are hundreds of API users in the QQ customer group. OKCoin even offers a paid service to help high frequency traders by setting up co-location for our customers. OKCoin in the testing of server clusters do operate a few bots in order to test the matching engine performance and accuracy. CZ as “CTO” does not even know what is a test cluster, and what is a product cluster. 2. Fake volumeOKCoin does not need to have any fake volume. Our customers run a large amount of bot trading acting as market makers. OKCoin in production environment does not run any bots of its own. Perhaps it is CZ during his time as “CTO” running bots of his own? 3. Stefan Thomas’ AuditCZ serving as “CTO” does not even understand what an audit is. OKCoin.cn has spot margin trading. The margin of BTC and fiat comes via P2P lending. Due to Chinese laws, OKCoin only allows a few big customers to lend BTC and fiat. However, these customers after lending out the coins can still see the assets in its balance as lent out. However the borrower can sell the coins. As such in order to prevent double counting during the audit, the lender has to be removed in order to conduct a proper audit. CZ does not understand at all why the accounts had to be removed and instead says nonsense. 4. Cold walletCZ cannot stop lying. OKCoin’s method of cold wallet storage is detailed here: https://www.okcoin.com/about/security.do 5. Employee / CZ trading on OKCoinOKCoin does not encourage employees to speculate on Bitcoin. It has always been a stated company policy to not trade on OKCoin. However, our product managers need to understand the process of trading, our customer service is also required to learn how to answer customer questions, and our engineers need to test the accuracy of the code. We created a number of public accounts wherein the company deposits a small amount of funds for these purposes. This is normal. Do employees of Coinbase or Bitfinex not use their own app or product? Those with privileged information at OKCoin absolutely do not trade on that information.In truth, it is CZ that has been in significant violation of our company accord. Post his departure, it was discovered that his personal account at OKCoin had at various points several millions of CNY on the exchange and traded with frequency. We apologize to our customers for the behavior of our “CTO”. 6. CZ’s request to see bank statementsCZ cannot functionally do the job of a CTO, lied about his experience and the company had prior to his request reached a conclusion to ask for his departure from a significant role. Why would the company show its statements to him? 7. CZ offered to take over Bitcoin.com?During his departure, CZ mentioned handing over bitcoin.com to him. He did not offer to pay for the domain. If OKCoin is paying $10,000 per month, why should CZ as an ex-employee be managing the domain? If he was intending to pay out of pocket $10,000 per month, he needn’t have asked anyone at OKCoin to take over management. He could have simply asked his friend Roger Ver to terminate the contract with OKCoin with 1-month notice and manage the site thereafter. Why does CZ and OKCoin even need to discuss? 8. CZ owed salaryOKCoin is currently withholding CZ’s January 2015 and February 2015 salary due to the following reasons:a) We are currently still in the process of transferring CZ’s ownership of our international entities. Once CZ has been removed from all documents, we can release the rest of CZ’s salary.b) CZ until now, has not returned company property including the MacBook he was given.c) CZ has not explained his forgery of the v8 contract.We have already assured CZ that after completion of these three items, the withheld payments would be made in full.In January 2015 and February 2015, CZ essentially no-showed to work. In our company attendance records, he only came to the office a few days. However, since OKCoin pushed CZ out, OKCoin still agreed to pay his wage for January 2015 and February 2015 9. Allegations of impersonating a lawyerOKCoin's lawyer Li Ya Jun's contact information can be seen on our website. 10. About the OKCoin TeamIt is true that most of OKCoin's old international team has left. However, OKCoin has already recruited a new international team. OKCoin's product and engineering team has always remained stable. CZ attempted to recruit a few of OKCoin's team members but was unsuccessful. This incident was subsequently reported to OKCoin's CEO.OKCoin has over 100 people and continues to grow. We are always interested in talented and capable people and welcome those to apply and join the team. 11. OKCoin Processes withdrawals 24/7For anyone in doubt, we are happy to process withdrawal orders for customers at anytime.  We are truly regretful for this incident. OKCoin believes that Bitcoin is a significant invention of our time and we are currently using this technology in our new products. We believe that this technology will be a fundamental force in improving our society. Even if all bitcoin exchange activity happened on the OKCoin platform, it would only be a small part of the greater Bitcoin ecosystem. Our ambition is not limited to our exchange business and we will defend ourselves with any new allegations from CZ. Soon the world shall see OKCoin’s complete vision and products.</t>
  </si>
  <si>
    <t>http://www.reddit.com/r/Bitcoin/comments/37u6ca/okcoins_response_to_czs_lies_and_desperate/</t>
  </si>
  <si>
    <t>May 30, 2015 at 07:53PM</t>
  </si>
  <si>
    <t>androng</t>
  </si>
  <si>
    <t>The Ten Commandments of Bitcoin</t>
  </si>
  <si>
    <t>http://speedysignals.com/2015/05/28/the-ten-commandments-of-bitcoin/</t>
  </si>
  <si>
    <t>http://www.reddit.com/r/Bitcoin/comments/37u80h/the_ten_commandments_of_bitcoin/</t>
  </si>
  <si>
    <t>May 30, 2015 at 08:09PM</t>
  </si>
  <si>
    <t>Jamiebtc</t>
  </si>
  <si>
    <t>Got drunk and lost (another) phone....bitcoin just became even more scare</t>
  </si>
  <si>
    <t>So that brings my irretrievable bitcoin total to 12.06 bitcoins. The 12 was lost in 2012 and i only lost 0.06 last night which is no biggy. I just had 10 quid in my Copay wallet to give away to people to demonstrate the technology. If anyone wants to make bitcoin more scare just get me shitfaced drunk</t>
  </si>
  <si>
    <t>http://www.reddit.com/r/Bitcoin/comments/37u9ef/got_drunk_and_lost_another_phonebitcoin_just/</t>
  </si>
  <si>
    <t>May 30, 2015 at 08:26PM</t>
  </si>
  <si>
    <t>wonderworrell</t>
  </si>
  <si>
    <t>Poured one out for RU last night while singing Zhou Tonged - End of Silk Road. Good times.. good times.</t>
  </si>
  <si>
    <t>http://www.reddit.com/r/Bitcoin/comments/37uaxt/poured_one_out_for_ru_last_night_while_singing/</t>
  </si>
  <si>
    <t>May 30, 2015 at 08:25PM</t>
  </si>
  <si>
    <t>THIS IS NOT HOW THE INTERNET BECAME A PHENOMENON</t>
  </si>
  <si>
    <t>So a week or so ago I set out to build a new forum for Bitcoin.Decentralize.io ....This is why bitcoin is bad.[http://www.reddit.com/r/Bitcoin/comments/37jq6a/decentralizeio_a_safe_new_place_to_talk/]I think this is the 3rd time I have tried to start something up on my decentralize.io domain.Its just the little stuff like this that turns me off.All bashers, nothing productive.THIS IS NOT HOW THE INTERNET BECAME A PHENOMENONI mean really, why bash someone trying to do something productive for the ecosystem.I've seen more respect shown on investorshub.advfn.com stinky pinky stock forums which is known to be a bunch of liars and bashers.I have been in bitcoin since the start and I have yet to see one good thing said or done with it. This is coming from someone that uses a robocoin a couple times a week.Bitcoin cannot even be compared to the internet.</t>
  </si>
  <si>
    <t>http://www.reddit.com/r/Bitcoin/comments/37uatb/this_is_not_how_the_internet_became_a_phenomenon/</t>
  </si>
  <si>
    <t>May 30, 2015 at 08:21PM</t>
  </si>
  <si>
    <t>GarthNotWayne</t>
  </si>
  <si>
    <t>Advert in yesterday's (29/5/15) Metro in the UK</t>
  </si>
  <si>
    <t>http://imgur.com/uOMNePI</t>
  </si>
  <si>
    <t>http://www.reddit.com/r/Bitcoin/comments/37uaj8/advert_in_yesterdays_29515_metro_in_the_uk/</t>
  </si>
  <si>
    <t>Tense Days for Bitcoin</t>
  </si>
  <si>
    <t>http://www.fxstreet.com/analysis/bitcoin-trading-alert/2015/05/29/</t>
  </si>
  <si>
    <t>http://www.reddit.com/r/Bitcoin/comments/37uaiw/tense_days_for_bitcoin/</t>
  </si>
  <si>
    <t>May 30, 2015 at 08:34PM</t>
  </si>
  <si>
    <t>Varliesagain</t>
  </si>
  <si>
    <t>If Roger Ver feels he didn't received any money he desires, stop telling lies here with multiple accounts and go to police for help.</t>
  </si>
  <si>
    <t>There is law on this planet. Does this guy think he can take money here?For anyone who allege he lost multi thousands of dollars, it's abnormal to groan on reddit without reporting to police. Especially when he knows the identity of the other party.</t>
  </si>
  <si>
    <t>http://www.reddit.com/r/Bitcoin/comments/37uboa/if_roger_ver_feels_he_didnt_received_any_money_he/</t>
  </si>
  <si>
    <t>May 30, 2015 at 08:27PM</t>
  </si>
  <si>
    <t>Stress Test Recap</t>
  </si>
  <si>
    <t>Last night we reached a peak of approximately 24,000 unconfirmed Bitcoin transactions and broke our daily transaction record of over 140,000 transactions.Blocks became full starting at block 358596 at 23:38 UTChttps://blockchain.info/block/00000000000000000f373635b5e3320b25f37517e021b25df6935a9671128010And remained consistently full until block 358609 at 03:21 UTC https://blockchain.info/block/000000000000000005c6111b833d7842bf4af4147455bfc0f0dc8ba5faa4b321This clogged up the blocks for approximately 4 hours. A few things were discovered:1)Majority of mining pools were using an inefficient mining policy that artificially capped blocks at 0.75Mb instead of 1Mb.2) Higher fee transactions were not delayed, so replacing transactions with a higher fee can work3) The majority of transactions were generated by a handful of individuals utilizing a script to send thousands of transactions4) Some transactions were mysteriously not broadcast until 2hours post their actual broadcast time (Broadcast between 23- 24:00 UTC, shows 02:54 UTC)5) The majority of low fee/minimum fee transactions required 3-4hours for the first confirmationSo what we see is that the network is both resilient and vulnerable. No major problems were encountered, however a few bad actors have the ability to clog up the system. Raising the blocksize alone does not get rid of this possibility, it just increases the amount to be spent in transaction fee's by an order of magnitude.What we need, in my opinion is an increase in blocksize and dynamically increasing fee's as the mempool becomes full. 20Mb blocks just make this attack 20x more expensive, which is still trivial to a true enemy of Bitcoin. We need fee's to automatically scale as the mempool becomes filled, so the fee is lower when the mempool is only 25% full, but fee's start to approach infinity at 99.9% full. Fullness is defined by the blocksize itself, so if the blocksize is 20Mb, 19Mb in the mempool is 95% full.I think the most important factor with blocksize increases is to remember that it comes down to connection speed. 1Mb blocks per 10minutes means 1000Kb/600seconds = 1.67 Kb/s (13.3 Kilobits per second); 100Mb blocks means 1.33Megabits/second constantly dedicated.</t>
  </si>
  <si>
    <t>http://www.reddit.com/r/Bitcoin/comments/37ub2k/stress_test_recap/</t>
  </si>
  <si>
    <t>Philippines’ remittance industry embraces cryptocurrency</t>
  </si>
  <si>
    <t>http://www.oxfordbusinessgroup.com/news/philippines%E2%80%99-remittance-industry-embraces-cryptocurrency</t>
  </si>
  <si>
    <t>http://www.reddit.com/r/Bitcoin/comments/37ub1r/philippines_remittance_industry_embraces/</t>
  </si>
  <si>
    <t>May 30, 2015 at 08:58PM</t>
  </si>
  <si>
    <t>puck2</t>
  </si>
  <si>
    <t>Blockstrap Blockchain Framework</t>
  </si>
  <si>
    <t>http://blockstrap.com/en/framework/</t>
  </si>
  <si>
    <t>http://www.reddit.com/r/Bitcoin/comments/37udz9/blockstrap_blockchain_framework/</t>
  </si>
  <si>
    <t>May 30, 2015 at 09:11PM</t>
  </si>
  <si>
    <t>maikegb</t>
  </si>
  <si>
    <t>Darknet: Korrupte Ermittler auf der Silk Road</t>
  </si>
  <si>
    <t>http://www.zeit.de/digital/datenschutz/2015-03/darknet-silk-road-korruption-dea-secret-service</t>
  </si>
  <si>
    <t>http://www.reddit.com/r/Bitcoin/comments/37ufgh/darknet_korrupte_ermittler_auf_der_silk_road/</t>
  </si>
  <si>
    <t>May 30, 2015 at 09:52PM</t>
  </si>
  <si>
    <t>Hashpip3</t>
  </si>
  <si>
    <t>Please help, Circle cancelled my deposit after taking my money.</t>
  </si>
  <si>
    <t>My deposit was cancelled due to their 'identity verification process' but they still took 100$ from me. i've emailed their support team a bunch of times with no response. now i have no bitcoins, no money and can't help but feel like i was scammed</t>
  </si>
  <si>
    <t>http://www.reddit.com/r/Bitcoin/comments/37uk2q/please_help_circle_cancelled_my_deposit_after/</t>
  </si>
  <si>
    <t>May 30, 2015 at 09:36PM</t>
  </si>
  <si>
    <t>How "big" is Bitcoin? Is it easy for /r/bitcoin redditors to assume the Bitcoin world is bigger than it really is?</t>
  </si>
  <si>
    <t>There is so much Bitcoin news out there: Reddit, Bitcoin Magazine, Crypto Currency News, etc. It seems as if every day there is a new product, new idea, new concept, and suchlike. There are large exchanges like Coinbase and BitStamp and payment systems like BitPay which are all now well established. Then there is the corporate interest in the blockchain. Mainstream books like "Digital Gold" are reaching a wide audience.At the same time, few large online stores accept Bitcoin. And even fewer physical locations. (My spell checker also doesn't recognise "Bitcoin").Let's say that you knew of an investor or someone considering entering the Bitcoin marketplace. Would you say to this person:a) Bitcoin is kind of saturated. There are thousands of Bitcoin businesses. You've missed the boat.b) Bitcoin is tiny. It's like the mobile 'phone era in 1990. Massive potential.c) Something else.For each case, what is your rationale for what you think?Many thanks!</t>
  </si>
  <si>
    <t>http://www.reddit.com/r/Bitcoin/comments/37ui8v/how_big_is_bitcoin_is_it_easy_for_rbitcoin/</t>
  </si>
  <si>
    <t>May 30, 2015 at 09:33PM</t>
  </si>
  <si>
    <t>Bitcoinplug</t>
  </si>
  <si>
    <t>How/Where to store 100 BitCoins long term?</t>
  </si>
  <si>
    <t>I am negotiating pay for a 6 month project that may be coming up and part of the offer they gave me is 100 Bitcoins.If I take it I want to store them longterm as I do believe that BitCoin has a future value.How would I safely store this amount of bitcoin?</t>
  </si>
  <si>
    <t>http://www.reddit.com/r/Bitcoin/comments/37uhto/howwhere_to_store_100_bitcoins_long_term/</t>
  </si>
  <si>
    <t>May 30, 2015 at 09:29PM</t>
  </si>
  <si>
    <t>Alpaca_Bob</t>
  </si>
  <si>
    <t>Andresen Will Shift Efforts to Bitcoin Fork, If No Consensus Reached on Block Size</t>
  </si>
  <si>
    <t>http://cointelegraph.com/news/114426/andresen-will-shift-efforts-to-bitcoin-fork-if-no-consensus-reached-on-block-size</t>
  </si>
  <si>
    <t>http://www.reddit.com/r/Bitcoin/comments/37uhev/andresen_will_shift_efforts_to_bitcoin_fork_if_no/</t>
  </si>
  <si>
    <t>May 30, 2015 at 10:15PM</t>
  </si>
  <si>
    <t>API to handle time and number based subscription in Bitcoin</t>
  </si>
  <si>
    <t>I am looking for an API to handle time and number based subscription.General idea:User signs up and I send POST data to API with payment info and subscription length.Each time user uses my service I query API to see if account is still active or if subscription has run out.I would prefer not to store or handle any user databases.</t>
  </si>
  <si>
    <t>http://www.reddit.com/r/Bitcoin/comments/37umrz/api_to_handle_time_and_number_based_subscription/</t>
  </si>
  <si>
    <t>Luqman5739</t>
  </si>
  <si>
    <t>Bitcoin explained in the kids section of my local paper.</t>
  </si>
  <si>
    <t>http://imgur.com/YriJTbt</t>
  </si>
  <si>
    <t>http://www.reddit.com/r/Bitcoin/comments/37umrl/bitcoin_explained_in_the_kids_section_of_my_local/</t>
  </si>
  <si>
    <t>May 30, 2015 at 10:20PM</t>
  </si>
  <si>
    <t>Mastering Hard Forks</t>
  </si>
  <si>
    <t>Ok, i get it.. hard forks are annoying and well.. hard. But is this an unsolvable problem? Can't we do something to improve that situation?What soft fork changes can we implement to bitcoin-core and what practices can we establish that make it easier to do hard forks?Any ideas?Some things i thought of:implement the possibility to signal agreement for a certain hard forkmake it possible to track the agreement signaled by full-nodes and minersmake it possible to update bitcoin-core/xt without the update to take direct effect but make it depend on a certain level of agreementgive clients that solve blocks the possiblity to vote for certain decision (so every block solved = 1 vote)give clients that solve blocks the possiblity to communicate a message (communicate a statement)</t>
  </si>
  <si>
    <t>http://www.reddit.com/r/Bitcoin/comments/37unh9/mastering_hard_forks/</t>
  </si>
  <si>
    <t>May 30, 2015 at 11:05PM</t>
  </si>
  <si>
    <t>ConradDanger</t>
  </si>
  <si>
    <t>The humblebundle store no longer accepts bitcoin.</t>
  </si>
  <si>
    <t>Boo!Where can I buy steam games with bitcoin now?</t>
  </si>
  <si>
    <t>http://www.reddit.com/r/Bitcoin/comments/37ut5z/the_humblebundle_store_no_longer_accepts_bitcoin/</t>
  </si>
  <si>
    <t>May 30, 2015 at 11:31PM</t>
  </si>
  <si>
    <t>itsjoeco</t>
  </si>
  <si>
    <t>Bitcoin Billionaire currently on the front page of Reddit</t>
  </si>
  <si>
    <t>http://np.reddit.com/r/gaming/comments/37u939/this_is_how_you_get_adds_on_a_free_mobile_game/</t>
  </si>
  <si>
    <t>http://www.reddit.com/r/Bitcoin/comments/37uwlh/bitcoin_billionaire_currently_on_the_front_page/</t>
  </si>
  <si>
    <t>May 30, 2015 at 11:26PM</t>
  </si>
  <si>
    <t>Hashnest unable to withdraw</t>
  </si>
  <si>
    <t>I've been able to withdraw in the past without using any sort of 2FA, but now it's asking for a google auth code. I tried using the one generated by Authy with no success. I submitted a ticket 4 days ago asking for help. Has anyone else had this problem?</t>
  </si>
  <si>
    <t>http://www.reddit.com/r/Bitcoin/comments/37uvy3/hashnest_unable_to_withdraw/</t>
  </si>
  <si>
    <t>May 30, 2015 at 11:25PM</t>
  </si>
  <si>
    <t>JobDestroyer</t>
  </si>
  <si>
    <t>Jeffery Tucker's take on Ross Ulbricht's sentencing.</t>
  </si>
  <si>
    <t>https://tucker.liberty.me/the-deeply-tragic-jailing-of-ross-ulbricht/</t>
  </si>
  <si>
    <t>http://www.reddit.com/r/Bitcoin/comments/37uvrr/jeffery_tuckers_take_on_ross_ulbrichts_sentencing/</t>
  </si>
  <si>
    <t>May 30, 2015 at 11:46PM</t>
  </si>
  <si>
    <t>160 Bitcoin exchanges that aren't in a public kerfuffle. Try them!</t>
  </si>
  <si>
    <t>http://enjoybitcoins.com/listing-category/bitcoin-exchanges/</t>
  </si>
  <si>
    <t>http://www.reddit.com/r/Bitcoin/comments/37uyib/160_bitcoin_exchanges_that_arent_in_a_public/</t>
  </si>
  <si>
    <t>May 31, 2015 at 12:00AM</t>
  </si>
  <si>
    <t>btcpopcorntime</t>
  </si>
  <si>
    <t>Ben McGinnes vs. Roger Ver's technical consultant J. Maurice on if Star forged the contract</t>
  </si>
  <si>
    <t>Looking at the email thread OKCoin vs. Roger Ver / CZ, whoever Roger's tech guy is he just got destroyed by this Ben McGinnes character: email takedown</t>
  </si>
  <si>
    <t>http://www.reddit.com/r/Bitcoin/comments/37v0a3/ben_mcginnes_vs_roger_vers_technical_consultant_j/</t>
  </si>
  <si>
    <t>May 30, 2015 at 11:56PM</t>
  </si>
  <si>
    <t>octafinance</t>
  </si>
  <si>
    <t>Is it a Good Idea To Use Bitcoin As Replacement for The Popular Like Button As Social Signal?</t>
  </si>
  <si>
    <t>http://www.octafinance.com/why-bitcoin-must-replace-the-popular-like-button-as-social-signal/</t>
  </si>
  <si>
    <t>http://www.reddit.com/r/Bitcoin/comments/37uzqm/is_it_a_good_idea_to_use_bitcoin_as_replacement/</t>
  </si>
  <si>
    <t>May 31, 2015 at 12:50AM</t>
  </si>
  <si>
    <t>Gavin Threatens to Quit Bitcoin Development and Join Hearn's Fork</t>
  </si>
  <si>
    <t>http://qntra.net/2015/05/gavin-threatens-to-quit-bitcoin-development-and-join-hearns-fork/</t>
  </si>
  <si>
    <t>http://www.reddit.com/r/Bitcoin/comments/37v6xp/gavin_threatens_to_quit_bitcoin_development_and/</t>
  </si>
  <si>
    <t>May 31, 2015 at 12:35AM</t>
  </si>
  <si>
    <t>Reminder: a 1 MB block size limit means a maximum ave tx throughput of 1.67 KB/s. 1 GB blocks would mean 1.67 MB/s. Not that bad, considering how much commerce 1.67 MB of txs per second would enable</t>
  </si>
  <si>
    <t>There is also storage, memory, and CPU usage, but bandwidth is by far the highest cost of running a full node, so it makes sense to focus on it.</t>
  </si>
  <si>
    <t>http://www.reddit.com/r/Bitcoin/comments/37v4v9/reminder_a_1_mb_block_size_limit_means_a_maximum/</t>
  </si>
  <si>
    <t>May 31, 2015 at 01:08AM</t>
  </si>
  <si>
    <t>Lohkee</t>
  </si>
  <si>
    <t>Bitcoin Mining Hardware Producer Bitmine Declares Bankruptcy</t>
  </si>
  <si>
    <t>https://www.cryptocoinsnews.com/bitcoin-mining-hardware-producer-bitmine-declares-bankruptcy/</t>
  </si>
  <si>
    <t>http://www.reddit.com/r/Bitcoin/comments/37v97c/bitcoin_mining_hardware_producer_bitmine_declares/</t>
  </si>
  <si>
    <t>May 31, 2015 at 01:02AM</t>
  </si>
  <si>
    <t>Successful miners of reddit: How do you break even?</t>
  </si>
  <si>
    <t>We alway hear that we shouldn't start mining, that it won't be profitable and that we'll regret it.Evidently some of you have made it though. So what's your story?</t>
  </si>
  <si>
    <t>http://www.reddit.com/r/Bitcoin/comments/37v8cr/successful_miners_of_reddit_how_do_you_break_even/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</si>
</sst>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392" Type="http://schemas.openxmlformats.org/officeDocument/2006/relationships/hyperlink" Target="http://imgur.com/6VAMKDd" TargetMode="External"/><Relationship Id="rId391" Type="http://schemas.openxmlformats.org/officeDocument/2006/relationships/hyperlink" Target="http://www.reddit.com/r/Bitcoin/comments/36dkfp/win_a_free_bitcoin_or_altcoin_staker/" TargetMode="External"/><Relationship Id="rId390" Type="http://schemas.openxmlformats.org/officeDocument/2006/relationships/hyperlink" Target="http://contest.blockchaintechs.com/" TargetMode="External"/><Relationship Id="rId2180" Type="http://schemas.openxmlformats.org/officeDocument/2006/relationships/hyperlink" Target="http://www.reddit.com/r/Bitcoin/comments/37a6wd/nick_szabo_likes_abra_and_streamium/" TargetMode="External"/><Relationship Id="rId2181" Type="http://schemas.openxmlformats.org/officeDocument/2006/relationships/hyperlink" Target="http://www.reddit.com/r/Bitcoin/comments/37a7ey/it_has_been_almost_2_days_since_the_official/" TargetMode="External"/><Relationship Id="rId2182" Type="http://schemas.openxmlformats.org/officeDocument/2006/relationships/hyperlink" Target="http://www.reddit.com/r/Bitcoin/comments/37a9xp/eli5_how_is_it_legal_for_sellers_on_localbitcoins/" TargetMode="External"/><Relationship Id="rId2183" Type="http://schemas.openxmlformats.org/officeDocument/2006/relationships/hyperlink" Target="http://www.reddit.com/r/Bitcoin/comments/37ac3i/why_is_there_a_sub_reddit_of_this/" TargetMode="External"/><Relationship Id="rId385" Type="http://schemas.openxmlformats.org/officeDocument/2006/relationships/hyperlink" Target="http://www.reddit.com/r/Bitcoin/comments/36dkfp/win_a_free_bitcoin_or_altcoin_staker/" TargetMode="External"/><Relationship Id="rId2184" Type="http://schemas.openxmlformats.org/officeDocument/2006/relationships/hyperlink" Target="http://shitco.in/2015/05/26/okc-races-the-nsa-to-beat-cryptography/" TargetMode="External"/><Relationship Id="rId384" Type="http://schemas.openxmlformats.org/officeDocument/2006/relationships/hyperlink" Target="http://contest.blockchaintechs.com/" TargetMode="External"/><Relationship Id="rId2185" Type="http://schemas.openxmlformats.org/officeDocument/2006/relationships/hyperlink" Target="http://www.reddit.com/r/Bitcoin/comments/37abyl/ok_coin_races_the_nsa_to_beat_cryptography/" TargetMode="External"/><Relationship Id="rId383" Type="http://schemas.openxmlformats.org/officeDocument/2006/relationships/hyperlink" Target="http://www.reddit.com/r/Bitcoin/comments/36dfdh/new_weekly_alltime_high_for_localbitcoins_volume/" TargetMode="External"/><Relationship Id="rId2186" Type="http://schemas.openxmlformats.org/officeDocument/2006/relationships/hyperlink" Target="http://www.reddit.com/r/Bitcoin/comments/37abje/bitcointalk_got_hacked_is_this_phishing_or_real/" TargetMode="External"/><Relationship Id="rId382" Type="http://schemas.openxmlformats.org/officeDocument/2006/relationships/hyperlink" Target="http://i.imgur.com/Ak4Zx7d.png" TargetMode="External"/><Relationship Id="rId2187" Type="http://schemas.openxmlformats.org/officeDocument/2006/relationships/hyperlink" Target="http://www.reddit.com/r/Bitcoin/comments/37ac3i/why_is_there_a_sub_reddit_of_this/" TargetMode="External"/><Relationship Id="rId389" Type="http://schemas.openxmlformats.org/officeDocument/2006/relationships/hyperlink" Target="http://www.reddit.com/r/Bitcoin/comments/36dk6d/open_bitcoin_privacy_project_spring_2015_wallet/" TargetMode="External"/><Relationship Id="rId2188" Type="http://schemas.openxmlformats.org/officeDocument/2006/relationships/hyperlink" Target="http://shitco.in/2015/05/26/okc-races-the-nsa-to-beat-cryptography/" TargetMode="External"/><Relationship Id="rId388" Type="http://schemas.openxmlformats.org/officeDocument/2006/relationships/hyperlink" Target="http://www.openbitcoinprivacyproject.org/2015/05/spring-2015-wallet-privacy-rating-report/" TargetMode="External"/><Relationship Id="rId2189" Type="http://schemas.openxmlformats.org/officeDocument/2006/relationships/hyperlink" Target="http://www.reddit.com/r/Bitcoin/comments/37abyl/ok_coin_races_the_nsa_to_beat_cryptography/" TargetMode="External"/><Relationship Id="rId387" Type="http://schemas.openxmlformats.org/officeDocument/2006/relationships/hyperlink" Target="http://www.reddit.com/r/Bitcoin/comments/36dk80/paypal_account_of_torrent_software_developer/" TargetMode="External"/><Relationship Id="rId386" Type="http://schemas.openxmlformats.org/officeDocument/2006/relationships/hyperlink" Target="http://www.independent.co.uk/life-style/gadgets-and-tech/news/paypal-account-of-torrent-software-developer-frozen-as-part-of-piracy-crackdown-10257462.html" TargetMode="External"/><Relationship Id="rId381" Type="http://schemas.openxmlformats.org/officeDocument/2006/relationships/hyperlink" Target="http://www.reddit.com/r/Bitcoin/comments/36den5/google_searches_for_bitcoin_up_32_in_last_week/" TargetMode="External"/><Relationship Id="rId380" Type="http://schemas.openxmlformats.org/officeDocument/2006/relationships/hyperlink" Target="http://imgur.com/tXyInKy" TargetMode="External"/><Relationship Id="rId379" Type="http://schemas.openxmlformats.org/officeDocument/2006/relationships/hyperlink" Target="http://www.reddit.com/r/Bitcoin/comments/36dfda/new_to_bitcoin_i_have_to_send_some_to_a_vendor/" TargetMode="External"/><Relationship Id="rId2170" Type="http://schemas.openxmlformats.org/officeDocument/2006/relationships/hyperlink" Target="http://www.reddit.com/r/Bitcoin/comments/379way/someone_seems_to_be_buying_significant_amounts_of/" TargetMode="External"/><Relationship Id="rId2171" Type="http://schemas.openxmlformats.org/officeDocument/2006/relationships/hyperlink" Target="http://www.reddit.com/r/Bitcoin/comments/379zfd/blockchaininfo_wallet_backup_and_mnemonics/" TargetMode="External"/><Relationship Id="rId2172" Type="http://schemas.openxmlformats.org/officeDocument/2006/relationships/hyperlink" Target="http://www.reddit.com/r/Bitcoin/comments/37a12m/user_adoption_depends_on_fb_google_microsoft/" TargetMode="External"/><Relationship Id="rId374" Type="http://schemas.openxmlformats.org/officeDocument/2006/relationships/hyperlink" Target="http://www.virginmediabusiness.co.uk/pitch-to-rich/new-things/lazypay/" TargetMode="External"/><Relationship Id="rId2173" Type="http://schemas.openxmlformats.org/officeDocument/2006/relationships/hyperlink" Target="https://www.biv.com/article/2015/5/sfu-bookstores-bid-bitcoin-buyers-virtual-currency/" TargetMode="External"/><Relationship Id="rId373" Type="http://schemas.openxmlformats.org/officeDocument/2006/relationships/hyperlink" Target="http://www.reddit.com/r/Bitcoin/comments/36dd8q/just_bought_bitcoins_from_bitpesa_via_mpesa/" TargetMode="External"/><Relationship Id="rId2174" Type="http://schemas.openxmlformats.org/officeDocument/2006/relationships/hyperlink" Target="http://www.reddit.com/r/Bitcoin/comments/37a1lr/sfu_bookstores_bid_for_bitcoin_buyers_as_virtual/" TargetMode="External"/><Relationship Id="rId372" Type="http://schemas.openxmlformats.org/officeDocument/2006/relationships/hyperlink" Target="http://www.reddit.com/r/Bitcoin/comments/36ddf1/think_the_blockchain_is_interesting_but_bitcoin/" TargetMode="External"/><Relationship Id="rId2175" Type="http://schemas.openxmlformats.org/officeDocument/2006/relationships/hyperlink" Target="http://www.pymnts.com/news/2015/lawskys-last-bitcoin-licensing-play/" TargetMode="External"/><Relationship Id="rId371" Type="http://schemas.openxmlformats.org/officeDocument/2006/relationships/hyperlink" Target="https://www.linkedin.com/pulse/think-blockchain-interesting-bitcoin-isnt-again-simon?trk=hp-feed-article-title" TargetMode="External"/><Relationship Id="rId2176" Type="http://schemas.openxmlformats.org/officeDocument/2006/relationships/hyperlink" Target="http://www.reddit.com/r/Bitcoin/comments/37a1il/lawskys_last_bitcoin_licensing_play/" TargetMode="External"/><Relationship Id="rId378" Type="http://schemas.openxmlformats.org/officeDocument/2006/relationships/hyperlink" Target="http://www.reddit.com/r/Bitcoin/comments/36dfdh/new_weekly_alltime_high_for_localbitcoins_volume/" TargetMode="External"/><Relationship Id="rId2177" Type="http://schemas.openxmlformats.org/officeDocument/2006/relationships/hyperlink" Target="http://www.citizen-times.com/story/news/2015/05/25/nc-considers-regulating-bitcoin-virtual-currencies/27912079/" TargetMode="External"/><Relationship Id="rId377" Type="http://schemas.openxmlformats.org/officeDocument/2006/relationships/hyperlink" Target="http://i.imgur.com/Ak4Zx7d.png" TargetMode="External"/><Relationship Id="rId2178" Type="http://schemas.openxmlformats.org/officeDocument/2006/relationships/hyperlink" Target="http://www.reddit.com/r/Bitcoin/comments/37a1fa/nc_considers_regulating_bitcoin_virtual_currencies/" TargetMode="External"/><Relationship Id="rId376" Type="http://schemas.openxmlformats.org/officeDocument/2006/relationships/hyperlink" Target="http://www.reddit.com/r/Bitcoin/comments/36dctd/cryptsy_resumes_operations/" TargetMode="External"/><Relationship Id="rId2179" Type="http://schemas.openxmlformats.org/officeDocument/2006/relationships/hyperlink" Target="https://twitter.com/NickSzabo4/status/602972847099654144" TargetMode="External"/><Relationship Id="rId375" Type="http://schemas.openxmlformats.org/officeDocument/2006/relationships/hyperlink" Target="http://www.reddit.com/r/Bitcoin/comments/36dd0p/virgins_pitchtorich_support_for_the_bitcoin/" TargetMode="External"/><Relationship Id="rId2190" Type="http://schemas.openxmlformats.org/officeDocument/2006/relationships/hyperlink" Target="http://secure.hustler.com/signup/signup.php?nats=NDIzMDE2LjEuOS45LjAuMC4wLjAuMA&amp;step=2&amp;qualify=1" TargetMode="External"/><Relationship Id="rId2191" Type="http://schemas.openxmlformats.org/officeDocument/2006/relationships/hyperlink" Target="http://www.reddit.com/r/Bitcoin/comments/37ah9m/hustercom_removed_the_bitcoin_payment_option/" TargetMode="External"/><Relationship Id="rId2192" Type="http://schemas.openxmlformats.org/officeDocument/2006/relationships/hyperlink" Target="http://www.reddit.com/r/Bitcoin/comments/37akbu/discussion_on_problems_of_raising_the_blocksize/" TargetMode="External"/><Relationship Id="rId2193" Type="http://schemas.openxmlformats.org/officeDocument/2006/relationships/hyperlink" Target="http://www.reddit.com/r/Bitcoin/comments/37ao54/%E5%9B%BD%E5%86%85%E6%95%B0%E5%AD%97%E8%B4%A7%E5%B8%81%E6%A0%A1%E5%9B%AD%E8%A1%8C_%E7%BA%A2%E6%AD%8C%E4%BC%9A%E5%BA%86%E7%A5%9D%E6%8A%97%E6%88%98%E8%83%9C%E5%88%A970%E5%B9%B4/" TargetMode="External"/><Relationship Id="rId2194" Type="http://schemas.openxmlformats.org/officeDocument/2006/relationships/hyperlink" Target="http://www.reddit.com/r/Bitcoin/comments/37arij/bitcointalk_was_and_still_is_using_the_outdated/" TargetMode="External"/><Relationship Id="rId396" Type="http://schemas.openxmlformats.org/officeDocument/2006/relationships/hyperlink" Target="http://www.reddit.com/r/Bitcoin/comments/36do9j/yellow_launches_bitcoin_voucher_service_in_egypt/" TargetMode="External"/><Relationship Id="rId2195" Type="http://schemas.openxmlformats.org/officeDocument/2006/relationships/hyperlink" Target="http://www.reddit.com/r/Bitcoin/comments/37arzs/how_do_i_take_my_btcs_out_of_the_exchange_and_safe/" TargetMode="External"/><Relationship Id="rId395" Type="http://schemas.openxmlformats.org/officeDocument/2006/relationships/hyperlink" Target="http://cointelegraph.com/news/114287/yellow-launches-bitcoin-voucher-service-in-egypt-despite-countrys-tough-market" TargetMode="External"/><Relationship Id="rId2196" Type="http://schemas.openxmlformats.org/officeDocument/2006/relationships/hyperlink" Target="https://www.youtube.com/watch?v=-DdfLtOrBPU" TargetMode="External"/><Relationship Id="rId394" Type="http://schemas.openxmlformats.org/officeDocument/2006/relationships/hyperlink" Target="http://www.reddit.com/r/Bitcoin/comments/36dldr/best_site_marketplace_to_sell_digital_downloads/" TargetMode="External"/><Relationship Id="rId2197" Type="http://schemas.openxmlformats.org/officeDocument/2006/relationships/hyperlink" Target="http://www.reddit.com/r/Bitcoin/comments/37arye/why_bitcoin_this_is_goddamn_why_monetary/" TargetMode="External"/><Relationship Id="rId393" Type="http://schemas.openxmlformats.org/officeDocument/2006/relationships/hyperlink" Target="http://www.reddit.com/r/Bitcoin/comments/36dmaa/new_qr_code_app_visualeadcom_makes_qr_codes_fun/" TargetMode="External"/><Relationship Id="rId2198" Type="http://schemas.openxmlformats.org/officeDocument/2006/relationships/hyperlink" Target="http://www.reddit.com/r/Bitcoin/comments/37arxs/nick_szabo/" TargetMode="External"/><Relationship Id="rId2199" Type="http://schemas.openxmlformats.org/officeDocument/2006/relationships/hyperlink" Target="http://www.reddit.com/r/Bitcoin/comments/37atqn/bitcointalkorg_hacked_emailspassword_hashipsecret/" TargetMode="External"/><Relationship Id="rId399" Type="http://schemas.openxmlformats.org/officeDocument/2006/relationships/hyperlink" Target="http://www.reddit.com/r/Bitcoin/comments/36dty1/why_isnt_solar_the_ideal_power_source_for_mining/" TargetMode="External"/><Relationship Id="rId398" Type="http://schemas.openxmlformats.org/officeDocument/2006/relationships/hyperlink" Target="http://www.reddit.com/r/Bitcoin/comments/36duff/first_bitcoinbased_security_starts_trading_on/" TargetMode="External"/><Relationship Id="rId397" Type="http://schemas.openxmlformats.org/officeDocument/2006/relationships/hyperlink" Target="http://rt.com/business/259621-bitcoin-nasdaq-trading-investment/" TargetMode="External"/><Relationship Id="rId1730" Type="http://schemas.openxmlformats.org/officeDocument/2006/relationships/hyperlink" Target="http://www.reddit.com/r/Bitcoin/comments/370511/im_a_real_estate_brokerage_and_i_want_to_be_the/" TargetMode="External"/><Relationship Id="rId1731" Type="http://schemas.openxmlformats.org/officeDocument/2006/relationships/hyperlink" Target="http://www.righto.com/2015/05/bitcoin-mining-on-55-year-old-ibm-1401.html" TargetMode="External"/><Relationship Id="rId1732" Type="http://schemas.openxmlformats.org/officeDocument/2006/relationships/hyperlink" Target="http://www.reddit.com/r/Bitcoin/comments/3704p1/bitcoin_mining_on_a_55_year_old_ibm_1401/" TargetMode="External"/><Relationship Id="rId1733" Type="http://schemas.openxmlformats.org/officeDocument/2006/relationships/hyperlink" Target="http://techcrunch.com/2015/05/23/the-bitcoin-blocksize-blackjack-mining-blues/?ncid=rss&amp;utm_source=feedburner&amp;utm_medium=feed&amp;utm_campaign=Feed%3A+Techcrunch+%28TechCrunch%29" TargetMode="External"/><Relationship Id="rId1734" Type="http://schemas.openxmlformats.org/officeDocument/2006/relationships/hyperlink" Target="http://www.reddit.com/r/Bitcoin/comments/3702jw/techcrunch_on_streamium_someone_finally_launched/" TargetMode="External"/><Relationship Id="rId1735" Type="http://schemas.openxmlformats.org/officeDocument/2006/relationships/hyperlink" Target="http://www.reddit.com/r/Bitcoin/comments/370bg9/quit_smoking_with_bitcoin_public_service/" TargetMode="External"/><Relationship Id="rId1736" Type="http://schemas.openxmlformats.org/officeDocument/2006/relationships/hyperlink" Target="http://blog.sossee.com/2015/05/22/dear-bankers-good-luck-with-your-blockchains-without-bitcoin-heres-why-youre-wrong/" TargetMode="External"/><Relationship Id="rId1737" Type="http://schemas.openxmlformats.org/officeDocument/2006/relationships/hyperlink" Target="http://www.reddit.com/r/Bitcoin/comments/370b0m/dear_bankers_good_luck_with_your_blockchains/" TargetMode="External"/><Relationship Id="rId1738" Type="http://schemas.openxmlformats.org/officeDocument/2006/relationships/hyperlink" Target="http://www.schiffradio.com/imitation-is-the-sincerest-form-of-flattery/" TargetMode="External"/><Relationship Id="rId1739" Type="http://schemas.openxmlformats.org/officeDocument/2006/relationships/hyperlink" Target="http://www.reddit.com/r/Bitcoin/comments/3709t8/for_anyone_still_curious_as_to_why_peter_schiff/" TargetMode="External"/><Relationship Id="rId1720" Type="http://schemas.openxmlformats.org/officeDocument/2006/relationships/hyperlink" Target="http://www.reddit.com/r/Bitcoin/comments/3700uw/1200_satoshi_every_5_min_for_free/" TargetMode="External"/><Relationship Id="rId1721" Type="http://schemas.openxmlformats.org/officeDocument/2006/relationships/hyperlink" Target="http://www.reddit.com/r/Bitcoin/comments/36zzt5/bitcoincom_community_approach/" TargetMode="External"/><Relationship Id="rId1722" Type="http://schemas.openxmlformats.org/officeDocument/2006/relationships/hyperlink" Target="https://twitter.com/TuurDemeester/status/602095909329997825" TargetMode="External"/><Relationship Id="rId1723" Type="http://schemas.openxmlformats.org/officeDocument/2006/relationships/hyperlink" Target="http://www.reddit.com/r/Bitcoin/comments/36zzhj/tuur_demeester_gold_world_rocked_by_bitcoin/" TargetMode="External"/><Relationship Id="rId1724" Type="http://schemas.openxmlformats.org/officeDocument/2006/relationships/hyperlink" Target="http://techcrunch.com/2015/05/23/the-bitcoin-blocksize-blackjack-mining-blues/?ncid=rss&amp;utm_source=feedburner&amp;utm_medium=feed&amp;utm_campaign=Feed%3A+Techcrunch+%28TechCrunch%29" TargetMode="External"/><Relationship Id="rId1725" Type="http://schemas.openxmlformats.org/officeDocument/2006/relationships/hyperlink" Target="http://www.reddit.com/r/Bitcoin/comments/3702jw/techcrunch_on_streamium_someone_finally_launched/" TargetMode="External"/><Relationship Id="rId1726" Type="http://schemas.openxmlformats.org/officeDocument/2006/relationships/hyperlink" Target="http://imgur.com/d6WlmVv" TargetMode="External"/><Relationship Id="rId1727" Type="http://schemas.openxmlformats.org/officeDocument/2006/relationships/hyperlink" Target="http://www.reddit.com/r/Bitcoin/comments/37015l/bitcoin_offers_relative_anonymity_popular_science/" TargetMode="External"/><Relationship Id="rId1728" Type="http://schemas.openxmlformats.org/officeDocument/2006/relationships/hyperlink" Target="http://www.theguardian.com/commentisfree/2015/may/23/bitcoin-really-useful-not-in-way-you-think" TargetMode="External"/><Relationship Id="rId1729" Type="http://schemas.openxmlformats.org/officeDocument/2006/relationships/hyperlink" Target="http://www.reddit.com/r/Bitcoin/comments/3705mw/bitcoins_really_are_useful_but_not_in_the_way_you/" TargetMode="External"/><Relationship Id="rId1752" Type="http://schemas.openxmlformats.org/officeDocument/2006/relationships/hyperlink" Target="http://www.reddit.com/r/Bitcoin/comments/370dw9/se%C3%B1or_frogs_is_now_accepting_bitcoin_in_their/" TargetMode="External"/><Relationship Id="rId1753" Type="http://schemas.openxmlformats.org/officeDocument/2006/relationships/hyperlink" Target="http://www.reddit.com/r/Bitcoin/comments/370hbm/bitcointalk_has_been_hacked_donations_for_recovery/" TargetMode="External"/><Relationship Id="rId1754" Type="http://schemas.openxmlformats.org/officeDocument/2006/relationships/hyperlink" Target="http://shitco.in/2015/05/23/bitcoin-jesus-vs-the-china-king-of-bitcoin-round-2-fight/" TargetMode="External"/><Relationship Id="rId1755" Type="http://schemas.openxmlformats.org/officeDocument/2006/relationships/hyperlink" Target="http://www.reddit.com/r/Bitcoin/comments/370h80/bitcoin_jesus_vs_the_china_king_of_bitcoin/" TargetMode="External"/><Relationship Id="rId1756" Type="http://schemas.openxmlformats.org/officeDocument/2006/relationships/hyperlink" Target="http://redd.it/2yxyju" TargetMode="External"/><Relationship Id="rId1757" Type="http://schemas.openxmlformats.org/officeDocument/2006/relationships/hyperlink" Target="http://www.reddit.com/r/Bitcoin/comments/370gw7/mass_exodus_at_okcoin_something_is_brewing/" TargetMode="External"/><Relationship Id="rId1758" Type="http://schemas.openxmlformats.org/officeDocument/2006/relationships/hyperlink" Target="http://www.reddit.com/r/Bitcoin/comments/370gal/order_me_a_pizza_i_will_pay_you_in_bitcoin_happy/" TargetMode="External"/><Relationship Id="rId1759" Type="http://schemas.openxmlformats.org/officeDocument/2006/relationships/hyperlink" Target="http://fabulouspanda.co.uk/forum/discussion/1275/readme-dev-status-ongoing-help" TargetMode="External"/><Relationship Id="rId1750" Type="http://schemas.openxmlformats.org/officeDocument/2006/relationships/hyperlink" Target="http://www.reddit.com/r/Bitcoin/comments/370e1o/superintendent_lawsky_to_leave_the_nydfs_and/" TargetMode="External"/><Relationship Id="rId1751" Type="http://schemas.openxmlformats.org/officeDocument/2006/relationships/hyperlink" Target="http://shop.senorfrogs.com/" TargetMode="External"/><Relationship Id="rId1741" Type="http://schemas.openxmlformats.org/officeDocument/2006/relationships/hyperlink" Target="http://www.reddit.com/r/Bitcoin/comments/3708r4/get_free_bitcoins_and_win_amazon_gift_cards_in/" TargetMode="External"/><Relationship Id="rId1742" Type="http://schemas.openxmlformats.org/officeDocument/2006/relationships/hyperlink" Target="https://twitter.com/MagicalTux/status/602071187066257408?s=09" TargetMode="External"/><Relationship Id="rId1743" Type="http://schemas.openxmlformats.org/officeDocument/2006/relationships/hyperlink" Target="http://www.reddit.com/r/Bitcoin/comments/370cjh/mark_karpeles_on_twitter_a_look_at_okcoin/" TargetMode="External"/><Relationship Id="rId1744" Type="http://schemas.openxmlformats.org/officeDocument/2006/relationships/hyperlink" Target="http://cointelegraph.com/news/114337/goldman-sachs-ceo-burdensome-regulation-protects-our-business-from-startups" TargetMode="External"/><Relationship Id="rId1745" Type="http://schemas.openxmlformats.org/officeDocument/2006/relationships/hyperlink" Target="http://www.reddit.com/r/Bitcoin/comments/370c0g/goldman_sachs_ceo_burdensome_regulation_protects/" TargetMode="External"/><Relationship Id="rId1746" Type="http://schemas.openxmlformats.org/officeDocument/2006/relationships/hyperlink" Target="http://www.reddit.com/r/Bitcoin/comments/370ffp/does_anyone_else_think_it_would_be_interesting_to/" TargetMode="External"/><Relationship Id="rId1747" Type="http://schemas.openxmlformats.org/officeDocument/2006/relationships/hyperlink" Target="http://www.reddit.com/r/Bitcoin/comments/370etw/so_whos_got_the_most_bitcoin_here/" TargetMode="External"/><Relationship Id="rId1748" Type="http://schemas.openxmlformats.org/officeDocument/2006/relationships/hyperlink" Target="http://www.reddit.com/r/Bitcoin/comments/370e5q/the_more_i_ponder_21_inc_and_its_plan_it_truly_is/" TargetMode="External"/><Relationship Id="rId1749" Type="http://schemas.openxmlformats.org/officeDocument/2006/relationships/hyperlink" Target="https://bitcoinmagazine.com/20533/superintendent-lawsky-to-leave-the-nydfs-and-start-consulting-business-cato-institute-cries-foul/" TargetMode="External"/><Relationship Id="rId1740" Type="http://schemas.openxmlformats.org/officeDocument/2006/relationships/hyperlink" Target="https://bitgame.co/" TargetMode="External"/><Relationship Id="rId1710" Type="http://schemas.openxmlformats.org/officeDocument/2006/relationships/hyperlink" Target="http://www.reddit.com/r/Bitcoin/comments/36zluj/is_bwcom_having_great_luck_or_did_they_just_get_a/" TargetMode="External"/><Relationship Id="rId1711" Type="http://schemas.openxmlformats.org/officeDocument/2006/relationships/hyperlink" Target="http://www.bbc.com/news/business-32822516" TargetMode="External"/><Relationship Id="rId1712" Type="http://schemas.openxmlformats.org/officeDocument/2006/relationships/hyperlink" Target="http://www.reddit.com/r/Bitcoin/comments/36zpmf/five_largest_banks_just_got_fined_6b_for_foreign/" TargetMode="External"/><Relationship Id="rId1713" Type="http://schemas.openxmlformats.org/officeDocument/2006/relationships/hyperlink" Target="https://blockchain.info/block-height/357663" TargetMode="External"/><Relationship Id="rId1714" Type="http://schemas.openxmlformats.org/officeDocument/2006/relationships/hyperlink" Target="http://www.reddit.com/r/Bitcoin/comments/36zpje/empty_block_seems_like_something_the_network/" TargetMode="External"/><Relationship Id="rId1715" Type="http://schemas.openxmlformats.org/officeDocument/2006/relationships/hyperlink" Target="https://imgur.com/a/DabzS" TargetMode="External"/><Relationship Id="rId1716" Type="http://schemas.openxmlformats.org/officeDocument/2006/relationships/hyperlink" Target="http://www.reddit.com/r/Bitcoin/comments/36zqw6/email_leaks_confirm_okcoin_asked_roger_ver_to/" TargetMode="External"/><Relationship Id="rId1717" Type="http://schemas.openxmlformats.org/officeDocument/2006/relationships/hyperlink" Target="http://www.reddit.com/r/Bitcoin/comments/36zspm/how_known_is_bitcoin_really/" TargetMode="External"/><Relationship Id="rId1718" Type="http://schemas.openxmlformats.org/officeDocument/2006/relationships/hyperlink" Target="http://www.reddit.com/r/Bitcoin/comments/36zwzw/tim_bernerslee_is_the_johannis_gutenberg_and/" TargetMode="External"/><Relationship Id="rId1719" Type="http://schemas.openxmlformats.org/officeDocument/2006/relationships/hyperlink" Target="http://btc-goldmine.com/r/17e83acc" TargetMode="External"/><Relationship Id="rId1700" Type="http://schemas.openxmlformats.org/officeDocument/2006/relationships/hyperlink" Target="http://www.reddit.com/r/Bitcoin/comments/36zevm/does_it_take_3_hours_for_one_confirmation/" TargetMode="External"/><Relationship Id="rId1701" Type="http://schemas.openxmlformats.org/officeDocument/2006/relationships/hyperlink" Target="http://www.reddit.com/r/Bitcoin/comments/36zeux/looking_for_bitcoin_venders_in_new_york_or_a/" TargetMode="External"/><Relationship Id="rId1702" Type="http://schemas.openxmlformats.org/officeDocument/2006/relationships/hyperlink" Target="http://www.reddit.com/r/Bitcoin/comments/36zdas/purseio_problem_unable_to_set_discount_with_new/" TargetMode="External"/><Relationship Id="rId1703" Type="http://schemas.openxmlformats.org/officeDocument/2006/relationships/hyperlink" Target="http://avc.com/2015/05/video-of-the-week-the-new-york-public-library-bitcoin-discussion/" TargetMode="External"/><Relationship Id="rId1704" Type="http://schemas.openxmlformats.org/officeDocument/2006/relationships/hyperlink" Target="http://www.reddit.com/r/Bitcoin/comments/36zjd8/video_of_the_week_the_new_york_public_library/" TargetMode="External"/><Relationship Id="rId1705" Type="http://schemas.openxmlformats.org/officeDocument/2006/relationships/hyperlink" Target="http://www.reddit.com/r/Bitcoin/comments/36zkv3/i_have_a_question_regarding_tx_index/" TargetMode="External"/><Relationship Id="rId1706" Type="http://schemas.openxmlformats.org/officeDocument/2006/relationships/hyperlink" Target="http://techcrunch.com/2015/05/23/the-bitcoin-blocksize-blackjack-mining-blues/" TargetMode="External"/><Relationship Id="rId1707" Type="http://schemas.openxmlformats.org/officeDocument/2006/relationships/hyperlink" Target="http://www.reddit.com/r/Bitcoin/comments/36zkv0/techcrunch_the_bitcoin_blocksize_blackjack_mining/" TargetMode="External"/><Relationship Id="rId1708" Type="http://schemas.openxmlformats.org/officeDocument/2006/relationships/hyperlink" Target="http://www.reddit.com/r/Bitcoin/comments/36znuj/how_can_i_exchange_bitcoin_inperson_in_berlin/" TargetMode="External"/><Relationship Id="rId1709" Type="http://schemas.openxmlformats.org/officeDocument/2006/relationships/hyperlink" Target="http://i.imgur.com/yPEJy8d.jpg" TargetMode="External"/><Relationship Id="rId40" Type="http://schemas.openxmlformats.org/officeDocument/2006/relationships/hyperlink" Target="http://www.reddit.com/r/Bitcoin/comments/367l60/review_of_wwwminingswedense_bitcoin_cloud_mining/" TargetMode="External"/><Relationship Id="rId42" Type="http://schemas.openxmlformats.org/officeDocument/2006/relationships/hyperlink" Target="http://bravenewcoin.com/news/singapore-successfully-holds-first-blockchain-hackathon/" TargetMode="External"/><Relationship Id="rId41" Type="http://schemas.openxmlformats.org/officeDocument/2006/relationships/hyperlink" Target="http://www.reddit.com/r/Bitcoin/comments/367l1d/buying_bullion_with_bitcoin/" TargetMode="External"/><Relationship Id="rId44" Type="http://schemas.openxmlformats.org/officeDocument/2006/relationships/hyperlink" Target="http://www.reddit.com/r/Bitcoin/comments/367mqw/when_you_think_of_life_you_think_of_animals_and/" TargetMode="External"/><Relationship Id="rId43" Type="http://schemas.openxmlformats.org/officeDocument/2006/relationships/hyperlink" Target="http://www.reddit.com/r/Bitcoin/comments/367nqu/singapore_successfully_holds_first_blockchain/" TargetMode="External"/><Relationship Id="rId46" Type="http://schemas.openxmlformats.org/officeDocument/2006/relationships/hyperlink" Target="http://www.reddit.com/r/Bitcoin/comments/367mjn/some_clever_bastard_put_a_bitcoin_donation_link/" TargetMode="External"/><Relationship Id="rId45" Type="http://schemas.openxmlformats.org/officeDocument/2006/relationships/hyperlink" Target="http://imgur.com/a/KYwK8" TargetMode="External"/><Relationship Id="rId48" Type="http://schemas.openxmlformats.org/officeDocument/2006/relationships/hyperlink" Target="https://bitcointalk.org/index.php?topic=68655.msg11389606" TargetMode="External"/><Relationship Id="rId47" Type="http://schemas.openxmlformats.org/officeDocument/2006/relationships/hyperlink" Target="http://www.reddit.com/r/Bitcoin/comments/367php/new_way_to_promote_bitcoin_agario_dogecoin_ate_me/" TargetMode="External"/><Relationship Id="rId49" Type="http://schemas.openxmlformats.org/officeDocument/2006/relationships/hyperlink" Target="http://www.reddit.com/r/Bitcoin/comments/367skk/solex_proposed_compromise_on_1_mb_hard_limit/" TargetMode="External"/><Relationship Id="rId31" Type="http://schemas.openxmlformats.org/officeDocument/2006/relationships/hyperlink" Target="http://www.reddit.com/r/Bitcoin/comments/367g1d/the_lack_of_resolution_over_the_1_mb_block_size/" TargetMode="External"/><Relationship Id="rId30" Type="http://schemas.openxmlformats.org/officeDocument/2006/relationships/hyperlink" Target="http://www.reddit.com/r/Bitcoin/comments/367gjb/bitcoin_mentioned_on_page_24_pg_30_in_the_group/" TargetMode="External"/><Relationship Id="rId33" Type="http://schemas.openxmlformats.org/officeDocument/2006/relationships/hyperlink" Target="http://www.reddit.com/r/Bitcoin/comments/367k45/why_the_moniker_world_wide_ledger_will_help_us/" TargetMode="External"/><Relationship Id="rId32" Type="http://schemas.openxmlformats.org/officeDocument/2006/relationships/hyperlink" Target="http://www.reddit.com/r/Bitcoin/comments/367h7d/theres_a_sidechain_for_that/" TargetMode="External"/><Relationship Id="rId35" Type="http://schemas.openxmlformats.org/officeDocument/2006/relationships/hyperlink" Target="https://www.youtube.com/watch?v=_G-K7-QOaA4" TargetMode="External"/><Relationship Id="rId34" Type="http://schemas.openxmlformats.org/officeDocument/2006/relationships/hyperlink" Target="http://www.reddit.com/r/Bitcoin/comments/367jul/direct_charity_with_bitcoin/" TargetMode="External"/><Relationship Id="rId37" Type="http://schemas.openxmlformats.org/officeDocument/2006/relationships/hyperlink" Target="http://xbtprovider.com/lang_en" TargetMode="External"/><Relationship Id="rId36" Type="http://schemas.openxmlformats.org/officeDocument/2006/relationships/hyperlink" Target="http://www.reddit.com/r/Bitcoin/comments/367jja/flashback_i_was_wrong_about_bitcoin/" TargetMode="External"/><Relationship Id="rId39" Type="http://schemas.openxmlformats.org/officeDocument/2006/relationships/hyperlink" Target="https://bitcoinnewsmagazine.com/review-of-www-miningsweden-se-bitcoin-cloud-mining/" TargetMode="External"/><Relationship Id="rId38" Type="http://schemas.openxmlformats.org/officeDocument/2006/relationships/hyperlink" Target="http://www.reddit.com/r/Bitcoin/comments/367iv2/swedish_etn_bitcoin_tracker_one_starts_trading/" TargetMode="External"/><Relationship Id="rId2203" Type="http://schemas.openxmlformats.org/officeDocument/2006/relationships/hyperlink" Target="http://www.reddit.com/r/Bitcoin/comments/37awq7/online_advertising_services_digital_advertising/" TargetMode="External"/><Relationship Id="rId2204" Type="http://schemas.openxmlformats.org/officeDocument/2006/relationships/hyperlink" Target="http://cointelegraph.com/news/114375/roger-ver-and-okcoin-squabble-over-bitcoincom-breach-of-contract" TargetMode="External"/><Relationship Id="rId20" Type="http://schemas.openxmlformats.org/officeDocument/2006/relationships/hyperlink" Target="http://www.reddit.com/r/Bitcoin/comments/367767/hollywired_coming_to_a_screen_near_you_silk_road/" TargetMode="External"/><Relationship Id="rId2205" Type="http://schemas.openxmlformats.org/officeDocument/2006/relationships/hyperlink" Target="http://www.reddit.com/r/Bitcoin/comments/37aybx/roger_ver_and_okcoin_squabble_over_bitcoincom/" TargetMode="External"/><Relationship Id="rId2206" Type="http://schemas.openxmlformats.org/officeDocument/2006/relationships/hyperlink" Target="http://www.ft.com/intl/cms/s/0/81b6145c-0309-11e5-b31d-00144feabdc0.html" TargetMode="External"/><Relationship Id="rId22" Type="http://schemas.openxmlformats.org/officeDocument/2006/relationships/hyperlink" Target="https://github.com/untitled-dice/untitled-dice.github.io" TargetMode="External"/><Relationship Id="rId2207" Type="http://schemas.openxmlformats.org/officeDocument/2006/relationships/hyperlink" Target="http://www.reddit.com/r/Bitcoin/comments/37az7o/nasdaq_to_step_up_blockchain_trials/" TargetMode="External"/><Relationship Id="rId21" Type="http://schemas.openxmlformats.org/officeDocument/2006/relationships/hyperlink" Target="http://www.reddit.com/r/Bitcoin/comments/3676am/just_walked_through_one_of_the_largest_street/" TargetMode="External"/><Relationship Id="rId2208" Type="http://schemas.openxmlformats.org/officeDocument/2006/relationships/hyperlink" Target="https://beyondbitcoin.org/bonus-hangout-with-jim-willie-from-goldenjackass-com/" TargetMode="External"/><Relationship Id="rId24" Type="http://schemas.openxmlformats.org/officeDocument/2006/relationships/hyperlink" Target="https://coloredcoin.io" TargetMode="External"/><Relationship Id="rId2209" Type="http://schemas.openxmlformats.org/officeDocument/2006/relationships/hyperlink" Target="http://www.reddit.com/r/Bitcoin/comments/37b08n/hangout_with_jim_willie_from_goldenjackasscom/" TargetMode="External"/><Relationship Id="rId23" Type="http://schemas.openxmlformats.org/officeDocument/2006/relationships/hyperlink" Target="http://www.reddit.com/r/Bitcoin/comments/3675pl/run_a_bitcoin_dice_casino_on_github_pages/" TargetMode="External"/><Relationship Id="rId26" Type="http://schemas.openxmlformats.org/officeDocument/2006/relationships/hyperlink" Target="http://www.reddit.com/r/Bitcoin/comments/367apk/how_can_i_issue_start_up_equity_on_a_blockchain/" TargetMode="External"/><Relationship Id="rId25" Type="http://schemas.openxmlformats.org/officeDocument/2006/relationships/hyperlink" Target="http://www.reddit.com/r/Bitcoin/comments/36787l/introducing_coloredcoinio_the_colored_coin_market/" TargetMode="External"/><Relationship Id="rId28" Type="http://schemas.openxmlformats.org/officeDocument/2006/relationships/hyperlink" Target="http://www.reddit.com/r/Bitcoin/comments/367goj/dutch_scientiasnl_wanneer_gaat_de_bitcoin_onze/" TargetMode="External"/><Relationship Id="rId27" Type="http://schemas.openxmlformats.org/officeDocument/2006/relationships/hyperlink" Target="http://www.scientias.nl/wanneer-gaat-de-bitcoin-onze-harde-euros-vervangen/" TargetMode="External"/><Relationship Id="rId29" Type="http://schemas.openxmlformats.org/officeDocument/2006/relationships/hyperlink" Target="http://www.group30.org/images/PDF/OP89.pdf" TargetMode="External"/><Relationship Id="rId2200" Type="http://schemas.openxmlformats.org/officeDocument/2006/relationships/hyperlink" Target="http://www.coindesk.com/simon-fraser-university-bitcoin-atms/" TargetMode="External"/><Relationship Id="rId2201" Type="http://schemas.openxmlformats.org/officeDocument/2006/relationships/hyperlink" Target="http://www.reddit.com/r/Bitcoin/comments/37avl2/canadian_university_adds_bitcoin_atms_to/" TargetMode="External"/><Relationship Id="rId2202" Type="http://schemas.openxmlformats.org/officeDocument/2006/relationships/hyperlink" Target="http://www.cosmosstarconsultants.com/types-of-online-advertising.html" TargetMode="External"/><Relationship Id="rId11" Type="http://schemas.openxmlformats.org/officeDocument/2006/relationships/hyperlink" Target="http://www.reddit.com/r/Bitcoin/comments/366wif/abby_scralet_is_londons_first_bitcoinonly/" TargetMode="External"/><Relationship Id="rId10" Type="http://schemas.openxmlformats.org/officeDocument/2006/relationships/hyperlink" Target="https://www.youtube.com/watch?v=tRf9qeclm10" TargetMode="External"/><Relationship Id="rId13" Type="http://schemas.openxmlformats.org/officeDocument/2006/relationships/hyperlink" Target="http://www.reddit.com/r/Bitcoin/comments/3674m5/csi_cybers_season_finale_bit_by_bit_goes_full/" TargetMode="External"/><Relationship Id="rId12" Type="http://schemas.openxmlformats.org/officeDocument/2006/relationships/hyperlink" Target="http://cointelegraph.com/news/114268/csi-cybers-season-finale-bit-by-bit-goes-full-bitcoin" TargetMode="External"/><Relationship Id="rId15" Type="http://schemas.openxmlformats.org/officeDocument/2006/relationships/hyperlink" Target="https://github.com/untitled-dice/untitled-dice.github.io" TargetMode="External"/><Relationship Id="rId14" Type="http://schemas.openxmlformats.org/officeDocument/2006/relationships/hyperlink" Target="http://www.reddit.com/r/Bitcoin/comments/3676am/just_walked_through_one_of_the_largest_street/" TargetMode="External"/><Relationship Id="rId17" Type="http://schemas.openxmlformats.org/officeDocument/2006/relationships/hyperlink" Target="http://www.reddit.com/r/Bitcoin/comments/3675l0/i_refuse_to_say_world_wide_ledger_im_going_with/" TargetMode="External"/><Relationship Id="rId16" Type="http://schemas.openxmlformats.org/officeDocument/2006/relationships/hyperlink" Target="http://www.reddit.com/r/Bitcoin/comments/3675pl/run_a_bitcoin_dice_casino_on_github_pages/" TargetMode="External"/><Relationship Id="rId19" Type="http://schemas.openxmlformats.org/officeDocument/2006/relationships/hyperlink" Target="http://freeross.org/hollywired-coming-to-a-screen-near-you/" TargetMode="External"/><Relationship Id="rId18" Type="http://schemas.openxmlformats.org/officeDocument/2006/relationships/hyperlink" Target="http://www.reddit.com/r/Bitcoin/comments/36776i/croatian_police_withholds_12_people_including_the/" TargetMode="External"/><Relationship Id="rId84" Type="http://schemas.openxmlformats.org/officeDocument/2006/relationships/hyperlink" Target="http://www.reddit.com/r/Bitcoin/comments/368aba/blockchain_tech_could_improve_banking_says_eba/" TargetMode="External"/><Relationship Id="rId1774" Type="http://schemas.openxmlformats.org/officeDocument/2006/relationships/hyperlink" Target="https://np.reddit.com/r/news/comments/36zpca/jpmorgan_officially_apologizes_for_being_a/" TargetMode="External"/><Relationship Id="rId83" Type="http://schemas.openxmlformats.org/officeDocument/2006/relationships/hyperlink" Target="http://www.coindesk.com/blockchain-tech-can-improve-banking-says-eba-report/" TargetMode="External"/><Relationship Id="rId1775" Type="http://schemas.openxmlformats.org/officeDocument/2006/relationships/hyperlink" Target="http://www.reddit.com/r/Bitcoin/comments/370wl6/jpmorgan_officially_apologizes_for_being_a/" TargetMode="External"/><Relationship Id="rId86" Type="http://schemas.openxmlformats.org/officeDocument/2006/relationships/hyperlink" Target="http://www.reddit.com/r/Bitcoin/comments/368hsp/why_bitcoin_price_and_adoption_is_suppressed/" TargetMode="External"/><Relationship Id="rId1776" Type="http://schemas.openxmlformats.org/officeDocument/2006/relationships/hyperlink" Target="http://www.reddit.com/r/Bitcoin/comments/370w83/what_do_these_wallet_types_achieve_for_their/" TargetMode="External"/><Relationship Id="rId85" Type="http://schemas.openxmlformats.org/officeDocument/2006/relationships/hyperlink" Target="http://www.reddit.com/r/Bitcoin/comments/368chq/after_watching_csi_wonder_if_anyone_was_thinking/" TargetMode="External"/><Relationship Id="rId1777" Type="http://schemas.openxmlformats.org/officeDocument/2006/relationships/hyperlink" Target="https://www.techinasia.com/chinese-app-stealing-free-wifi-270m-monthly-active-users-worth-1b/" TargetMode="External"/><Relationship Id="rId88" Type="http://schemas.openxmlformats.org/officeDocument/2006/relationships/hyperlink" Target="http://www.reddit.com/r/Bitcoin/comments/368juz/oooh_the_savings_991/" TargetMode="External"/><Relationship Id="rId1778" Type="http://schemas.openxmlformats.org/officeDocument/2006/relationships/hyperlink" Target="http://www.reddit.com/r/Bitcoin/comments/370vjd/chinese_app_for_stealing_free_wifi_has_270m/" TargetMode="External"/><Relationship Id="rId87" Type="http://schemas.openxmlformats.org/officeDocument/2006/relationships/hyperlink" Target="http://imgur.com/aLggpK6" TargetMode="External"/><Relationship Id="rId1779" Type="http://schemas.openxmlformats.org/officeDocument/2006/relationships/hyperlink" Target="http://www.reddit.com/r/Bitcoin/comments/370xsm/what_if_collapse_of_okcoin/" TargetMode="External"/><Relationship Id="rId89" Type="http://schemas.openxmlformats.org/officeDocument/2006/relationships/hyperlink" Target="http://www.reddit.com/r/Bitcoin/comments/368l3l/playcoin_has_been_selected_to_exhibit_pitch/" TargetMode="External"/><Relationship Id="rId80" Type="http://schemas.openxmlformats.org/officeDocument/2006/relationships/hyperlink" Target="http://dogecoindark.net/radio" TargetMode="External"/><Relationship Id="rId82" Type="http://schemas.openxmlformats.org/officeDocument/2006/relationships/hyperlink" Target="http://www.reddit.com/r/Bitcoin/comments/3687j3/almost_zero_volume_and_stagnant_price/" TargetMode="External"/><Relationship Id="rId81" Type="http://schemas.openxmlformats.org/officeDocument/2006/relationships/hyperlink" Target="http://www.reddit.com/r/Bitcoin/comments/3688nd/afterdark_with_dogecoindark_radio/" TargetMode="External"/><Relationship Id="rId1770" Type="http://schemas.openxmlformats.org/officeDocument/2006/relationships/hyperlink" Target="http://www.pymnts.com/in-depth/2015/digital-gold-tells-rich-tale-of-bitcoins-past/" TargetMode="External"/><Relationship Id="rId1771" Type="http://schemas.openxmlformats.org/officeDocument/2006/relationships/hyperlink" Target="http://www.reddit.com/r/Bitcoin/comments/370sat/digital_gold_tells_rich_tale_of_bitcoins_past/" TargetMode="External"/><Relationship Id="rId1772" Type="http://schemas.openxmlformats.org/officeDocument/2006/relationships/hyperlink" Target="http://archive.wired.com/wired/archive/4.10/wriston_pr.html" TargetMode="External"/><Relationship Id="rId1773" Type="http://schemas.openxmlformats.org/officeDocument/2006/relationships/hyperlink" Target="http://www.reddit.com/r/Bitcoin/comments/370s9a/encrypted_currency_was_developed_in_1995/" TargetMode="External"/><Relationship Id="rId73" Type="http://schemas.openxmlformats.org/officeDocument/2006/relationships/hyperlink" Target="http://www.reddit.com/r/Bitcoin/comments/36850w/internet_bucks_bitcoin/" TargetMode="External"/><Relationship Id="rId1763" Type="http://schemas.openxmlformats.org/officeDocument/2006/relationships/hyperlink" Target="http://www.reddit.com/r/Bitcoin/comments/370i1q/new_game_with_bitcoins/" TargetMode="External"/><Relationship Id="rId72" Type="http://schemas.openxmlformats.org/officeDocument/2006/relationships/hyperlink" Target="https://www.youtube.com/watch?v=C8os8W3htpE" TargetMode="External"/><Relationship Id="rId1764" Type="http://schemas.openxmlformats.org/officeDocument/2006/relationships/hyperlink" Target="http://www.reddit.com/r/Bitcoin/comments/370q6q/wouldnt_it_make_perfect_sense_to_use_the/" TargetMode="External"/><Relationship Id="rId75" Type="http://schemas.openxmlformats.org/officeDocument/2006/relationships/hyperlink" Target="http://www.reddit.com/r/Bitcoin/comments/3687bs/dea_takes_16000_from_train_passenger_because_it/" TargetMode="External"/><Relationship Id="rId1765" Type="http://schemas.openxmlformats.org/officeDocument/2006/relationships/hyperlink" Target="http://www.reddit.com/r/Bitcoin/comments/370oie/roger_vers_dispute_with_okcoin_is_all_about/" TargetMode="External"/><Relationship Id="rId74" Type="http://schemas.openxmlformats.org/officeDocument/2006/relationships/hyperlink" Target="https://www.techdirt.com/articles/20150511/09225630958/dea-takes-16000-train-passenger-because-it-can.shtml" TargetMode="External"/><Relationship Id="rId1766" Type="http://schemas.openxmlformats.org/officeDocument/2006/relationships/hyperlink" Target="http://www.bloomberg.com/news/videos/2015-05-22/bitcoin-s-booms-and-busts-where-are-we-now-" TargetMode="External"/><Relationship Id="rId77" Type="http://schemas.openxmlformats.org/officeDocument/2006/relationships/hyperlink" Target="http://www.reddit.com/r/Bitcoin/comments/368737/use_your_bitcoin_to_get_food_delivery_and_takeout/" TargetMode="External"/><Relationship Id="rId1767" Type="http://schemas.openxmlformats.org/officeDocument/2006/relationships/hyperlink" Target="http://www.reddit.com/r/Bitcoin/comments/370som/bitcoins_booms_and_busts_where_are_we_now/" TargetMode="External"/><Relationship Id="rId76" Type="http://schemas.openxmlformats.org/officeDocument/2006/relationships/hyperlink" Target="https://www.foodler.com/bitcoin" TargetMode="External"/><Relationship Id="rId1768" Type="http://schemas.openxmlformats.org/officeDocument/2006/relationships/hyperlink" Target="http://www.newsbtc.com/2015/05/21/blockchain-and-remittance-day-to-be-held-this-month/" TargetMode="External"/><Relationship Id="rId79" Type="http://schemas.openxmlformats.org/officeDocument/2006/relationships/hyperlink" Target="http://www.reddit.com/r/Bitcoin/comments/3686d0/ripple_is_finally_being_recognized_as_a_fully/" TargetMode="External"/><Relationship Id="rId1769" Type="http://schemas.openxmlformats.org/officeDocument/2006/relationships/hyperlink" Target="http://www.reddit.com/r/Bitcoin/comments/370sgj/blockchain_and_remittance_day_to_be_held_this/" TargetMode="External"/><Relationship Id="rId78" Type="http://schemas.openxmlformats.org/officeDocument/2006/relationships/hyperlink" Target="https://letstalkbitcoin.com/blog/post/lets-talk-bitcoin-213-undertow" TargetMode="External"/><Relationship Id="rId71" Type="http://schemas.openxmlformats.org/officeDocument/2006/relationships/hyperlink" Target="http://www.reddit.com/r/Bitcoin/comments/3685tm/blockchain_meme/" TargetMode="External"/><Relationship Id="rId70" Type="http://schemas.openxmlformats.org/officeDocument/2006/relationships/hyperlink" Target="http://s17.postimg.org/e893l7qyl/Bitcoin_Blockchain.jpg" TargetMode="External"/><Relationship Id="rId1760" Type="http://schemas.openxmlformats.org/officeDocument/2006/relationships/hyperlink" Target="http://www.reddit.com/r/Bitcoin/comments/370igf/macminer_dev_quits_are_mining_guis_now_obsolete/" TargetMode="External"/><Relationship Id="rId1761" Type="http://schemas.openxmlformats.org/officeDocument/2006/relationships/hyperlink" Target="http://imgur.com/XhVqbai" TargetMode="External"/><Relationship Id="rId1762" Type="http://schemas.openxmlformats.org/officeDocument/2006/relationships/hyperlink" Target="http://www.reddit.com/r/Bitcoin/comments/370i72/saw_this_bitcoiner_while_going_to_the_store/" TargetMode="External"/><Relationship Id="rId62" Type="http://schemas.openxmlformats.org/officeDocument/2006/relationships/hyperlink" Target="ftp://ftp.cis.upenn.edu/pub/KeyKOS/public_html/agorics/KeyKos/SilkRoad/SilkRoad.html" TargetMode="External"/><Relationship Id="rId1796" Type="http://schemas.openxmlformats.org/officeDocument/2006/relationships/hyperlink" Target="http://www.reddit.com/r/Bitcoin/comments/3717fh/the_evolution_of_accounting/" TargetMode="External"/><Relationship Id="rId61" Type="http://schemas.openxmlformats.org/officeDocument/2006/relationships/hyperlink" Target="http://www.reddit.com/r/Bitcoin/comments/367zk9/dark_wallet_is_being_stalked_by_a_samourai/" TargetMode="External"/><Relationship Id="rId1797" Type="http://schemas.openxmlformats.org/officeDocument/2006/relationships/hyperlink" Target="http://www.reddit.com/r/Bitcoin/comments/37170q/i_would_like_to_get_into_bitcoin_mining_but_i/" TargetMode="External"/><Relationship Id="rId64" Type="http://schemas.openxmlformats.org/officeDocument/2006/relationships/hyperlink" Target="http://www.sourcingstocks.com/bitcoins/you-cant-ignore-gains-of-91-06-to-513-33/" TargetMode="External"/><Relationship Id="rId1798" Type="http://schemas.openxmlformats.org/officeDocument/2006/relationships/hyperlink" Target="https://www.youtube.com/watch?v=T9te055hxqw" TargetMode="External"/><Relationship Id="rId63" Type="http://schemas.openxmlformats.org/officeDocument/2006/relationships/hyperlink" Target="http://www.reddit.com/r/Bitcoin/comments/367ygg/1994_silk_road_announcement_fleamarket_where_cash/" TargetMode="External"/><Relationship Id="rId1799" Type="http://schemas.openxmlformats.org/officeDocument/2006/relationships/hyperlink" Target="http://www.reddit.com/r/Bitcoin/comments/3716sm/did_teen_titans_go_just_make_a_nod_to_btc/" TargetMode="External"/><Relationship Id="rId66" Type="http://schemas.openxmlformats.org/officeDocument/2006/relationships/hyperlink" Target="https://flippa.com/4463811-no-title" TargetMode="External"/><Relationship Id="rId65" Type="http://schemas.openxmlformats.org/officeDocument/2006/relationships/hyperlink" Target="http://www.reddit.com/r/Bitcoin/comments/3681a4/you_cant_ignore_gains_of_9106_to_51333/" TargetMode="External"/><Relationship Id="rId68" Type="http://schemas.openxmlformats.org/officeDocument/2006/relationships/hyperlink" Target="https://youtu.be/lTn5w5ICHc0" TargetMode="External"/><Relationship Id="rId67" Type="http://schemas.openxmlformats.org/officeDocument/2006/relationships/hyperlink" Target="http://www.reddit.com/r/Bitcoin/comments/36819m/cloudminingcenter_bitcoin_cloud_mining_domain_for/" TargetMode="External"/><Relationship Id="rId60" Type="http://schemas.openxmlformats.org/officeDocument/2006/relationships/hyperlink" Target="http://bravenewcoin.com/news/bitcoins-dark-wallet-has-a-new-challenger-samourai/" TargetMode="External"/><Relationship Id="rId69" Type="http://schemas.openxmlformats.org/officeDocument/2006/relationships/hyperlink" Target="http://www.reddit.com/r/Bitcoin/comments/3684fd/brazilian_bitcoiner_praises_local_exchange/" TargetMode="External"/><Relationship Id="rId1790" Type="http://schemas.openxmlformats.org/officeDocument/2006/relationships/hyperlink" Target="http://www.reddit.com/r/Bitcoin/comments/37119e/pitches_projects_from_hong_kongs_first_bitcoin/" TargetMode="External"/><Relationship Id="rId1791" Type="http://schemas.openxmlformats.org/officeDocument/2006/relationships/hyperlink" Target="http://i.imgur.com/COcM1Ic.png" TargetMode="External"/><Relationship Id="rId1792" Type="http://schemas.openxmlformats.org/officeDocument/2006/relationships/hyperlink" Target="http://www.reddit.com/r/Bitcoin/comments/37104q/thanks_googlefor_subconsciously_linking_bitcoin/" TargetMode="External"/><Relationship Id="rId1793" Type="http://schemas.openxmlformats.org/officeDocument/2006/relationships/hyperlink" Target="http://www.reddit.com/r/Bitcoin/comments/3715r5/just_noticed_this_bitcoin_drop_in_ill_bills_music/" TargetMode="External"/><Relationship Id="rId1794" Type="http://schemas.openxmlformats.org/officeDocument/2006/relationships/hyperlink" Target="http://www.reddit.com/r/Bitcoin/comments/37149q/cost_vs_profit_from_mining_bitcoins/" TargetMode="External"/><Relationship Id="rId1795" Type="http://schemas.openxmlformats.org/officeDocument/2006/relationships/hyperlink" Target="http://imgur.com/a/Swk8U" TargetMode="External"/><Relationship Id="rId51" Type="http://schemas.openxmlformats.org/officeDocument/2006/relationships/hyperlink" Target="http://www.reddit.com/r/Bitcoin/comments/367skg/i_cant_believe_i_am_still_hearing_these_2012ish/" TargetMode="External"/><Relationship Id="rId1785" Type="http://schemas.openxmlformats.org/officeDocument/2006/relationships/hyperlink" Target="http://www.reddit.com/r/Bitcoin/comments/37119e/pitches_projects_from_hong_kongs_first_bitcoin/" TargetMode="External"/><Relationship Id="rId50" Type="http://schemas.openxmlformats.org/officeDocument/2006/relationships/hyperlink" Target="https://www.youtube.com/watch?v=rv7_mtvjS3o" TargetMode="External"/><Relationship Id="rId1786" Type="http://schemas.openxmlformats.org/officeDocument/2006/relationships/hyperlink" Target="http://i.imgur.com/COcM1Ic.png" TargetMode="External"/><Relationship Id="rId53" Type="http://schemas.openxmlformats.org/officeDocument/2006/relationships/hyperlink" Target="http://www.reddit.com/r/Bitcoin/comments/367ve7/cbs_csi_cyber_digital_dust_bitcoin_youtube/" TargetMode="External"/><Relationship Id="rId1787" Type="http://schemas.openxmlformats.org/officeDocument/2006/relationships/hyperlink" Target="http://www.reddit.com/r/Bitcoin/comments/37104q/thanks_googlefor_subconsciously_linking_bitcoin/" TargetMode="External"/><Relationship Id="rId52" Type="http://schemas.openxmlformats.org/officeDocument/2006/relationships/hyperlink" Target="https://www.youtube.com/watch?v=fwuR3MvZ6xM" TargetMode="External"/><Relationship Id="rId1788" Type="http://schemas.openxmlformats.org/officeDocument/2006/relationships/hyperlink" Target="http://www.reddit.com/r/Bitcoin/comments/370zn9/vote_for_eurovision_with_bitcoin_blockchain/" TargetMode="External"/><Relationship Id="rId55" Type="http://schemas.openxmlformats.org/officeDocument/2006/relationships/hyperlink" Target="http://www.reddit.com/r/Bitcoin/comments/367uhd/what_is_the_source_of_the_bitcoins_being_traded/" TargetMode="External"/><Relationship Id="rId1789" Type="http://schemas.openxmlformats.org/officeDocument/2006/relationships/hyperlink" Target="https://www.bitcoinhk.org/2015-hackcoin-results/" TargetMode="External"/><Relationship Id="rId54" Type="http://schemas.openxmlformats.org/officeDocument/2006/relationships/hyperlink" Target="http://www.reddit.com/r/Bitcoin/comments/367uuk/coinbin_adds_hd_bip32_support/" TargetMode="External"/><Relationship Id="rId57" Type="http://schemas.openxmlformats.org/officeDocument/2006/relationships/hyperlink" Target="http://www.reddit.com/r/Bitcoin/comments/367vtm/feel_good/" TargetMode="External"/><Relationship Id="rId56" Type="http://schemas.openxmlformats.org/officeDocument/2006/relationships/hyperlink" Target="https://www.youtube.com/watch?v=wzdAVOzAKAg&amp;feature=em-upload_owner" TargetMode="External"/><Relationship Id="rId59" Type="http://schemas.openxmlformats.org/officeDocument/2006/relationships/hyperlink" Target="http://www.reddit.com/r/Bitcoin/comments/367y8w/google_play_store_start_accepting_bitcoin_game/" TargetMode="External"/><Relationship Id="rId58" Type="http://schemas.openxmlformats.org/officeDocument/2006/relationships/hyperlink" Target="https://play.google.com/store/apps/details?id=com.arabiaplay.calimeroadventures&amp;hl=fr" TargetMode="External"/><Relationship Id="rId1780" Type="http://schemas.openxmlformats.org/officeDocument/2006/relationships/hyperlink" Target="http://www.reddit.com/r/Bitcoin/comments/370x56/wetware_mining/" TargetMode="External"/><Relationship Id="rId1781" Type="http://schemas.openxmlformats.org/officeDocument/2006/relationships/hyperlink" Target="https://np.reddit.com/r/news/comments/36zpca/jpmorgan_officially_apologizes_for_being_a/" TargetMode="External"/><Relationship Id="rId1782" Type="http://schemas.openxmlformats.org/officeDocument/2006/relationships/hyperlink" Target="http://www.reddit.com/r/Bitcoin/comments/370wl6/jpmorgan_officially_apologizes_for_being_a/" TargetMode="External"/><Relationship Id="rId1783" Type="http://schemas.openxmlformats.org/officeDocument/2006/relationships/hyperlink" Target="http://www.reddit.com/r/Bitcoin/comments/370w83/what_do_these_wallet_types_achieve_for_their/" TargetMode="External"/><Relationship Id="rId1784" Type="http://schemas.openxmlformats.org/officeDocument/2006/relationships/hyperlink" Target="https://www.bitcoinhk.org/2015-hackcoin-results/" TargetMode="External"/><Relationship Id="rId2269" Type="http://schemas.openxmlformats.org/officeDocument/2006/relationships/hyperlink" Target="http://www.reddit.com/r/Bitcoin/comments/37c2dz/is_it_possible_to_mine_bitcoins_on_a_bulky_1960s/" TargetMode="External"/><Relationship Id="rId349" Type="http://schemas.openxmlformats.org/officeDocument/2006/relationships/hyperlink" Target="http://www.reddit.com/r/Bitcoin/comments/36d04o/now_you_can_play_minecraft_and_win_bitcoin_on/" TargetMode="External"/><Relationship Id="rId348" Type="http://schemas.openxmlformats.org/officeDocument/2006/relationships/hyperlink" Target="https://www.leet.gg/game/view/agpzfjEzMzdjb2lucgoLEgRHYW1lGAMM" TargetMode="External"/><Relationship Id="rId347" Type="http://schemas.openxmlformats.org/officeDocument/2006/relationships/hyperlink" Target="http://www.reddit.com/r/Bitcoin/comments/36cyb9/thank_you_bitcoin_community_iama_14_year_old_app/" TargetMode="External"/><Relationship Id="rId346" Type="http://schemas.openxmlformats.org/officeDocument/2006/relationships/hyperlink" Target="https://developer.apple.com/wwdc/" TargetMode="External"/><Relationship Id="rId2260" Type="http://schemas.openxmlformats.org/officeDocument/2006/relationships/hyperlink" Target="http://www.numerama.com/magazine/33203-pole-emploi-pourra-fouiller-vos-comptes-bancaires-entre-autres.html" TargetMode="External"/><Relationship Id="rId341" Type="http://schemas.openxmlformats.org/officeDocument/2006/relationships/hyperlink" Target="http://www.netfonds.se/quotes/intradaymagnify.php?paper=BITCOIN-XBT.ST" TargetMode="External"/><Relationship Id="rId2261" Type="http://schemas.openxmlformats.org/officeDocument/2006/relationships/hyperlink" Target="http://www.reddit.com/r/Bitcoin/comments/37bu14/french_governmental_agency_for_unemployed_people/" TargetMode="External"/><Relationship Id="rId340" Type="http://schemas.openxmlformats.org/officeDocument/2006/relationships/hyperlink" Target="http://www.reddit.com/r/Bitcoin/comments/36cyp7/interview_leon_li_and_wendy_wang_of_huobi/" TargetMode="External"/><Relationship Id="rId2262" Type="http://schemas.openxmlformats.org/officeDocument/2006/relationships/hyperlink" Target="https://bitcointalk.org/index.php?topic=1035826.0" TargetMode="External"/><Relationship Id="rId2263" Type="http://schemas.openxmlformats.org/officeDocument/2006/relationships/hyperlink" Target="http://www.reddit.com/r/Bitcoin/comments/37bt1e/bitcoin_peaks_art_sculpture/" TargetMode="External"/><Relationship Id="rId2264" Type="http://schemas.openxmlformats.org/officeDocument/2006/relationships/hyperlink" Target="https://blog.payza.com/payza-updates/announcements/payza-lets-buy-sell-bitcoin/" TargetMode="External"/><Relationship Id="rId345" Type="http://schemas.openxmlformats.org/officeDocument/2006/relationships/hyperlink" Target="http://www.reddit.com/r/Bitcoin/comments/36cyc4/is_localbitcoins_down_for_anyone_else/" TargetMode="External"/><Relationship Id="rId2265" Type="http://schemas.openxmlformats.org/officeDocument/2006/relationships/hyperlink" Target="http://www.reddit.com/r/Bitcoin/comments/37bs3p/payza_launches_bitcoin_checkout_majority_of/" TargetMode="External"/><Relationship Id="rId344" Type="http://schemas.openxmlformats.org/officeDocument/2006/relationships/hyperlink" Target="http://www.reddit.com/r/Bitcoin/comments/36cyc6/wendy_wang_director_of_international_business_for/" TargetMode="External"/><Relationship Id="rId2266" Type="http://schemas.openxmlformats.org/officeDocument/2006/relationships/hyperlink" Target="http://www.reddit.com/r/Bitcoin/comments/37c08h/bitcoin_is_an_immutable_ledger_of_bitcoin/" TargetMode="External"/><Relationship Id="rId343" Type="http://schemas.openxmlformats.org/officeDocument/2006/relationships/hyperlink" Target="https://www.youtube.com/watch?v=Fv58uINWy1g" TargetMode="External"/><Relationship Id="rId2267" Type="http://schemas.openxmlformats.org/officeDocument/2006/relationships/hyperlink" Target="http://www.reddit.com/r/Bitcoin/comments/37byhh/corona_crypti_announce_strategic_dapp_focused/" TargetMode="External"/><Relationship Id="rId342" Type="http://schemas.openxmlformats.org/officeDocument/2006/relationships/hyperlink" Target="http://www.reddit.com/r/Bitcoin/comments/36cyhh/intraday_chart_bitcoin_tracker_one_xbt_provider/" TargetMode="External"/><Relationship Id="rId2268" Type="http://schemas.openxmlformats.org/officeDocument/2006/relationships/hyperlink" Target="http://www.reddit.com/r/Bitcoin/comments/37bxnl/crypto_public_notary_free_bitcoin_service_store/" TargetMode="External"/><Relationship Id="rId2258" Type="http://schemas.openxmlformats.org/officeDocument/2006/relationships/hyperlink" Target="http://insidebitcoins.com/news/user-data-including-full-bitcoin-wallet-access-retrievable-from-secondhand-android-phones/32742" TargetMode="External"/><Relationship Id="rId2259" Type="http://schemas.openxmlformats.org/officeDocument/2006/relationships/hyperlink" Target="http://www.reddit.com/r/Bitcoin/comments/37bqnt/user_data_including_full_bitcoin_wallet_access/" TargetMode="External"/><Relationship Id="rId338" Type="http://schemas.openxmlformats.org/officeDocument/2006/relationships/hyperlink" Target="http://www.reddit.com/r/Bitcoin/comments/36cyv0/is_it_possible_if_only_title_of_bitcoin/" TargetMode="External"/><Relationship Id="rId337" Type="http://schemas.openxmlformats.org/officeDocument/2006/relationships/hyperlink" Target="http://www.reddit.com/r/Bitcoin/comments/36cxln/some_cvs_stores_have_stopped_accepting_apple_pay/" TargetMode="External"/><Relationship Id="rId336" Type="http://schemas.openxmlformats.org/officeDocument/2006/relationships/hyperlink" Target="http://imgur.com/4PY6I1U" TargetMode="External"/><Relationship Id="rId335" Type="http://schemas.openxmlformats.org/officeDocument/2006/relationships/hyperlink" Target="http://www.reddit.com/r/Bitcoin/comments/36cwkx/bitonepw_min_500_invest_return_ssl_protection/" TargetMode="External"/><Relationship Id="rId339" Type="http://schemas.openxmlformats.org/officeDocument/2006/relationships/hyperlink" Target="https://www.youtube.com/watch?v=j-JFPUsR-d4" TargetMode="External"/><Relationship Id="rId330" Type="http://schemas.openxmlformats.org/officeDocument/2006/relationships/hyperlink" Target="http://www.reddit.com/r/Bitcoin/comments/36cvl3/the_bitcoin_developers_workshop_was_a_success/" TargetMode="External"/><Relationship Id="rId2250" Type="http://schemas.openxmlformats.org/officeDocument/2006/relationships/hyperlink" Target="http://www.autofwd.com/mycat" TargetMode="External"/><Relationship Id="rId2251" Type="http://schemas.openxmlformats.org/officeDocument/2006/relationships/hyperlink" Target="http://www.reddit.com/r/Bitcoin/comments/37bo8k/my_moggy_is_actually_earning_her_own_money_with/" TargetMode="External"/><Relationship Id="rId2252" Type="http://schemas.openxmlformats.org/officeDocument/2006/relationships/hyperlink" Target="https://twitter.com/wences/status/603185118744719360" TargetMode="External"/><Relationship Id="rId2253" Type="http://schemas.openxmlformats.org/officeDocument/2006/relationships/hyperlink" Target="http://www.reddit.com/r/Bitcoin/comments/37bo8d/visa_founder_hock_former_citibank_chairman_reed/" TargetMode="External"/><Relationship Id="rId334" Type="http://schemas.openxmlformats.org/officeDocument/2006/relationships/hyperlink" Target="http://bitone.pw" TargetMode="External"/><Relationship Id="rId2254" Type="http://schemas.openxmlformats.org/officeDocument/2006/relationships/hyperlink" Target="https://blog.payza.com/payza-updates/announcements/payza-lets-buy-sell-bitcoin/" TargetMode="External"/><Relationship Id="rId333" Type="http://schemas.openxmlformats.org/officeDocument/2006/relationships/hyperlink" Target="http://www.reddit.com/r/Bitcoin/comments/36cwwu/xapo_resettles_hq_to_zurich_switzerland/" TargetMode="External"/><Relationship Id="rId2255" Type="http://schemas.openxmlformats.org/officeDocument/2006/relationships/hyperlink" Target="http://www.reddit.com/r/Bitcoin/comments/37bs3p/payza_launches_bitcoin_checkout_majority_of/" TargetMode="External"/><Relationship Id="rId332" Type="http://schemas.openxmlformats.org/officeDocument/2006/relationships/hyperlink" Target="https://blog.xapo.com/a-company-update-a-global-hq-for-a-global-focus/" TargetMode="External"/><Relationship Id="rId2256" Type="http://schemas.openxmlformats.org/officeDocument/2006/relationships/hyperlink" Target="http://insidebitcoins.com/news/bitgold-acquires-goldmoney-expands-its-reach/32735" TargetMode="External"/><Relationship Id="rId331" Type="http://schemas.openxmlformats.org/officeDocument/2006/relationships/hyperlink" Target="http://www.reddit.com/r/Bitcoin/comments/36cvl3/the_bitcoin_developers_workshop_was_a_success/" TargetMode="External"/><Relationship Id="rId2257" Type="http://schemas.openxmlformats.org/officeDocument/2006/relationships/hyperlink" Target="http://www.reddit.com/r/Bitcoin/comments/37bqu6/bitgold_acquires_goldmoney_expands_its_reach/" TargetMode="External"/><Relationship Id="rId370" Type="http://schemas.openxmlformats.org/officeDocument/2006/relationships/hyperlink" Target="http://www.reddit.com/r/Bitcoin/comments/36ddog/transferwise_ceo_talks_fintech_and_bitcoin/" TargetMode="External"/><Relationship Id="rId369" Type="http://schemas.openxmlformats.org/officeDocument/2006/relationships/hyperlink" Target="http://video.cnbc.com/gallery/?video=3000380288" TargetMode="External"/><Relationship Id="rId368" Type="http://schemas.openxmlformats.org/officeDocument/2006/relationships/hyperlink" Target="http://www.reddit.com/r/Bitcoin/comments/36ddpx/bitcoin_to_paypal_instant_exchange/" TargetMode="External"/><Relationship Id="rId2280" Type="http://schemas.openxmlformats.org/officeDocument/2006/relationships/hyperlink" Target="http://www.reddit.com/r/Bitcoin/comments/37cbqz/ceo_of_bittcom_gabriel_abed_invited_to/" TargetMode="External"/><Relationship Id="rId2281" Type="http://schemas.openxmlformats.org/officeDocument/2006/relationships/hyperlink" Target="http://rightrelevance.com/?q=tab_type%3D1%26searchType%3Dexperts%26start%3D0%26rows%3D10%26value%3Dbitcoin%26taccount%3Dbitcoinrr%26time%3D1432585961.71" TargetMode="External"/><Relationship Id="rId2282" Type="http://schemas.openxmlformats.org/officeDocument/2006/relationships/hyperlink" Target="http://www.reddit.com/r/Bitcoin/comments/37chzd/1500_bitcoin_influencers_mined_from_200m_twitter/" TargetMode="External"/><Relationship Id="rId363" Type="http://schemas.openxmlformats.org/officeDocument/2006/relationships/hyperlink" Target="http://www.reddit.com/r/Bitcoin/comments/36d64w/what_is_21co_really_building_an_excerpt_from/" TargetMode="External"/><Relationship Id="rId2283" Type="http://schemas.openxmlformats.org/officeDocument/2006/relationships/hyperlink" Target="http://www.newsbtc.com/2015/05/26/how-to-make-your-bitcoin-transactions-more-anonymous/" TargetMode="External"/><Relationship Id="rId362" Type="http://schemas.openxmlformats.org/officeDocument/2006/relationships/hyperlink" Target="http://techcrunch.com/2015/05/18/what-is-21-co-really-doing-an-excerpt-from-digital-gold/" TargetMode="External"/><Relationship Id="rId2284" Type="http://schemas.openxmlformats.org/officeDocument/2006/relationships/hyperlink" Target="http://www.reddit.com/r/Bitcoin/comments/37chfz/how_to_make_your_bitcoin_transactions_more/" TargetMode="External"/><Relationship Id="rId361" Type="http://schemas.openxmlformats.org/officeDocument/2006/relationships/hyperlink" Target="http://www.reddit.com/r/Bitcoin/comments/36d6uh/laszlo_traded_jercos_10000_btc_for_2_pizzas_5/" TargetMode="External"/><Relationship Id="rId2285" Type="http://schemas.openxmlformats.org/officeDocument/2006/relationships/hyperlink" Target="http://gavintech.blogspot.ca/2015/01/twenty-megabytes-testing-results.html" TargetMode="External"/><Relationship Id="rId360" Type="http://schemas.openxmlformats.org/officeDocument/2006/relationships/hyperlink" Target="http://bitcoinwhoswho.com/index/jercosinterview" TargetMode="External"/><Relationship Id="rId2286" Type="http://schemas.openxmlformats.org/officeDocument/2006/relationships/hyperlink" Target="http://www.reddit.com/r/Bitcoin/comments/37ckma/in_case_anyone_forgot_gavin_had_already_done_some/" TargetMode="External"/><Relationship Id="rId367" Type="http://schemas.openxmlformats.org/officeDocument/2006/relationships/hyperlink" Target="http://www.reddit.com/r/Bitcoin/comments/36dbdk/how_to_reverse_declining_miners_revenue/" TargetMode="External"/><Relationship Id="rId2287" Type="http://schemas.openxmlformats.org/officeDocument/2006/relationships/hyperlink" Target="http://www.reddit.com/r/Bitcoin/comments/37cjm4/why_hard_forks_are_a_good_thing/" TargetMode="External"/><Relationship Id="rId366" Type="http://schemas.openxmlformats.org/officeDocument/2006/relationships/hyperlink" Target="https://blockchain.info/charts/miners-revenue" TargetMode="External"/><Relationship Id="rId2288" Type="http://schemas.openxmlformats.org/officeDocument/2006/relationships/hyperlink" Target="http://rightrelevance.com/?q=tab_type%3D1%26searchType%3Dexperts%26start%3D0%26rows%3D10%26value%3Dbitcoin%26taccount%3Dbitcoinrr%26time%3D1432585961.71" TargetMode="External"/><Relationship Id="rId365" Type="http://schemas.openxmlformats.org/officeDocument/2006/relationships/hyperlink" Target="http://www.reddit.com/r/Bitcoin/comments/36d9lb/ccedkcom_debit_nanocard_mastercard_spend_your_btc/" TargetMode="External"/><Relationship Id="rId2289" Type="http://schemas.openxmlformats.org/officeDocument/2006/relationships/hyperlink" Target="http://www.reddit.com/r/Bitcoin/comments/37chzd/1500_bitcoin_influencers_mined_from_200m_twitter/" TargetMode="External"/><Relationship Id="rId364" Type="http://schemas.openxmlformats.org/officeDocument/2006/relationships/hyperlink" Target="http://www.reddit.com/r/Bitcoin/comments/36d5sy/patent_electronic_payment_system_and_method/" TargetMode="External"/><Relationship Id="rId95" Type="http://schemas.openxmlformats.org/officeDocument/2006/relationships/hyperlink" Target="http://www.reddit.com/r/Bitcoin/comments/368vi0/bitcoin_a_good_option_for_medical_dispensary/" TargetMode="External"/><Relationship Id="rId94" Type="http://schemas.openxmlformats.org/officeDocument/2006/relationships/hyperlink" Target="http://www.reddit.com/r/Bitcoin/comments/368tr5/1_year_ago_i_had_an_aimown_1_bitcoin/" TargetMode="External"/><Relationship Id="rId97" Type="http://schemas.openxmlformats.org/officeDocument/2006/relationships/hyperlink" Target="http://www.reddit.com/r/Bitcoin/comments/368v1p/americanpegasus_say_it_aint_so/" TargetMode="External"/><Relationship Id="rId96" Type="http://schemas.openxmlformats.org/officeDocument/2006/relationships/hyperlink" Target="https://www.np.reddit.com/r/Monero/comments/3659j5/i_am_pretty_confident_we_are_the_new_wealthy/" TargetMode="External"/><Relationship Id="rId99" Type="http://schemas.openxmlformats.org/officeDocument/2006/relationships/hyperlink" Target="http://www.reddit.com/r/Bitcoin/comments/368wlk/cryptothrift_earn_five_times_more_for_referrals/" TargetMode="External"/><Relationship Id="rId98" Type="http://schemas.openxmlformats.org/officeDocument/2006/relationships/hyperlink" Target="https://cryptothrift.com/earn-five-times-more-for-referrals-124885/" TargetMode="External"/><Relationship Id="rId91" Type="http://schemas.openxmlformats.org/officeDocument/2006/relationships/hyperlink" Target="http://btc.com/north-carolina-bitcoin-legislation-receives-opposition/" TargetMode="External"/><Relationship Id="rId90" Type="http://schemas.openxmlformats.org/officeDocument/2006/relationships/hyperlink" Target="http://www.reddit.com/r/Bitcoin/comments/368k9d/how_to_prepare_for_possible_future_bitcoin_career/" TargetMode="External"/><Relationship Id="rId93" Type="http://schemas.openxmlformats.org/officeDocument/2006/relationships/hyperlink" Target="http://www.reddit.com/r/Bitcoin/comments/368rs4/anyone_want_to_go_on_a_tipping_spree/" TargetMode="External"/><Relationship Id="rId92" Type="http://schemas.openxmlformats.org/officeDocument/2006/relationships/hyperlink" Target="http://www.reddit.com/r/Bitcoin/comments/368m6y/north_carolina_bitcoin_legislation_receives/" TargetMode="External"/><Relationship Id="rId359" Type="http://schemas.openxmlformats.org/officeDocument/2006/relationships/hyperlink" Target="http://www.reddit.com/r/Bitcoin/comments/36d7u4/newbie_challenges_from_a_newbie/" TargetMode="External"/><Relationship Id="rId358" Type="http://schemas.openxmlformats.org/officeDocument/2006/relationships/hyperlink" Target="http://www.reddit.com/r/Bitcoin/comments/36d3ev/mehperformed_bitcoin_rap/" TargetMode="External"/><Relationship Id="rId357" Type="http://schemas.openxmlformats.org/officeDocument/2006/relationships/hyperlink" Target="http://www.reddit.com/r/Bitcoin/comments/36d0km/bw_pool_mining_really_small_blocks/" TargetMode="External"/><Relationship Id="rId2270" Type="http://schemas.openxmlformats.org/officeDocument/2006/relationships/hyperlink" Target="http://www.businesslnsider.us/finance/Mark-Zuckerberg-Spoke-Out-About-Bitcoin-during-Beijing.html" TargetMode="External"/><Relationship Id="rId2271" Type="http://schemas.openxmlformats.org/officeDocument/2006/relationships/hyperlink" Target="http://www.reddit.com/r/Bitcoin/comments/37c1t7/mark_zuckerberg_spoke_out_about_bitcoin_during/" TargetMode="External"/><Relationship Id="rId352" Type="http://schemas.openxmlformats.org/officeDocument/2006/relationships/hyperlink" Target="http://www.coindesk.com/three-crypto-startups-accepted-onto-singapores-fintech-accelerator/" TargetMode="External"/><Relationship Id="rId2272" Type="http://schemas.openxmlformats.org/officeDocument/2006/relationships/hyperlink" Target="http://www.reddit.com/r/Bitcoin/comments/37c2dz/is_it_possible_to_mine_bitcoins_on_a_bulky_1960s/" TargetMode="External"/><Relationship Id="rId351" Type="http://schemas.openxmlformats.org/officeDocument/2006/relationships/hyperlink" Target="http://www.reddit.com/r/Bitcoin/comments/36d1nz/bitcoin_with_over_100000_transactions_per_day_has/" TargetMode="External"/><Relationship Id="rId2273" Type="http://schemas.openxmlformats.org/officeDocument/2006/relationships/hyperlink" Target="http://www.reddit.com/r/Bitcoin/comments/37c6yw/xbt_trading_for_1003_how_much_is_that_per_bitcoin/" TargetMode="External"/><Relationship Id="rId350" Type="http://schemas.openxmlformats.org/officeDocument/2006/relationships/hyperlink" Target="http://bitcoinobituaries.com/?from=reddit5" TargetMode="External"/><Relationship Id="rId2274" Type="http://schemas.openxmlformats.org/officeDocument/2006/relationships/hyperlink" Target="https://youtu.be/vmGDcDmu6ak" TargetMode="External"/><Relationship Id="rId2275" Type="http://schemas.openxmlformats.org/officeDocument/2006/relationships/hyperlink" Target="http://www.reddit.com/r/Bitcoin/comments/37c569/our_life_on_bitcoin_trailer_is_out_today_and_were/" TargetMode="External"/><Relationship Id="rId356" Type="http://schemas.openxmlformats.org/officeDocument/2006/relationships/hyperlink" Target="https://blockchain.info/blocks/BW.COM" TargetMode="External"/><Relationship Id="rId2276" Type="http://schemas.openxmlformats.org/officeDocument/2006/relationships/hyperlink" Target="http://www.reddit.com/r/Bitcoin/comments/37c4t0/how_do_i_bitcoin/" TargetMode="External"/><Relationship Id="rId355" Type="http://schemas.openxmlformats.org/officeDocument/2006/relationships/hyperlink" Target="http://www.reddit.com/r/Bitcoin/comments/36d11d/found_them_spamming_localbitcoins_anyone_knows/" TargetMode="External"/><Relationship Id="rId2277" Type="http://schemas.openxmlformats.org/officeDocument/2006/relationships/hyperlink" Target="https://streamium.io/app/" TargetMode="External"/><Relationship Id="rId354" Type="http://schemas.openxmlformats.org/officeDocument/2006/relationships/hyperlink" Target="https://paybis.com/en/contacts" TargetMode="External"/><Relationship Id="rId2278" Type="http://schemas.openxmlformats.org/officeDocument/2006/relationships/hyperlink" Target="http://www.reddit.com/r/Bitcoin/comments/37ccrr/me_at_work_steamium_test/" TargetMode="External"/><Relationship Id="rId353" Type="http://schemas.openxmlformats.org/officeDocument/2006/relationships/hyperlink" Target="http://www.reddit.com/r/Bitcoin/comments/36d199/three_crypto_startups_accepted_onto_singapores/" TargetMode="External"/><Relationship Id="rId2279" Type="http://schemas.openxmlformats.org/officeDocument/2006/relationships/hyperlink" Target="http://www.reddit.com/r/Bitcoin/comments/37ccn9/i_need_to_make_a_bitcoin_payment_of_01btc_can/" TargetMode="External"/><Relationship Id="rId2225" Type="http://schemas.openxmlformats.org/officeDocument/2006/relationships/hyperlink" Target="http://www.reddit.com/r/Bitcoin/comments/37b8di/my_last_two_comments_where_5_points_each/" TargetMode="External"/><Relationship Id="rId2226" Type="http://schemas.openxmlformats.org/officeDocument/2006/relationships/hyperlink" Target="https://bitcointalk.org/" TargetMode="External"/><Relationship Id="rId2227" Type="http://schemas.openxmlformats.org/officeDocument/2006/relationships/hyperlink" Target="http://www.reddit.com/r/Bitcoin/comments/37b86s/bitcointalkorg_is_down_again/" TargetMode="External"/><Relationship Id="rId2228" Type="http://schemas.openxmlformats.org/officeDocument/2006/relationships/hyperlink" Target="http://dev.blockcypher.com/" TargetMode="External"/><Relationship Id="rId2229" Type="http://schemas.openxmlformats.org/officeDocument/2006/relationships/hyperlink" Target="http://www.reddit.com/r/Bitcoin/comments/37b7y1/blockcypher_offers_bitcoin_microtransactions_api/" TargetMode="External"/><Relationship Id="rId305" Type="http://schemas.openxmlformats.org/officeDocument/2006/relationships/hyperlink" Target="http://www.reddit.com/r/Bitcoin/comments/36cga5/bither_ios_v135_now_supports_address_qr_code_on/" TargetMode="External"/><Relationship Id="rId304" Type="http://schemas.openxmlformats.org/officeDocument/2006/relationships/hyperlink" Target="https://i.imgur.com/qhnVQLm.jpg" TargetMode="External"/><Relationship Id="rId303" Type="http://schemas.openxmlformats.org/officeDocument/2006/relationships/hyperlink" Target="http://www.reddit.com/r/Bitcoin/comments/36ceh5/were_giving_away_40000baht_1200_for_bitcoin_videos/" TargetMode="External"/><Relationship Id="rId302" Type="http://schemas.openxmlformats.org/officeDocument/2006/relationships/hyperlink" Target="https://bitcoin.co.th/video/" TargetMode="External"/><Relationship Id="rId309" Type="http://schemas.openxmlformats.org/officeDocument/2006/relationships/hyperlink" Target="http://www.reddit.com/r/Bitcoin/comments/36cjip/how_to_pay_for_tollway_fees_with_bitcoin_in/" TargetMode="External"/><Relationship Id="rId308" Type="http://schemas.openxmlformats.org/officeDocument/2006/relationships/hyperlink" Target="https://www.youtube.com/attribution_link?a=a6Jmxa8iiLM&amp;u=%2Fwatch%3Fv%3DIXPnNprIKSs%26feature%3Dshare" TargetMode="External"/><Relationship Id="rId307" Type="http://schemas.openxmlformats.org/officeDocument/2006/relationships/hyperlink" Target="http://www.reddit.com/r/Bitcoin/comments/36cjmh/my_sister_had_to_pay_someone_50_in_spain_and_used/" TargetMode="External"/><Relationship Id="rId306" Type="http://schemas.openxmlformats.org/officeDocument/2006/relationships/hyperlink" Target="http://imgur.com/PwZFMVg" TargetMode="External"/><Relationship Id="rId2220" Type="http://schemas.openxmlformats.org/officeDocument/2006/relationships/hyperlink" Target="http://www.reddit.com/r/Bitcoin/comments/37b3rg/bityes_005_btc_for_interesting_feedbackhow_many/" TargetMode="External"/><Relationship Id="rId301" Type="http://schemas.openxmlformats.org/officeDocument/2006/relationships/hyperlink" Target="http://www.reddit.com/r/Bitcoin/comments/36cfha/swedish_etn_live_data/" TargetMode="External"/><Relationship Id="rId2221" Type="http://schemas.openxmlformats.org/officeDocument/2006/relationships/hyperlink" Target="http://www.ft.com/cms/s/0/81b6145c-0309-11e5-b31d-00144feabdc0.html" TargetMode="External"/><Relationship Id="rId300" Type="http://schemas.openxmlformats.org/officeDocument/2006/relationships/hyperlink" Target="http://www.nasdaqomxnordic.com/etp/etn/etninfo?Instrument=SSE109538" TargetMode="External"/><Relationship Id="rId2222" Type="http://schemas.openxmlformats.org/officeDocument/2006/relationships/hyperlink" Target="http://www.reddit.com/r/Bitcoin/comments/37b3ol/nasdaq_to_setup_blockchain_trials/" TargetMode="External"/><Relationship Id="rId2223" Type="http://schemas.openxmlformats.org/officeDocument/2006/relationships/hyperlink" Target="http://www.reddit.com/r/Bitcoin/comments/37b3gf/weekly_spend_thread/" TargetMode="External"/><Relationship Id="rId2224" Type="http://schemas.openxmlformats.org/officeDocument/2006/relationships/hyperlink" Target="http://i.imgur.com/3h23ndT.png" TargetMode="External"/><Relationship Id="rId2214" Type="http://schemas.openxmlformats.org/officeDocument/2006/relationships/hyperlink" Target="http://www.reddit.com/r/Bitcoin/comments/37b3ol/nasdaq_to_setup_blockchain_trials/" TargetMode="External"/><Relationship Id="rId2215" Type="http://schemas.openxmlformats.org/officeDocument/2006/relationships/hyperlink" Target="http://www.reddit.com/r/Bitcoin/comments/37b3gf/weekly_spend_thread/" TargetMode="External"/><Relationship Id="rId2216" Type="http://schemas.openxmlformats.org/officeDocument/2006/relationships/hyperlink" Target="http://cointelegraph.uk/news/114380/cryptowoo-the-cryptocurrency-payment-plugin-for-consumers-who-value-their-privacy" TargetMode="External"/><Relationship Id="rId2217" Type="http://schemas.openxmlformats.org/officeDocument/2006/relationships/hyperlink" Target="http://www.reddit.com/r/Bitcoin/comments/37b386/cryptowoo_the_cryptocurrency_payment_plugin_for/" TargetMode="External"/><Relationship Id="rId2218" Type="http://schemas.openxmlformats.org/officeDocument/2006/relationships/hyperlink" Target="https://medium.com/cyber-blog/cyber-fund-newsletter-8-5645493f2553" TargetMode="External"/><Relationship Id="rId2219" Type="http://schemas.openxmlformats.org/officeDocument/2006/relationships/hyperlink" Target="http://www.reddit.com/r/Bitcoin/comments/37b4ui/cyberfund_newsletter_8_unraveling_cyberfund/" TargetMode="External"/><Relationship Id="rId2210" Type="http://schemas.openxmlformats.org/officeDocument/2006/relationships/hyperlink" Target="http://bravenewcoin.com/news/bitcoin-price-analysis-week-of-may-26/" TargetMode="External"/><Relationship Id="rId2211" Type="http://schemas.openxmlformats.org/officeDocument/2006/relationships/hyperlink" Target="http://www.reddit.com/r/Bitcoin/comments/37azr0/bitcoin_price_analysis_week_of_may_26/" TargetMode="External"/><Relationship Id="rId2212" Type="http://schemas.openxmlformats.org/officeDocument/2006/relationships/hyperlink" Target="http://www.reddit.com/r/Bitcoin/comments/37b3rg/bityes_005_btc_for_interesting_feedbackhow_many/" TargetMode="External"/><Relationship Id="rId2213" Type="http://schemas.openxmlformats.org/officeDocument/2006/relationships/hyperlink" Target="http://www.ft.com/cms/s/0/81b6145c-0309-11e5-b31d-00144feabdc0.html" TargetMode="External"/><Relationship Id="rId2247" Type="http://schemas.openxmlformats.org/officeDocument/2006/relationships/hyperlink" Target="http://www.bitcoinclasses.com" TargetMode="External"/><Relationship Id="rId2248" Type="http://schemas.openxmlformats.org/officeDocument/2006/relationships/hyperlink" Target="http://www.reddit.com/r/Bitcoin/comments/37bijs/bitcoinclassescom_an_effort_to_encourage/" TargetMode="External"/><Relationship Id="rId2249" Type="http://schemas.openxmlformats.org/officeDocument/2006/relationships/hyperlink" Target="http://www.reddit.com/r/Bitcoin/comments/37bkmz/streamium_website_ideas_a_place_where_language/" TargetMode="External"/><Relationship Id="rId327" Type="http://schemas.openxmlformats.org/officeDocument/2006/relationships/hyperlink" Target="http://www.reddit.com/r/Bitcoin/comments/36cu0f/consider_the_following_the_average_income_level/" TargetMode="External"/><Relationship Id="rId326" Type="http://schemas.openxmlformats.org/officeDocument/2006/relationships/hyperlink" Target="http://www.reddit.com/r/Bitcoin/comments/36cuhq/yardwallet_a_new_ios_wallet_hd_wallet_and/" TargetMode="External"/><Relationship Id="rId325" Type="http://schemas.openxmlformats.org/officeDocument/2006/relationships/hyperlink" Target="http://yardwallet.com/" TargetMode="External"/><Relationship Id="rId324" Type="http://schemas.openxmlformats.org/officeDocument/2006/relationships/hyperlink" Target="http://www.reddit.com/r/Bitcoin/comments/36ctfi/many_shops_need_crm_system_for_keeping_track_of/" TargetMode="External"/><Relationship Id="rId329" Type="http://schemas.openxmlformats.org/officeDocument/2006/relationships/hyperlink" Target="http://www.reddit.com/r/Bitcoin/comments/36cuhq/yardwallet_a_new_ios_wallet_hd_wallet_and/" TargetMode="External"/><Relationship Id="rId328" Type="http://schemas.openxmlformats.org/officeDocument/2006/relationships/hyperlink" Target="http://yardwallet.com/" TargetMode="External"/><Relationship Id="rId2240" Type="http://schemas.openxmlformats.org/officeDocument/2006/relationships/hyperlink" Target="http://www.reddit.com/r/Bitcoin/comments/37ber4/streamium_live_in_klcc_rstreamiumlive/" TargetMode="External"/><Relationship Id="rId2241" Type="http://schemas.openxmlformats.org/officeDocument/2006/relationships/hyperlink" Target="http://hizzacked.tumblr.com/post/119025675110/hizzacked-thanks-for-taking-the-time-to-read" TargetMode="External"/><Relationship Id="rId2242" Type="http://schemas.openxmlformats.org/officeDocument/2006/relationships/hyperlink" Target="http://www.reddit.com/r/Bitcoin/comments/37be51/crossposted_from_rbitcoinhentai_hizzackeds_guide/" TargetMode="External"/><Relationship Id="rId323" Type="http://schemas.openxmlformats.org/officeDocument/2006/relationships/hyperlink" Target="http://www.reddit.com/r/Bitcoin/comments/36crgt/5_bitcoin_wallet_apps_for_android_users_to_manage/" TargetMode="External"/><Relationship Id="rId2243" Type="http://schemas.openxmlformats.org/officeDocument/2006/relationships/hyperlink" Target="http://www.reddit.com/r/Bitcoin/comments/37bhf6/address_private_key_question/" TargetMode="External"/><Relationship Id="rId322" Type="http://schemas.openxmlformats.org/officeDocument/2006/relationships/hyperlink" Target="http://thedroidreview.com/best-bitcoin-wallet-apps-for-android-629" TargetMode="External"/><Relationship Id="rId2244" Type="http://schemas.openxmlformats.org/officeDocument/2006/relationships/hyperlink" Target="http://www.reddit.com/r/Bitcoin/comments/37bg1x/just_to_clarify_blockchain_but_not_bitcoin_means/" TargetMode="External"/><Relationship Id="rId321" Type="http://schemas.openxmlformats.org/officeDocument/2006/relationships/hyperlink" Target="http://www.reddit.com/r/Bitcoin/comments/36cqpj/mentor_monday_may_18_2015_ask_all_your_bitcoin/" TargetMode="External"/><Relationship Id="rId2245" Type="http://schemas.openxmlformats.org/officeDocument/2006/relationships/hyperlink" Target="https://www.youtube.com/watch?v=gr0kKwbMs5o" TargetMode="External"/><Relationship Id="rId320" Type="http://schemas.openxmlformats.org/officeDocument/2006/relationships/hyperlink" Target="http://www.reddit.com/r/Bitcoin/comments/36crgt/5_bitcoin_wallet_apps_for_android_users_to_manage/" TargetMode="External"/><Relationship Id="rId2246" Type="http://schemas.openxmlformats.org/officeDocument/2006/relationships/hyperlink" Target="http://www.reddit.com/r/Bitcoin/comments/37bimy/video_abra_launches_at_launch_festival_2015/" TargetMode="External"/><Relationship Id="rId2236" Type="http://schemas.openxmlformats.org/officeDocument/2006/relationships/hyperlink" Target="http://www.reddit.com/r/Bitcoin/comments/37bbr4/unless_you_earn_bitcoin_it_is_hard_to_spend/" TargetMode="External"/><Relationship Id="rId2237" Type="http://schemas.openxmlformats.org/officeDocument/2006/relationships/hyperlink" Target="http://streamium.directory/" TargetMode="External"/><Relationship Id="rId2238" Type="http://schemas.openxmlformats.org/officeDocument/2006/relationships/hyperlink" Target="http://www.reddit.com/r/Bitcoin/comments/37bctn/streamiumdirectory_is_live_and_looking_for_streams/" TargetMode="External"/><Relationship Id="rId2239" Type="http://schemas.openxmlformats.org/officeDocument/2006/relationships/hyperlink" Target="http://np.reddit.com/r/Streamiumlive/comments/3780at/streamium_live_in_klcc/" TargetMode="External"/><Relationship Id="rId316" Type="http://schemas.openxmlformats.org/officeDocument/2006/relationships/hyperlink" Target="http://www.reddit.com/r/Bitcoin/comments/36cody/mobile_bitcoin_atms_is_it_feasible/" TargetMode="External"/><Relationship Id="rId315" Type="http://schemas.openxmlformats.org/officeDocument/2006/relationships/hyperlink" Target="http://imgur.com/Zist4Ar" TargetMode="External"/><Relationship Id="rId314" Type="http://schemas.openxmlformats.org/officeDocument/2006/relationships/hyperlink" Target="http://www.reddit.com/r/Bitcoin/comments/36cjxe/dont_bring_up_bitcoin_if_you_want_romance_says/" TargetMode="External"/><Relationship Id="rId313" Type="http://schemas.openxmlformats.org/officeDocument/2006/relationships/hyperlink" Target="https://medium.com/@TIAGNews/don-t-bring-up-bitcoin-if-you-want-romance-says-the-date-doctor-444b3047b61" TargetMode="External"/><Relationship Id="rId319" Type="http://schemas.openxmlformats.org/officeDocument/2006/relationships/hyperlink" Target="http://thedroidreview.com/best-bitcoin-wallet-apps-for-android-629" TargetMode="External"/><Relationship Id="rId318" Type="http://schemas.openxmlformats.org/officeDocument/2006/relationships/hyperlink" Target="http://www.reddit.com/r/Bitcoin/comments/36cpl1/philippines_rides_the_emerging_bitcoin_wave/" TargetMode="External"/><Relationship Id="rId317" Type="http://schemas.openxmlformats.org/officeDocument/2006/relationships/hyperlink" Target="http://www.newsbtc.com/2015/05/17/philippines-rides-the-emerging-bitcoin-wave/" TargetMode="External"/><Relationship Id="rId2230" Type="http://schemas.openxmlformats.org/officeDocument/2006/relationships/hyperlink" Target="https://bitgame.co/" TargetMode="External"/><Relationship Id="rId2231" Type="http://schemas.openxmlformats.org/officeDocument/2006/relationships/hyperlink" Target="http://www.reddit.com/r/Bitcoin/comments/37b7oa/get_free_bitcoins_and_win_amazon_gift_cards_in/" TargetMode="External"/><Relationship Id="rId312" Type="http://schemas.openxmlformats.org/officeDocument/2006/relationships/hyperlink" Target="http://www.reddit.com/r/Bitcoin/comments/36clp9/honduran_govt_to_build_land_registry_initiative/" TargetMode="External"/><Relationship Id="rId2232" Type="http://schemas.openxmlformats.org/officeDocument/2006/relationships/hyperlink" Target="http://www.reddit.com/r/Bitcoin/comments/37b6r4/so_what_wallet_do_youshould_i_use/" TargetMode="External"/><Relationship Id="rId311" Type="http://schemas.openxmlformats.org/officeDocument/2006/relationships/hyperlink" Target="http://www.reddit.com/r/Bitcoin/comments/36cm02/explain_why_is_knc_news_good_for_the_price_today/" TargetMode="External"/><Relationship Id="rId2233" Type="http://schemas.openxmlformats.org/officeDocument/2006/relationships/hyperlink" Target="http://www.reddit.com/r/Bitcoin/comments/37b94m/truth_behind_the_dispute_between_roger_ver_and/" TargetMode="External"/><Relationship Id="rId310" Type="http://schemas.openxmlformats.org/officeDocument/2006/relationships/hyperlink" Target="http://www.reddit.com/r/Bitcoin/comments/36cm1i/1_of_the_bitcoin_community_controls_99_of_bitcoin/" TargetMode="External"/><Relationship Id="rId2234" Type="http://schemas.openxmlformats.org/officeDocument/2006/relationships/hyperlink" Target="http://www.coindesk.com/payment-processor-payzas-bitcoin-transactions-rise-20-per-month/" TargetMode="External"/><Relationship Id="rId2235" Type="http://schemas.openxmlformats.org/officeDocument/2006/relationships/hyperlink" Target="http://www.reddit.com/r/Bitcoin/comments/37bat9/payment_processor_payzas_bitcoin_transactions/" TargetMode="External"/><Relationship Id="rId297" Type="http://schemas.openxmlformats.org/officeDocument/2006/relationships/hyperlink" Target="http://www.reddit.com/r/Bitcoin/comments/36cc6d/why_not_use_ascribeio_for_your_documents_failing/" TargetMode="External"/><Relationship Id="rId296" Type="http://schemas.openxmlformats.org/officeDocument/2006/relationships/hyperlink" Target="https://twitter.com/coinslists/status/600165592780378112" TargetMode="External"/><Relationship Id="rId295" Type="http://schemas.openxmlformats.org/officeDocument/2006/relationships/hyperlink" Target="http://www.reddit.com/r/Bitcoin/comments/36c83g/talk_on_free_banking_and_the_fed_history_not/" TargetMode="External"/><Relationship Id="rId294" Type="http://schemas.openxmlformats.org/officeDocument/2006/relationships/hyperlink" Target="https://www.youtube.com/watch?v=wXQ-W_DlI3c" TargetMode="External"/><Relationship Id="rId299" Type="http://schemas.openxmlformats.org/officeDocument/2006/relationships/hyperlink" Target="http://www.reddit.com/r/Bitcoin/comments/36cdr4/bitcoin_launched_on_stockholm_exchange_the_local/" TargetMode="External"/><Relationship Id="rId298" Type="http://schemas.openxmlformats.org/officeDocument/2006/relationships/hyperlink" Target="http://www.thelocal.se/20150518/bitcoin-launched-on-stockholm-exchange" TargetMode="External"/><Relationship Id="rId271" Type="http://schemas.openxmlformats.org/officeDocument/2006/relationships/hyperlink" Target="http://www.reddit.com/r/Bitcoin/comments/36bua3/looking_for_printing_solution_for_offline_computer/" TargetMode="External"/><Relationship Id="rId270" Type="http://schemas.openxmlformats.org/officeDocument/2006/relationships/hyperlink" Target="http://www.reddit.com/r/Bitcoin/comments/36brps/worlds_first_atomic_crosschain_transfer_performed/" TargetMode="External"/><Relationship Id="rId269" Type="http://schemas.openxmlformats.org/officeDocument/2006/relationships/hyperlink" Target="https://drive.google.com/file/d/0B4vYMJwBtRGLLVQ0OElQRzJackE/view?pli=1" TargetMode="External"/><Relationship Id="rId264" Type="http://schemas.openxmlformats.org/officeDocument/2006/relationships/hyperlink" Target="http://www.reddit.com/r/Bitcoin/comments/36bpwt/can_i_legally_sell_bitcoin_without_a_msb_license/" TargetMode="External"/><Relationship Id="rId263" Type="http://schemas.openxmlformats.org/officeDocument/2006/relationships/hyperlink" Target="http://www.reddit.com/r/Bitcoin/comments/36bojo/if_you_wish_to_know_the_value_of_a_bitcoin/" TargetMode="External"/><Relationship Id="rId262" Type="http://schemas.openxmlformats.org/officeDocument/2006/relationships/hyperlink" Target="http://www.reddit.com/r/Bitcoin/comments/36bl1k/clipgrab_is_accepting_bitcoin_donations/" TargetMode="External"/><Relationship Id="rId261" Type="http://schemas.openxmlformats.org/officeDocument/2006/relationships/hyperlink" Target="http://clipgrab.org/donate" TargetMode="External"/><Relationship Id="rId268" Type="http://schemas.openxmlformats.org/officeDocument/2006/relationships/hyperlink" Target="http://www.reddit.com/r/Bitcoin/comments/36brye/sam_harris_accepts_direct_bitcoin_donations/" TargetMode="External"/><Relationship Id="rId267" Type="http://schemas.openxmlformats.org/officeDocument/2006/relationships/hyperlink" Target="http://www.samharris.org/donate" TargetMode="External"/><Relationship Id="rId266" Type="http://schemas.openxmlformats.org/officeDocument/2006/relationships/hyperlink" Target="http://www.reddit.com/r/Bitcoin/comments/36bste/circlecom_executive_charged_with_insider_trading/" TargetMode="External"/><Relationship Id="rId265" Type="http://schemas.openxmlformats.org/officeDocument/2006/relationships/hyperlink" Target="http://fortune.com/2015/04/02/the-sec-charges-venture-capitalist-with-insider-trading/" TargetMode="External"/><Relationship Id="rId260" Type="http://schemas.openxmlformats.org/officeDocument/2006/relationships/hyperlink" Target="http://www.reddit.com/r/Bitcoin/comments/36bgsp/my_three_year_old_son_asked_my_sisterinlaw_why/" TargetMode="External"/><Relationship Id="rId259" Type="http://schemas.openxmlformats.org/officeDocument/2006/relationships/hyperlink" Target="http://www.reddit.com/r/Bitcoin/comments/36bgxt/whats_your_opinion_about_altcoins/" TargetMode="External"/><Relationship Id="rId258" Type="http://schemas.openxmlformats.org/officeDocument/2006/relationships/hyperlink" Target="http://www.reddit.com/r/Bitcoin/comments/36bifm/my_three_year_old_son_asked_my_sisterinlaw_why/" TargetMode="External"/><Relationship Id="rId2290" Type="http://schemas.openxmlformats.org/officeDocument/2006/relationships/hyperlink" Target="https://www.youtube.com/watch?v=vmGDcDmu6ak&amp;feature=em-uploademail" TargetMode="External"/><Relationship Id="rId2291" Type="http://schemas.openxmlformats.org/officeDocument/2006/relationships/hyperlink" Target="http://www.reddit.com/r/Bitcoin/comments/37cph9/life_on_bitcoin_official_trailer/" TargetMode="External"/><Relationship Id="rId2292" Type="http://schemas.openxmlformats.org/officeDocument/2006/relationships/hyperlink" Target="http://www.reddit.com/r/Bitcoin/comments/37cov8/why_dont_we_use_the_testnet_to_test_the/" TargetMode="External"/><Relationship Id="rId2293" Type="http://schemas.openxmlformats.org/officeDocument/2006/relationships/hyperlink" Target="http://www.reddit.com/r/Bitcoin/comments/37cr17/bitcoin_mine_on_fundamine_a_community_of_people/" TargetMode="External"/><Relationship Id="rId253" Type="http://schemas.openxmlformats.org/officeDocument/2006/relationships/hyperlink" Target="http://bravenewcoin.com/news/yellowpay-launches-bitcoin-vouchers-in-egypt/" TargetMode="External"/><Relationship Id="rId2294" Type="http://schemas.openxmlformats.org/officeDocument/2006/relationships/hyperlink" Target="http://imgur.com/cEaBIT6" TargetMode="External"/><Relationship Id="rId252" Type="http://schemas.openxmlformats.org/officeDocument/2006/relationships/hyperlink" Target="http://www.reddit.com/r/Bitcoin/comments/36b7qi/reid_hoffman_why_the_block_chain_matters_wired_uk/" TargetMode="External"/><Relationship Id="rId2295" Type="http://schemas.openxmlformats.org/officeDocument/2006/relationships/hyperlink" Target="http://www.reddit.com/r/Bitcoin/comments/37cq5g/also_got_to_1_on_agario_with_bitcoin_name/" TargetMode="External"/><Relationship Id="rId251" Type="http://schemas.openxmlformats.org/officeDocument/2006/relationships/hyperlink" Target="http://www.wired.co.uk/magazine/archive/2015/06/features/bitcoin-reid-hoffman/viewall?utm_source=a16z+newsletter&amp;utm_campaign=bcf1c989ca-weekly_05_16_15&amp;utm_medium=email&amp;utm_term=0_6da14709cd-bcf1c989ca-134286241" TargetMode="External"/><Relationship Id="rId2296" Type="http://schemas.openxmlformats.org/officeDocument/2006/relationships/hyperlink" Target="http://www.reddit.com/r/Bitcoin/comments/37ct2s/block_size_limitations_justification_for_atlcoins/" TargetMode="External"/><Relationship Id="rId250" Type="http://schemas.openxmlformats.org/officeDocument/2006/relationships/hyperlink" Target="http://www.reddit.com/r/Bitcoin/comments/36b39x/is_the_bitcoin_mining_difficulty_too_high/" TargetMode="External"/><Relationship Id="rId2297" Type="http://schemas.openxmlformats.org/officeDocument/2006/relationships/hyperlink" Target="http://www.reddit.com/r/Bitcoin/comments/37csav/stop_using_coinbase_for_donations/" TargetMode="External"/><Relationship Id="rId257" Type="http://schemas.openxmlformats.org/officeDocument/2006/relationships/hyperlink" Target="http://www.reddit.com/r/Bitcoin/comments/36bgr6/tensor_networks_provide_a_mathematical_tool_in/" TargetMode="External"/><Relationship Id="rId2298" Type="http://schemas.openxmlformats.org/officeDocument/2006/relationships/hyperlink" Target="http://www.reddit.com/r/Bitcoin/comments/37cr17/bitcoin_mine_on_fundamine_a_community_of_people/" TargetMode="External"/><Relationship Id="rId256" Type="http://schemas.openxmlformats.org/officeDocument/2006/relationships/hyperlink" Target="http://www.wired.com/2015/05/spooky-quantum-action-might-hold-universe-together/" TargetMode="External"/><Relationship Id="rId2299" Type="http://schemas.openxmlformats.org/officeDocument/2006/relationships/hyperlink" Target="https://controllingcryptocurrencies.wordpress.com/programme/" TargetMode="External"/><Relationship Id="rId255" Type="http://schemas.openxmlformats.org/officeDocument/2006/relationships/hyperlink" Target="http://www.reddit.com/r/Bitcoin/comments/36bd8p/integrating_lighthouse_with_ddwrt_and_tomato_to/" TargetMode="External"/><Relationship Id="rId254" Type="http://schemas.openxmlformats.org/officeDocument/2006/relationships/hyperlink" Target="http://www.reddit.com/r/Bitcoin/comments/36b68b/yellowpay_launches_bitcoin_vouchers_in_egypt/" TargetMode="External"/><Relationship Id="rId293" Type="http://schemas.openxmlformats.org/officeDocument/2006/relationships/hyperlink" Target="http://www.reddit.com/r/Bitcoin/comments/36c50d/coffee_for_bitcoin_in_santa_cruz/" TargetMode="External"/><Relationship Id="rId292" Type="http://schemas.openxmlformats.org/officeDocument/2006/relationships/hyperlink" Target="http://imgur.com/a/vRIX7" TargetMode="External"/><Relationship Id="rId291" Type="http://schemas.openxmlformats.org/officeDocument/2006/relationships/hyperlink" Target="http://www.reddit.com/r/Bitcoin/comments/36c6e7/us_orders_chinese_bank_accounts_belonging_to/" TargetMode="External"/><Relationship Id="rId290" Type="http://schemas.openxmlformats.org/officeDocument/2006/relationships/hyperlink" Target="http://www.taipeitimes.com/News/biz/archives/2015/05/11/2003617973" TargetMode="External"/><Relationship Id="rId286" Type="http://schemas.openxmlformats.org/officeDocument/2006/relationships/hyperlink" Target="http://www.reddit.com/r/Bitcoin/comments/36c3ew/a_contractors_guide_to_saving_time_and_money_by/" TargetMode="External"/><Relationship Id="rId285" Type="http://schemas.openxmlformats.org/officeDocument/2006/relationships/hyperlink" Target="https://medium.com/@CoinJar/save-time-and-money-by-getting-paid-in-bitcoin-ca9c9ac389ff" TargetMode="External"/><Relationship Id="rId284" Type="http://schemas.openxmlformats.org/officeDocument/2006/relationships/hyperlink" Target="http://www.reddit.com/r/Bitcoin/comments/36byje/btc_cycling_jerseys_vote_on_your_favorite_design/" TargetMode="External"/><Relationship Id="rId283" Type="http://schemas.openxmlformats.org/officeDocument/2006/relationships/hyperlink" Target="http://www.epixgear.com/custom/design-bitcoin" TargetMode="External"/><Relationship Id="rId289" Type="http://schemas.openxmlformats.org/officeDocument/2006/relationships/hyperlink" Target="http://www.reddit.com/r/Bitcoin/comments/36c7js/blocked_bitcoin_websites_back_online_after_court/" TargetMode="External"/><Relationship Id="rId288" Type="http://schemas.openxmlformats.org/officeDocument/2006/relationships/hyperlink" Target="http://www.reddit.com/r/Bitcoin/comments/36c1he/you_can_buy_reaper_with_bitcoin/" TargetMode="External"/><Relationship Id="rId287" Type="http://schemas.openxmlformats.org/officeDocument/2006/relationships/hyperlink" Target="http://www.reaper.fm/purchase.php" TargetMode="External"/><Relationship Id="rId282" Type="http://schemas.openxmlformats.org/officeDocument/2006/relationships/hyperlink" Target="http://www.reddit.com/r/Bitcoin/comments/36bzfd/no_need_for_a_trezor_create_an_encrypted_cold/" TargetMode="External"/><Relationship Id="rId281" Type="http://schemas.openxmlformats.org/officeDocument/2006/relationships/hyperlink" Target="http://coinsec.blogspot.mx/p/vi-create-encrypted-cold-storage-usb.html" TargetMode="External"/><Relationship Id="rId280" Type="http://schemas.openxmlformats.org/officeDocument/2006/relationships/hyperlink" Target="http://www.reddit.com/r/Bitcoin/comments/36bzvw/best_site_to_sell_digital_downloads_for_bitcoin/" TargetMode="External"/><Relationship Id="rId275" Type="http://schemas.openxmlformats.org/officeDocument/2006/relationships/hyperlink" Target="http://www.reddit.com/r/Bitcoin/comments/36bx4m/primedice_2015_best_safe_way_to_earn_bitcoin/" TargetMode="External"/><Relationship Id="rId274" Type="http://schemas.openxmlformats.org/officeDocument/2006/relationships/hyperlink" Target="https://primedice.com/?ref=fallen2dc" TargetMode="External"/><Relationship Id="rId273" Type="http://schemas.openxmlformats.org/officeDocument/2006/relationships/hyperlink" Target="http://www.reddit.com/r/Bitcoin/comments/36btjg/chipthe_worlds_first_9_computercan_it_run_a_node/" TargetMode="External"/><Relationship Id="rId272" Type="http://schemas.openxmlformats.org/officeDocument/2006/relationships/hyperlink" Target="http://www.reddit.com/r/Bitcoin/comments/36btz9/anyone_gotten_an_invite_for_a_circle/" TargetMode="External"/><Relationship Id="rId279" Type="http://schemas.openxmlformats.org/officeDocument/2006/relationships/hyperlink" Target="http://www.reddit.com/r/Bitcoin/comments/36bw61/always_a_pleasure_to_see_quizup_schooling_the/" TargetMode="External"/><Relationship Id="rId278" Type="http://schemas.openxmlformats.org/officeDocument/2006/relationships/hyperlink" Target="http://m.imgur.com/jAsoOAP" TargetMode="External"/><Relationship Id="rId277" Type="http://schemas.openxmlformats.org/officeDocument/2006/relationships/hyperlink" Target="http://www.reddit.com/r/Bitcoin/comments/36bwyz/please_sign_the_second_letter_help_fight_the_nc/" TargetMode="External"/><Relationship Id="rId276" Type="http://schemas.openxmlformats.org/officeDocument/2006/relationships/hyperlink" Target="http://bitcoinregs.org/" TargetMode="External"/><Relationship Id="rId1851" Type="http://schemas.openxmlformats.org/officeDocument/2006/relationships/hyperlink" Target="http://btc-goldmine.com/r/00d0a542" TargetMode="External"/><Relationship Id="rId1852" Type="http://schemas.openxmlformats.org/officeDocument/2006/relationships/hyperlink" Target="http://www.reddit.com/r/Bitcoin/comments/372qz8/btcgoldmine_like_btcflow_1200satoshis10m17280024h/" TargetMode="External"/><Relationship Id="rId1853" Type="http://schemas.openxmlformats.org/officeDocument/2006/relationships/hyperlink" Target="http://www.reddit.com/r/Bitcoin/comments/372t3l/i_regret_to_have_to_inform_you_that_some/" TargetMode="External"/><Relationship Id="rId1854" Type="http://schemas.openxmlformats.org/officeDocument/2006/relationships/hyperlink" Target="https://twitter.com/bitcointalk/status/602407983939588096" TargetMode="External"/><Relationship Id="rId1855" Type="http://schemas.openxmlformats.org/officeDocument/2006/relationships/hyperlink" Target="http://www.reddit.com/r/Bitcoin/comments/372t1l/bitcointalk_is_back_online_make_sure_you_change/" TargetMode="External"/><Relationship Id="rId1856" Type="http://schemas.openxmlformats.org/officeDocument/2006/relationships/hyperlink" Target="https://youtu.be/CzYSY1P3_9w" TargetMode="External"/><Relationship Id="rId1857" Type="http://schemas.openxmlformats.org/officeDocument/2006/relationships/hyperlink" Target="http://www.reddit.com/r/Bitcoin/comments/372srz/bitcoinenabled_burleque_dancers_welcomes_you_in/" TargetMode="External"/><Relationship Id="rId1858" Type="http://schemas.openxmlformats.org/officeDocument/2006/relationships/hyperlink" Target="http://www.reddit.com/r/Bitcoin/comments/372sns/weird_subreddit_link_possible_attack_site/" TargetMode="External"/><Relationship Id="rId1859" Type="http://schemas.openxmlformats.org/officeDocument/2006/relationships/hyperlink" Target="http://imgur.com/R9ldflP" TargetMode="External"/><Relationship Id="rId1850" Type="http://schemas.openxmlformats.org/officeDocument/2006/relationships/hyperlink" Target="http://www.reddit.com/r/Bitcoin/comments/372roz/ninki_wallet_05x_released_for_android_and_ios/" TargetMode="External"/><Relationship Id="rId1840" Type="http://schemas.openxmlformats.org/officeDocument/2006/relationships/hyperlink" Target="http://www.reddit.com/r/CryptoCurrency/comments/371nzu/unobtanium_second_half_of_2015/" TargetMode="External"/><Relationship Id="rId1841" Type="http://schemas.openxmlformats.org/officeDocument/2006/relationships/hyperlink" Target="http://www.reddit.com/r/Bitcoin/comments/372g0t/for_anyone_still_curious_as_to_why_peter_schiff/" TargetMode="External"/><Relationship Id="rId1842" Type="http://schemas.openxmlformats.org/officeDocument/2006/relationships/hyperlink" Target="http://www.reddit.com/r/Bitcoin/comments/372gdk/pros_and_cons_of_increasing_the_block_size/" TargetMode="External"/><Relationship Id="rId1843" Type="http://schemas.openxmlformats.org/officeDocument/2006/relationships/hyperlink" Target="http://www.coindesk.com/will-the-new-uk-government-create-a-bitcoin-hub/" TargetMode="External"/><Relationship Id="rId1844" Type="http://schemas.openxmlformats.org/officeDocument/2006/relationships/hyperlink" Target="http://www.reddit.com/r/Bitcoin/comments/372hnu/will_the_new_uk_government_create_a_bitcoin_hub/" TargetMode="External"/><Relationship Id="rId1845" Type="http://schemas.openxmlformats.org/officeDocument/2006/relationships/hyperlink" Target="http://btc-goldmine.com/r/00c6123c" TargetMode="External"/><Relationship Id="rId1846" Type="http://schemas.openxmlformats.org/officeDocument/2006/relationships/hyperlink" Target="http://www.reddit.com/r/Bitcoin/comments/372jto/a_new_ponzi_scheme/" TargetMode="External"/><Relationship Id="rId1847" Type="http://schemas.openxmlformats.org/officeDocument/2006/relationships/hyperlink" Target="http://www.reddit.com/r/Bitcoin/comments/372nux/okcoin_offers_20000_usd_reward_for_disproving_mr/" TargetMode="External"/><Relationship Id="rId1848" Type="http://schemas.openxmlformats.org/officeDocument/2006/relationships/hyperlink" Target="https://streamium.io/app/" TargetMode="External"/><Relationship Id="rId1849" Type="http://schemas.openxmlformats.org/officeDocument/2006/relationships/hyperlink" Target="http://www.reddit.com/r/Bitcoin/comments/372pdf/streamium_blockseven_radio_01_hour_let_me_know_if/" TargetMode="External"/><Relationship Id="rId1873" Type="http://schemas.openxmlformats.org/officeDocument/2006/relationships/hyperlink" Target="http://www.reddit.com/r/Bitcoin/comments/372vmt/roger_ver_in_tokyo/" TargetMode="External"/><Relationship Id="rId1874" Type="http://schemas.openxmlformats.org/officeDocument/2006/relationships/hyperlink" Target="https://www.youtube.com/watch?v=y48u9-geK60" TargetMode="External"/><Relationship Id="rId1875" Type="http://schemas.openxmlformats.org/officeDocument/2006/relationships/hyperlink" Target="http://www.reddit.com/r/Bitcoin/comments/372vfe/coinjar_presents_swipe_and_hedged_accounts_at/" TargetMode="External"/><Relationship Id="rId1876" Type="http://schemas.openxmlformats.org/officeDocument/2006/relationships/hyperlink" Target="http://www.reddit.com/r/Bitcoin/comments/372v9e/2_credit_cards_declined_paid_with_bitcoin/" TargetMode="External"/><Relationship Id="rId1877" Type="http://schemas.openxmlformats.org/officeDocument/2006/relationships/hyperlink" Target="http://www.reddit.com/r/Bitcoin/comments/372v7w/showerthoughts_bitcoin_is_as_important_to_free/" TargetMode="External"/><Relationship Id="rId1878" Type="http://schemas.openxmlformats.org/officeDocument/2006/relationships/hyperlink" Target="http://www.reddit.com/r/Bitcoin/comments/372xk2/was_roger_vers_email_account_hacked_why_did_those/" TargetMode="External"/><Relationship Id="rId1879" Type="http://schemas.openxmlformats.org/officeDocument/2006/relationships/hyperlink" Target="http://www.reddit.com/r/Bitcoin/comments/372wtb/only_7_transactions_per_second/" TargetMode="External"/><Relationship Id="rId1870" Type="http://schemas.openxmlformats.org/officeDocument/2006/relationships/hyperlink" Target="http://www.reddit.com/r/Bitcoin/comments/372ugg/streamium_dj_leo/" TargetMode="External"/><Relationship Id="rId1871" Type="http://schemas.openxmlformats.org/officeDocument/2006/relationships/hyperlink" Target="http://www.reddit.com/r/Bitcoin/comments/372vp4/im_selling_my_book_for_bitcoin_quit_law_and_code/" TargetMode="External"/><Relationship Id="rId1872" Type="http://schemas.openxmlformats.org/officeDocument/2006/relationships/hyperlink" Target="https://www.youtube.com/watch?v=xggLGdfg990" TargetMode="External"/><Relationship Id="rId1862" Type="http://schemas.openxmlformats.org/officeDocument/2006/relationships/hyperlink" Target="http://www.reddit.com/r/Bitcoin/comments/372tb3/bitcointalk_online_again/" TargetMode="External"/><Relationship Id="rId1863" Type="http://schemas.openxmlformats.org/officeDocument/2006/relationships/hyperlink" Target="http://www.reddit.com/r/Bitcoin/comments/372t7l/please_helpbest_way_to_convert_ltc_to_btc/" TargetMode="External"/><Relationship Id="rId1864" Type="http://schemas.openxmlformats.org/officeDocument/2006/relationships/hyperlink" Target="http://www.reddit.com/r/Bitcoin/comments/372t3l/i_regret_to_have_to_inform_you_that_some/" TargetMode="External"/><Relationship Id="rId1865" Type="http://schemas.openxmlformats.org/officeDocument/2006/relationships/hyperlink" Target="https://twitter.com/bitcointalk/status/602407983939588096" TargetMode="External"/><Relationship Id="rId1866" Type="http://schemas.openxmlformats.org/officeDocument/2006/relationships/hyperlink" Target="http://www.reddit.com/r/Bitcoin/comments/372t1l/bitcointalk_is_back_online_make_sure_you_change/" TargetMode="External"/><Relationship Id="rId1867" Type="http://schemas.openxmlformats.org/officeDocument/2006/relationships/hyperlink" Target="https://youtu.be/CzYSY1P3_9w" TargetMode="External"/><Relationship Id="rId1868" Type="http://schemas.openxmlformats.org/officeDocument/2006/relationships/hyperlink" Target="http://www.reddit.com/r/Bitcoin/comments/372srz/bitcoinenabled_burleque_dancers_welcomes_you_in/" TargetMode="External"/><Relationship Id="rId1869" Type="http://schemas.openxmlformats.org/officeDocument/2006/relationships/hyperlink" Target="https://streamium.io/app/" TargetMode="External"/><Relationship Id="rId1860" Type="http://schemas.openxmlformats.org/officeDocument/2006/relationships/hyperlink" Target="http://www.reddit.com/r/Bitcoin/comments/372tso/what_exactly_is_antpool_trying_to_accomplish_here/" TargetMode="External"/><Relationship Id="rId1861" Type="http://schemas.openxmlformats.org/officeDocument/2006/relationships/hyperlink" Target="https://twitter.com/bitcointalk/status/602408344469381120" TargetMode="External"/><Relationship Id="rId1810" Type="http://schemas.openxmlformats.org/officeDocument/2006/relationships/hyperlink" Target="http://www.reddit.com/r/Bitcoin/comments/371gzb/okcoin_and_other_asia_based_exchanges_are_very/" TargetMode="External"/><Relationship Id="rId1811" Type="http://schemas.openxmlformats.org/officeDocument/2006/relationships/hyperlink" Target="http://imgur.com/zdkp9ws" TargetMode="External"/><Relationship Id="rId1812" Type="http://schemas.openxmlformats.org/officeDocument/2006/relationships/hyperlink" Target="http://www.reddit.com/r/Bitcoin/comments/371jli/toaster_interface_updated/" TargetMode="External"/><Relationship Id="rId1813" Type="http://schemas.openxmlformats.org/officeDocument/2006/relationships/hyperlink" Target="http://bravenewcoin.com/news/streamium-allows-you-to-earn-bitcoin-per-minute/" TargetMode="External"/><Relationship Id="rId1814" Type="http://schemas.openxmlformats.org/officeDocument/2006/relationships/hyperlink" Target="http://www.reddit.com/r/Bitcoin/comments/371jdm/streamium_allows_you_to_earn_bitcoin_per_minute/" TargetMode="External"/><Relationship Id="rId1815" Type="http://schemas.openxmlformats.org/officeDocument/2006/relationships/hyperlink" Target="http://www.reddit.com/r/Bitcoin/comments/371to9/blocksize_debate_is_this_really_a_big_deal_will/" TargetMode="External"/><Relationship Id="rId1816" Type="http://schemas.openxmlformats.org/officeDocument/2006/relationships/hyperlink" Target="https://www.youtube.com/watch?v=y4SCAw264qM" TargetMode="External"/><Relationship Id="rId1817" Type="http://schemas.openxmlformats.org/officeDocument/2006/relationships/hyperlink" Target="http://www.reddit.com/r/Bitcoin/comments/371w7s/the_real_roger_ver/" TargetMode="External"/><Relationship Id="rId1818" Type="http://schemas.openxmlformats.org/officeDocument/2006/relationships/hyperlink" Target="http://i.imgur.com/1gzThya.png" TargetMode="External"/><Relationship Id="rId1819" Type="http://schemas.openxmlformats.org/officeDocument/2006/relationships/hyperlink" Target="http://www.reddit.com/r/Bitcoin/comments/371xw4/bitcoin_atm_ceo_jumps_the_shit_out_of_a_goped/" TargetMode="External"/><Relationship Id="rId1800" Type="http://schemas.openxmlformats.org/officeDocument/2006/relationships/hyperlink" Target="http://www.reddit.com/r/Bitcoin/comments/3716i1/is_my_node_more_beneficial_to_the_network_if_i/" TargetMode="External"/><Relationship Id="rId1801" Type="http://schemas.openxmlformats.org/officeDocument/2006/relationships/hyperlink" Target="http://www.reddit.com/r/Bitcoin/comments/371ca0/faucetbitcoinml_give_5000_10000_free_satoshi/" TargetMode="External"/><Relationship Id="rId1802" Type="http://schemas.openxmlformats.org/officeDocument/2006/relationships/hyperlink" Target="http://www.reddit.com/r/Bitcoin/comments/371b9w/how_to_generate_a_new_receiving_address_in/" TargetMode="External"/><Relationship Id="rId1803" Type="http://schemas.openxmlformats.org/officeDocument/2006/relationships/hyperlink" Target="http://www.reddit.com/r/Bitcoin/comments/371b3e/what_website_should_i_use_as_my_bitcoin_wallet/" TargetMode="External"/><Relationship Id="rId1804" Type="http://schemas.openxmlformats.org/officeDocument/2006/relationships/hyperlink" Target="http://imgur.com/Y7tyPFg" TargetMode="External"/><Relationship Id="rId1805" Type="http://schemas.openxmlformats.org/officeDocument/2006/relationships/hyperlink" Target="http://www.reddit.com/r/Bitcoin/comments/371eb8/ioc_internet_of_cars/" TargetMode="External"/><Relationship Id="rId1806" Type="http://schemas.openxmlformats.org/officeDocument/2006/relationships/hyperlink" Target="http://www.reddit.com/r/Bitcoin/comments/371ca0/faucetbitcoinml_give_5000_10000_free_satoshi/" TargetMode="External"/><Relationship Id="rId1807" Type="http://schemas.openxmlformats.org/officeDocument/2006/relationships/hyperlink" Target="http://imgur.com/Y7tyPFg" TargetMode="External"/><Relationship Id="rId1808" Type="http://schemas.openxmlformats.org/officeDocument/2006/relationships/hyperlink" Target="http://www.reddit.com/r/Bitcoin/comments/371eb8/ioc_internet_of_cars/" TargetMode="External"/><Relationship Id="rId1809" Type="http://schemas.openxmlformats.org/officeDocument/2006/relationships/hyperlink" Target="http://www.reddit.com/r/Bitcoin/comments/371hjl/if_the_ideas_in_the_lightning_network_whitepaper/" TargetMode="External"/><Relationship Id="rId1830" Type="http://schemas.openxmlformats.org/officeDocument/2006/relationships/hyperlink" Target="http://www.reddit.com/r/BitcoinBeginners/" TargetMode="External"/><Relationship Id="rId1831" Type="http://schemas.openxmlformats.org/officeDocument/2006/relationships/hyperlink" Target="http://www.reddit.com/r/Bitcoin/comments/372939/for_beginners/" TargetMode="External"/><Relationship Id="rId1832" Type="http://schemas.openxmlformats.org/officeDocument/2006/relationships/hyperlink" Target="http://www.ofnumbers.com/2015/05/22/book-review-digital-gold/" TargetMode="External"/><Relationship Id="rId1833" Type="http://schemas.openxmlformats.org/officeDocument/2006/relationships/hyperlink" Target="http://www.reddit.com/r/Bitcoin/comments/372a9z/book_review_digital_gold/" TargetMode="External"/><Relationship Id="rId1834" Type="http://schemas.openxmlformats.org/officeDocument/2006/relationships/hyperlink" Target="http://joetowingnyc.com" TargetMode="External"/><Relationship Id="rId1835" Type="http://schemas.openxmlformats.org/officeDocument/2006/relationships/hyperlink" Target="http://www.reddit.com/r/Bitcoin/comments/372c1w/joe_towing_service_of_nyc_is_now_accepting_bitcoin/" TargetMode="External"/><Relationship Id="rId1836" Type="http://schemas.openxmlformats.org/officeDocument/2006/relationships/hyperlink" Target="http://www.reddit.com/r/Bitcoin/comments/372bhf/not_science_fiction_in_case_you_missed_it_this/" TargetMode="External"/><Relationship Id="rId1837" Type="http://schemas.openxmlformats.org/officeDocument/2006/relationships/hyperlink" Target="https://streamtip.com/t/drunkendolphinhd" TargetMode="External"/><Relationship Id="rId1838" Type="http://schemas.openxmlformats.org/officeDocument/2006/relationships/hyperlink" Target="http://www.reddit.com/r/Bitcoin/comments/372dpr/streamtip/" TargetMode="External"/><Relationship Id="rId1839" Type="http://schemas.openxmlformats.org/officeDocument/2006/relationships/hyperlink" Target="http://www.reddit.com/r/Bitcoin/comments/372di5/hashnest_hashrate_way_down/" TargetMode="External"/><Relationship Id="rId1820" Type="http://schemas.openxmlformats.org/officeDocument/2006/relationships/hyperlink" Target="http://bitbazzar.com" TargetMode="External"/><Relationship Id="rId1821" Type="http://schemas.openxmlformats.org/officeDocument/2006/relationships/hyperlink" Target="http://www.reddit.com/r/Bitcoin/comments/3721e3/new_bitcoin_buysell_items_marketplace_popped_up/" TargetMode="External"/><Relationship Id="rId1822" Type="http://schemas.openxmlformats.org/officeDocument/2006/relationships/hyperlink" Target="https://www.google.com/finance?q=CURRENCY:BTC" TargetMode="External"/><Relationship Id="rId1823" Type="http://schemas.openxmlformats.org/officeDocument/2006/relationships/hyperlink" Target="http://www.reddit.com/r/Bitcoin/comments/3722lq/bitcoin_now_officially_a_currency_on_google/" TargetMode="External"/><Relationship Id="rId1824" Type="http://schemas.openxmlformats.org/officeDocument/2006/relationships/hyperlink" Target="http://www.reddit.com/r/Bitcoin/comments/3724on/being_a_btc_lover_i_really_didnt_like_seeing_the/" TargetMode="External"/><Relationship Id="rId1825" Type="http://schemas.openxmlformats.org/officeDocument/2006/relationships/hyperlink" Target="http://www.reddit.com/r/Bitcoin/comments/3724im/what_happens_if_part_of_the_btc_network_is/" TargetMode="External"/><Relationship Id="rId1826" Type="http://schemas.openxmlformats.org/officeDocument/2006/relationships/hyperlink" Target="http://comptutor.me/2015/04/03/bulletproof-offshore-hosting-and-servers/" TargetMode="External"/><Relationship Id="rId1827" Type="http://schemas.openxmlformats.org/officeDocument/2006/relationships/hyperlink" Target="http://www.reddit.com/r/Bitcoin/comments/37238x/bulletproof_offshore_hosting_and_server_providers/" TargetMode="External"/><Relationship Id="rId1828" Type="http://schemas.openxmlformats.org/officeDocument/2006/relationships/hyperlink" Target="http://i.imgur.com/1f7frE1.jpg" TargetMode="External"/><Relationship Id="rId1829" Type="http://schemas.openxmlformats.org/officeDocument/2006/relationships/hyperlink" Target="http://www.reddit.com/r/Bitcoin/comments/372826/photo_i_took_when_the_price_first_hit_100/" TargetMode="External"/><Relationship Id="rId2302" Type="http://schemas.openxmlformats.org/officeDocument/2006/relationships/hyperlink" Target="http://imgur.com/sxlMUSZ" TargetMode="External"/><Relationship Id="rId2303" Type="http://schemas.openxmlformats.org/officeDocument/2006/relationships/hyperlink" Target="http://www.reddit.com/r/Bitcoin/comments/37cvg1/consistent/" TargetMode="External"/><Relationship Id="rId2304" Type="http://schemas.openxmlformats.org/officeDocument/2006/relationships/hyperlink" Target="https://www.cryptocoinsnews.com/getting-know-silk-road-judge-will-decide-fate-ross-ulbricht/" TargetMode="External"/><Relationship Id="rId2305" Type="http://schemas.openxmlformats.org/officeDocument/2006/relationships/hyperlink" Target="http://www.reddit.com/r/Bitcoin/comments/37cyvd/getting_to_know_the_silk_road_judge_who_will/" TargetMode="External"/><Relationship Id="rId2306" Type="http://schemas.openxmlformats.org/officeDocument/2006/relationships/hyperlink" Target="http://www.reddit.com/r/Bitcoin/comments/37d28s/provably_fair_games_what_about_provable_bets/" TargetMode="External"/><Relationship Id="rId2307" Type="http://schemas.openxmlformats.org/officeDocument/2006/relationships/hyperlink" Target="http://www.notbeinggoverned.com/war-is-over-if-you-want-it/" TargetMode="External"/><Relationship Id="rId2308" Type="http://schemas.openxmlformats.org/officeDocument/2006/relationships/hyperlink" Target="http://www.reddit.com/r/Bitcoin/comments/37dan4/war_is_over_if_you_want_it/" TargetMode="External"/><Relationship Id="rId2309" Type="http://schemas.openxmlformats.org/officeDocument/2006/relationships/hyperlink" Target="http://www.reddit.com/r/Bitcoin/comments/37dhbw/lawskys_new_book/" TargetMode="External"/><Relationship Id="rId2300" Type="http://schemas.openxmlformats.org/officeDocument/2006/relationships/hyperlink" Target="http://www.reddit.com/r/Bitcoin/comments/37cwk3/chainalysis_speaking_at_uk_event_controlling/" TargetMode="External"/><Relationship Id="rId2301" Type="http://schemas.openxmlformats.org/officeDocument/2006/relationships/hyperlink" Target="http://www.reddit.com/r/Bitcoin/comments/37cwdk/hard_fork_in_practice_is_there_a_coordination/" TargetMode="External"/><Relationship Id="rId2324" Type="http://schemas.openxmlformats.org/officeDocument/2006/relationships/hyperlink" Target="http://www.reddit.com/r/Bitcoin/comments/37dweg/someone_tried_to_mine_bitcoin_on_a_1960s/" TargetMode="External"/><Relationship Id="rId2325" Type="http://schemas.openxmlformats.org/officeDocument/2006/relationships/hyperlink" Target="http://www.reddit.com/r/Bitcoin/comments/37dy90/mining_hashrate_floor_who_will_mine_after_all/" TargetMode="External"/><Relationship Id="rId2326" Type="http://schemas.openxmlformats.org/officeDocument/2006/relationships/hyperlink" Target="http://www.reddit.com/r/Bitcoin/comments/37dxha/someone_texted_me_today_that_bitcoin_was_the/" TargetMode="External"/><Relationship Id="rId2327" Type="http://schemas.openxmlformats.org/officeDocument/2006/relationships/hyperlink" Target="http://www.reddit.com/r/Bitcoin/comments/37dzbg/streamiumdirectorycom_has_launched/" TargetMode="External"/><Relationship Id="rId2328" Type="http://schemas.openxmlformats.org/officeDocument/2006/relationships/hyperlink" Target="http://www.reddit.com/r/Bitcoin/comments/37dz72/the_honey_badger_of_the_honey_badger_of_money/" TargetMode="External"/><Relationship Id="rId2329" Type="http://schemas.openxmlformats.org/officeDocument/2006/relationships/hyperlink" Target="http://i.imgur.com/QAq9hMh.png" TargetMode="External"/><Relationship Id="rId2320" Type="http://schemas.openxmlformats.org/officeDocument/2006/relationships/hyperlink" Target="http://www.reddit.com/r/Bitcoin/comments/37dtnd/where_can_i_find_info_about_mining_pools/" TargetMode="External"/><Relationship Id="rId2321" Type="http://schemas.openxmlformats.org/officeDocument/2006/relationships/hyperlink" Target="http://www.reddit.com/r/Bitcoin/comments/37du43/market_of_blocks/" TargetMode="External"/><Relationship Id="rId2322" Type="http://schemas.openxmlformats.org/officeDocument/2006/relationships/hyperlink" Target="http://www.reddit.com/r/Bitcoin/comments/37dtno/reminder_its_a_max_block_issue_not_a_min_block/" TargetMode="External"/><Relationship Id="rId2323" Type="http://schemas.openxmlformats.org/officeDocument/2006/relationships/hyperlink" Target="http://motherboard.vice.com/read/someone-tried-to-mine-bitcoin-on-a-1960s-punchcard-computer" TargetMode="External"/><Relationship Id="rId2313" Type="http://schemas.openxmlformats.org/officeDocument/2006/relationships/hyperlink" Target="http://www.reddit.com/r/Bitcoin/comments/37dlpc/these_dotcom_startups_look_just_like_some_of/" TargetMode="External"/><Relationship Id="rId2314" Type="http://schemas.openxmlformats.org/officeDocument/2006/relationships/hyperlink" Target="http://www.reddit.com/r/Bitcoin/comments/37dnbh/gavin_youve_earned_my_trust_lets_do_this/" TargetMode="External"/><Relationship Id="rId2315" Type="http://schemas.openxmlformats.org/officeDocument/2006/relationships/hyperlink" Target="http://i.imgur.com/P8vVm11.jpg" TargetMode="External"/><Relationship Id="rId2316" Type="http://schemas.openxmlformats.org/officeDocument/2006/relationships/hyperlink" Target="http://www.reddit.com/r/Bitcoin/comments/37doxn/openforbusiness_we_are_opening_a_ceramic_studio/" TargetMode="External"/><Relationship Id="rId2317" Type="http://schemas.openxmlformats.org/officeDocument/2006/relationships/hyperlink" Target="http://www.reddit.com/r/Bitcoin/comments/37dr0k/question_what_have_you_done_with_bitcoin_lately/" TargetMode="External"/><Relationship Id="rId2318" Type="http://schemas.openxmlformats.org/officeDocument/2006/relationships/hyperlink" Target="http://www.reddit.com/r/Bitcoin/comments/37du43/market_of_blocks/" TargetMode="External"/><Relationship Id="rId2319" Type="http://schemas.openxmlformats.org/officeDocument/2006/relationships/hyperlink" Target="http://www.reddit.com/r/Bitcoin/comments/37dtno/reminder_its_a_max_block_issue_not_a_min_block/" TargetMode="External"/><Relationship Id="rId2310" Type="http://schemas.openxmlformats.org/officeDocument/2006/relationships/hyperlink" Target="https://twitter.com/MercadoBitcoin/status/603305015520993281" TargetMode="External"/><Relationship Id="rId2311" Type="http://schemas.openxmlformats.org/officeDocument/2006/relationships/hyperlink" Target="http://www.reddit.com/r/Bitcoin/comments/37djhk/mercadobitcoinnet_on_twitter_in_hungarian/" TargetMode="External"/><Relationship Id="rId2312" Type="http://schemas.openxmlformats.org/officeDocument/2006/relationships/hyperlink" Target="http://www.businessinsider.com/dot-com-startups-that-look-like-todays-startups-2015-5?op=1" TargetMode="External"/><Relationship Id="rId1895" Type="http://schemas.openxmlformats.org/officeDocument/2006/relationships/hyperlink" Target="http://www.reddit.com/r/Bitcoin/comments/3735h4/currently_writing_an_essay_on_bitcoin_what_are/" TargetMode="External"/><Relationship Id="rId1896" Type="http://schemas.openxmlformats.org/officeDocument/2006/relationships/hyperlink" Target="http://www.autometal.com.au/bitcoin-for-scrap-cars/" TargetMode="External"/><Relationship Id="rId1897" Type="http://schemas.openxmlformats.org/officeDocument/2006/relationships/hyperlink" Target="http://www.reddit.com/r/Bitcoin/comments/373bnv/bitcoin_for_scrap_cars_this_is_what_we_need/" TargetMode="External"/><Relationship Id="rId1898" Type="http://schemas.openxmlformats.org/officeDocument/2006/relationships/hyperlink" Target="http://www.reddit.com/r/Bitcoin/comments/373aor/decentralize_everything_vs_getting_tax_revenue_as/" TargetMode="External"/><Relationship Id="rId1899" Type="http://schemas.openxmlformats.org/officeDocument/2006/relationships/hyperlink" Target="http://np.reddit.com/r/Streamium/comments/37389f/unofficial_streamium_channel_directory_and_help/" TargetMode="External"/><Relationship Id="rId1890" Type="http://schemas.openxmlformats.org/officeDocument/2006/relationships/hyperlink" Target="http://bitcoinist.net/wall-street-banks-trying-circumvent-bitcoin-blockchain/" TargetMode="External"/><Relationship Id="rId1891" Type="http://schemas.openxmlformats.org/officeDocument/2006/relationships/hyperlink" Target="http://www.reddit.com/r/Bitcoin/comments/3733dq/are_wall_street_and_the_banks_trying_to/" TargetMode="External"/><Relationship Id="rId1892" Type="http://schemas.openxmlformats.org/officeDocument/2006/relationships/hyperlink" Target="http://www.reddit.com/r/Bitcoin/comments/3734so/how_will_the_blockchain_affect_institutions_with/" TargetMode="External"/><Relationship Id="rId1893" Type="http://schemas.openxmlformats.org/officeDocument/2006/relationships/hyperlink" Target="http://www.reddit.com/r/Bitcoin/comments/3737o7/so_where_is_the_streamium_porn_already/" TargetMode="External"/><Relationship Id="rId1894" Type="http://schemas.openxmlformats.org/officeDocument/2006/relationships/hyperlink" Target="http://www.reddit.com/r/Bitcoin/comments/3736mb/streamium_conceptually_could_work_but_would/" TargetMode="External"/><Relationship Id="rId1884" Type="http://schemas.openxmlformats.org/officeDocument/2006/relationships/hyperlink" Target="https://twitter.com/bitcointalk/status/602421967291985920" TargetMode="External"/><Relationship Id="rId1885" Type="http://schemas.openxmlformats.org/officeDocument/2006/relationships/hyperlink" Target="http://www.reddit.com/r/Bitcoin/comments/372wb3/bitcointalk_goes_down_again_for_at_least_another/" TargetMode="External"/><Relationship Id="rId1886" Type="http://schemas.openxmlformats.org/officeDocument/2006/relationships/hyperlink" Target="http://www.reddit.com/r/Bitcoin/comments/372yeu/blockchain_question/" TargetMode="External"/><Relationship Id="rId1887" Type="http://schemas.openxmlformats.org/officeDocument/2006/relationships/hyperlink" Target="http://www.p-lib.es/wp-content/uploads/2015/04/TABLA-DE-PROPUESTAS-PROGRAM%C3%81TICAS-DEL-PARTIDO-LIBERTARIO.pdf" TargetMode="External"/><Relationship Id="rId1888" Type="http://schemas.openxmlformats.org/officeDocument/2006/relationships/hyperlink" Target="http://www.reddit.com/r/Bitcoin/comments/372ydo/today_is_municipal_election_day_in_spain_there_is/" TargetMode="External"/><Relationship Id="rId1889" Type="http://schemas.openxmlformats.org/officeDocument/2006/relationships/hyperlink" Target="http://www.reddit.com/r/Bitcoin/comments/372y7o/can_streamium_allow_for_the_return_of/" TargetMode="External"/><Relationship Id="rId1880" Type="http://schemas.openxmlformats.org/officeDocument/2006/relationships/hyperlink" Target="https://www.cryptocoinsnews.com/bitcoin-super-investor-roger-ver-bitcoin-exchange-okcoin-may-insolvent/" TargetMode="External"/><Relationship Id="rId1881" Type="http://schemas.openxmlformats.org/officeDocument/2006/relationships/hyperlink" Target="http://www.reddit.com/r/Bitcoin/comments/372wo1/roger_vers_semisecret_next_big_project_in_2015/" TargetMode="External"/><Relationship Id="rId1882" Type="http://schemas.openxmlformats.org/officeDocument/2006/relationships/hyperlink" Target="http://nvbloc.org/" TargetMode="External"/><Relationship Id="rId1883" Type="http://schemas.openxmlformats.org/officeDocument/2006/relationships/hyperlink" Target="http://www.reddit.com/r/Bitcoin/comments/372wlh/max_kaye_of_bitcoinsyd_announces_intention_to/" TargetMode="External"/><Relationship Id="rId1059" Type="http://schemas.openxmlformats.org/officeDocument/2006/relationships/hyperlink" Target="http://www.reddit.com/r/Bitcoin/comments/36nrm7/bitbond_raises_600000_to_grow_its_global_bitcoin/" TargetMode="External"/><Relationship Id="rId228" Type="http://schemas.openxmlformats.org/officeDocument/2006/relationships/hyperlink" Target="http://www.reddit.com/r/Bitcoin/comments/36ag48/stock_for_bitcoin_crowdfunding_platform/" TargetMode="External"/><Relationship Id="rId227" Type="http://schemas.openxmlformats.org/officeDocument/2006/relationships/hyperlink" Target="http://www.reddit.com/r/Bitcoin/comments/36a9vx/forbes_the_bitcoin_blockchain_just_might_save_the/" TargetMode="External"/><Relationship Id="rId226" Type="http://schemas.openxmlformats.org/officeDocument/2006/relationships/hyperlink" Target="http://www.forbes.com/sites/georgehoward/2015/05/17/the-bitcoin-blockchain-just-might-save-the-music-industry-if-only-we-could-understand-it/" TargetMode="External"/><Relationship Id="rId225" Type="http://schemas.openxmlformats.org/officeDocument/2006/relationships/hyperlink" Target="http://www.reddit.com/r/Bitcoin/comments/36ab2e/according_to_blockchaininfo_over_70_of_all_the/" TargetMode="External"/><Relationship Id="rId2380" Type="http://schemas.openxmlformats.org/officeDocument/2006/relationships/hyperlink" Target="http://www.stltoday.com/news/businesses-quietly-switch-to-dollar-in-socialist-venezuela/article_10b0aee4-d3a6-58ef-ad00-1b34572b5070.html" TargetMode="External"/><Relationship Id="rId229" Type="http://schemas.openxmlformats.org/officeDocument/2006/relationships/hyperlink" Target="http://www.reddit.com/r/Bitcoin/comments/36ahfz/independent_study_project_on_the_culture_of/" TargetMode="External"/><Relationship Id="rId1050" Type="http://schemas.openxmlformats.org/officeDocument/2006/relationships/hyperlink" Target="http://i.imgur.com/gK7BMwq.png" TargetMode="External"/><Relationship Id="rId2381" Type="http://schemas.openxmlformats.org/officeDocument/2006/relationships/hyperlink" Target="http://www.reddit.com/r/Bitcoin/comments/37f58u/venezuelans_scramble_to_convert_their_savings/" TargetMode="External"/><Relationship Id="rId220" Type="http://schemas.openxmlformats.org/officeDocument/2006/relationships/hyperlink" Target="http://www.reddit.com/r/Bitcoin/comments/36ac9q/the_rise_and_rise_of_bitcoin_polish_language/" TargetMode="External"/><Relationship Id="rId1051" Type="http://schemas.openxmlformats.org/officeDocument/2006/relationships/hyperlink" Target="http://www.reddit.com/r/Bitcoin/comments/36nk8h/bitcointalk_getting_hacked/" TargetMode="External"/><Relationship Id="rId2382" Type="http://schemas.openxmlformats.org/officeDocument/2006/relationships/hyperlink" Target="http://www.reddit.com/r/Bitcoin/comments/37f5tq/current_status_of_nfc_payments/" TargetMode="External"/><Relationship Id="rId1052" Type="http://schemas.openxmlformats.org/officeDocument/2006/relationships/hyperlink" Target="http://btc.com/nyse-launches-bitcoin-index-nyxbt/" TargetMode="External"/><Relationship Id="rId2383" Type="http://schemas.openxmlformats.org/officeDocument/2006/relationships/hyperlink" Target="https://imgur.com/92nqFQ4" TargetMode="External"/><Relationship Id="rId1053" Type="http://schemas.openxmlformats.org/officeDocument/2006/relationships/hyperlink" Target="http://www.reddit.com/r/Bitcoin/comments/36npuz/nyse_launches_bitcoin_index_nyxbt/" TargetMode="External"/><Relationship Id="rId2384" Type="http://schemas.openxmlformats.org/officeDocument/2006/relationships/hyperlink" Target="http://www.reddit.com/r/Bitcoin/comments/37f7fy/bitcoin_regulation_a_tutorial/" TargetMode="External"/><Relationship Id="rId1054" Type="http://schemas.openxmlformats.org/officeDocument/2006/relationships/hyperlink" Target="http://www.reddit.com/r/Bitcoin/comments/36nsp4/4_inescapable_characteristics_of_the_ibmfedcoin/" TargetMode="External"/><Relationship Id="rId2385" Type="http://schemas.openxmlformats.org/officeDocument/2006/relationships/hyperlink" Target="http://www.reddit.com/r/Bitcoin/comments/37f8d7/is_it_too_late_to_invest_in_bitcoin/" TargetMode="External"/><Relationship Id="rId224" Type="http://schemas.openxmlformats.org/officeDocument/2006/relationships/hyperlink" Target="http://www.reddit.com/r/Bitcoin/comments/36ab7p/what_do_you_think_of_httpcoloredcoinsorg/" TargetMode="External"/><Relationship Id="rId1055" Type="http://schemas.openxmlformats.org/officeDocument/2006/relationships/hyperlink" Target="https://twitter.com/CoinFireBlog/status/601098391641272320" TargetMode="External"/><Relationship Id="rId2386" Type="http://schemas.openxmlformats.org/officeDocument/2006/relationships/hyperlink" Target="http://imgur.com/HedmBTj" TargetMode="External"/><Relationship Id="rId223" Type="http://schemas.openxmlformats.org/officeDocument/2006/relationships/hyperlink" Target="http://coloredcoins.org/" TargetMode="External"/><Relationship Id="rId1056" Type="http://schemas.openxmlformats.org/officeDocument/2006/relationships/hyperlink" Target="http://www.reddit.com/r/Bitcoin/comments/36nsiu/ccn_rips_off_images_from_coin_fire_coin_fire/" TargetMode="External"/><Relationship Id="rId2387" Type="http://schemas.openxmlformats.org/officeDocument/2006/relationships/hyperlink" Target="http://www.reddit.com/r/Bitcoin/comments/37f9g3/the_bankers_story_true_story/" TargetMode="External"/><Relationship Id="rId222" Type="http://schemas.openxmlformats.org/officeDocument/2006/relationships/hyperlink" Target="http://www.reddit.com/r/Bitcoin/comments/36abmv/what_is_the_future_consequences_of_the/" TargetMode="External"/><Relationship Id="rId1057" Type="http://schemas.openxmlformats.org/officeDocument/2006/relationships/hyperlink" Target="http://www.reddit.com/r/Bitcoin/comments/36nsia/we_the_founders_of_bitseed_developers_of_bitcoin/" TargetMode="External"/><Relationship Id="rId2388" Type="http://schemas.openxmlformats.org/officeDocument/2006/relationships/hyperlink" Target="http://www.reddit.com/r/Bitcoin/comments/37fbs0/i_would_be_very_interested_in_seeing_a_map_of_the/" TargetMode="External"/><Relationship Id="rId221" Type="http://schemas.openxmlformats.org/officeDocument/2006/relationships/hyperlink" Target="http://www.quora.com/What-is-the-future-consequences-of-the-concentration-of-Bitcoin-wealth-in-the-hand-of-few" TargetMode="External"/><Relationship Id="rId1058" Type="http://schemas.openxmlformats.org/officeDocument/2006/relationships/hyperlink" Target="http://blog.btcgermany.eu/bitbond-raises-e600000-grow-global-bitcoin-lending-platform/" TargetMode="External"/><Relationship Id="rId2389" Type="http://schemas.openxmlformats.org/officeDocument/2006/relationships/hyperlink" Target="https://www.youtube.com/watch?v=vmGDcDmu6ak" TargetMode="External"/><Relationship Id="rId1048" Type="http://schemas.openxmlformats.org/officeDocument/2006/relationships/hyperlink" Target="http://www.awwpicture.com/promotions.html" TargetMode="External"/><Relationship Id="rId2379" Type="http://schemas.openxmlformats.org/officeDocument/2006/relationships/hyperlink" Target="http://www.reddit.com/r/Bitcoin/comments/37f1pk/lightning_networks_and_sidechains_for_bitcoin_do/" TargetMode="External"/><Relationship Id="rId1049" Type="http://schemas.openxmlformats.org/officeDocument/2006/relationships/hyperlink" Target="http://www.reddit.com/r/Bitcoin/comments/36nkzg/this_nonprofit_accepts_bitcoin_donations/" TargetMode="External"/><Relationship Id="rId217" Type="http://schemas.openxmlformats.org/officeDocument/2006/relationships/hyperlink" Target="http://www.reddit.com/r/Bitcoin/comments/36a9vx/forbes_the_bitcoin_blockchain_just_might_save_the/" TargetMode="External"/><Relationship Id="rId216" Type="http://schemas.openxmlformats.org/officeDocument/2006/relationships/hyperlink" Target="http://www.forbes.com/sites/georgehoward/2015/05/17/the-bitcoin-blockchain-just-might-save-the-music-industry-if-only-we-could-understand-it/" TargetMode="External"/><Relationship Id="rId215" Type="http://schemas.openxmlformats.org/officeDocument/2006/relationships/hyperlink" Target="http://www.reddit.com/r/Bitcoin/comments/36ab2e/according_to_blockchaininfo_over_70_of_all_the/" TargetMode="External"/><Relationship Id="rId214" Type="http://schemas.openxmlformats.org/officeDocument/2006/relationships/hyperlink" Target="http://www.reddit.com/r/Bitcoin/comments/36a775/in_itbit_we_trust/" TargetMode="External"/><Relationship Id="rId219" Type="http://schemas.openxmlformats.org/officeDocument/2006/relationships/hyperlink" Target="http://riseandriseofbitcoin.instapage.com/" TargetMode="External"/><Relationship Id="rId218" Type="http://schemas.openxmlformats.org/officeDocument/2006/relationships/hyperlink" Target="http://www.reddit.com/r/Bitcoin/comments/36a9is/what_is_a_real_world_problem_blockchain_can_solve/" TargetMode="External"/><Relationship Id="rId2370" Type="http://schemas.openxmlformats.org/officeDocument/2006/relationships/hyperlink" Target="http://www.reddit.com/r/Bitcoin/comments/37eyf5/block_reward/" TargetMode="External"/><Relationship Id="rId1040" Type="http://schemas.openxmlformats.org/officeDocument/2006/relationships/hyperlink" Target="http://www.reddit.com/r/Bitcoin/comments/36nmti/best_crypto_currency_startup_nominees_revealed/" TargetMode="External"/><Relationship Id="rId2371" Type="http://schemas.openxmlformats.org/officeDocument/2006/relationships/hyperlink" Target="http://www.reddit.com/r/Bitcoin/comments/37f1bh/where_the_fuck_do_i_buy_bitcoins/" TargetMode="External"/><Relationship Id="rId1041" Type="http://schemas.openxmlformats.org/officeDocument/2006/relationships/hyperlink" Target="http://www.coindesk.com/citi-uk-government-should-create-digital-currency/" TargetMode="External"/><Relationship Id="rId2372" Type="http://schemas.openxmlformats.org/officeDocument/2006/relationships/hyperlink" Target="http://www.bloomberg.com/news/articles/2015-05-26/venezuela-s-currency-just-collapsed-30-on-the-black-market" TargetMode="External"/><Relationship Id="rId1042" Type="http://schemas.openxmlformats.org/officeDocument/2006/relationships/hyperlink" Target="http://www.reddit.com/r/Bitcoin/comments/36nmh6/citi_uk_government_should_create_own_digital/" TargetMode="External"/><Relationship Id="rId2373" Type="http://schemas.openxmlformats.org/officeDocument/2006/relationships/hyperlink" Target="http://www.reddit.com/r/Bitcoin/comments/37f174/venezuelas_currency_just_collapsed_30_on_the/" TargetMode="External"/><Relationship Id="rId1043" Type="http://schemas.openxmlformats.org/officeDocument/2006/relationships/hyperlink" Target="http://www.reddit.com/r/Bitcoin/comments/36nm9l/can_we_show_some_support_for_the_pirate_bay_their/" TargetMode="External"/><Relationship Id="rId2374" Type="http://schemas.openxmlformats.org/officeDocument/2006/relationships/hyperlink" Target="http://www.bittube.tv/musings-of-a-shibe-podcast-interviews-mods-of-rbasicincome/" TargetMode="External"/><Relationship Id="rId213" Type="http://schemas.openxmlformats.org/officeDocument/2006/relationships/hyperlink" Target="http://www.coindesk.com/in-itbit-we-trust/" TargetMode="External"/><Relationship Id="rId1044" Type="http://schemas.openxmlformats.org/officeDocument/2006/relationships/hyperlink" Target="https://np.reddit.com/r/worldnews/comments/36mnr0/new_australian_laws_could_criminalise_the/" TargetMode="External"/><Relationship Id="rId2375" Type="http://schemas.openxmlformats.org/officeDocument/2006/relationships/hyperlink" Target="http://www.reddit.com/r/Bitcoin/comments/37f0e8/bittubetv_can_bitcoin_provide_basic_income_for/" TargetMode="External"/><Relationship Id="rId212" Type="http://schemas.openxmlformats.org/officeDocument/2006/relationships/hyperlink" Target="http://www.reddit.com/r/Bitcoin/comments/36a514/bitcoindevelopment_longterm_mining_incentives/" TargetMode="External"/><Relationship Id="rId1045" Type="http://schemas.openxmlformats.org/officeDocument/2006/relationships/hyperlink" Target="http://www.reddit.com/r/Bitcoin/comments/36nlpi/new_australian_laws_could_criminalise_the/" TargetMode="External"/><Relationship Id="rId2376" Type="http://schemas.openxmlformats.org/officeDocument/2006/relationships/hyperlink" Target="http://www.bittube.tv/my-2-and-3-year-old-daughters-using-a-bitcoin-atm-in-vancouver/" TargetMode="External"/><Relationship Id="rId211" Type="http://schemas.openxmlformats.org/officeDocument/2006/relationships/hyperlink" Target="http://bitcoin-development.narkive.com/80ZxPQWi/long-term-mining-incentives" TargetMode="External"/><Relationship Id="rId1046" Type="http://schemas.openxmlformats.org/officeDocument/2006/relationships/hyperlink" Target="http://www.nytimes.com/2015/05/21/business/dealbook/benjamin-lawsky-to-step-down-as-new-yorks-top-financial-regulator.html" TargetMode="External"/><Relationship Id="rId2377" Type="http://schemas.openxmlformats.org/officeDocument/2006/relationships/hyperlink" Target="http://www.reddit.com/r/Bitcoin/comments/37f2qo/my_2_and_3_year_old_daughters_using_a_bitcoin_atm/" TargetMode="External"/><Relationship Id="rId210" Type="http://schemas.openxmlformats.org/officeDocument/2006/relationships/hyperlink" Target="http://www.reddit.com/r/Bitcoin/comments/36a775/in_itbit_we_trust/" TargetMode="External"/><Relationship Id="rId1047" Type="http://schemas.openxmlformats.org/officeDocument/2006/relationships/hyperlink" Target="http://www.reddit.com/r/Bitcoin/comments/36nlgq/benjamin_lawsky_to_step_down_as_new_yorks_top/" TargetMode="External"/><Relationship Id="rId2378" Type="http://schemas.openxmlformats.org/officeDocument/2006/relationships/hyperlink" Target="http://www.reddit.com/r/Bitcoin/comments/37f26a/we_are_at_war_with_those_who_profit_from_the/" TargetMode="External"/><Relationship Id="rId249" Type="http://schemas.openxmlformats.org/officeDocument/2006/relationships/hyperlink" Target="http://www.reddit.com/r/Bitcoin/comments/36b3t5/mcdonalds_lost_over_a_half_billion_dollars_in/" TargetMode="External"/><Relationship Id="rId248" Type="http://schemas.openxmlformats.org/officeDocument/2006/relationships/hyperlink" Target="http://techcrunch.com/2015/05/16/bubble-2-0/" TargetMode="External"/><Relationship Id="rId247" Type="http://schemas.openxmlformats.org/officeDocument/2006/relationships/hyperlink" Target="http://www.reddit.com/r/Bitcoin/comments/36b47c/thoughts_on_itbits/" TargetMode="External"/><Relationship Id="rId1070" Type="http://schemas.openxmlformats.org/officeDocument/2006/relationships/hyperlink" Target="http://www.reddit.com/r/Bitcoin/comments/36o59g/coinbase_wallet_or_local_computer_wallet/" TargetMode="External"/><Relationship Id="rId1071" Type="http://schemas.openxmlformats.org/officeDocument/2006/relationships/hyperlink" Target="http://www.reddit.com/r/Bitcoin/comments/36o960/sorkins_fulcrum_the_edge_of_the_next_wave/" TargetMode="External"/><Relationship Id="rId1072" Type="http://schemas.openxmlformats.org/officeDocument/2006/relationships/hyperlink" Target="http://www.reddit.com/r/Bitcoin/comments/36o89j/to_understand_21co_all_you_need_to_do_is_realize/" TargetMode="External"/><Relationship Id="rId242" Type="http://schemas.openxmlformats.org/officeDocument/2006/relationships/hyperlink" Target="http://www.reddit.com/r/Bitcoin/comments/36axzc/where_do_you_think_the_price_of_btc_is_going_in/" TargetMode="External"/><Relationship Id="rId1073" Type="http://schemas.openxmlformats.org/officeDocument/2006/relationships/hyperlink" Target="http://www.reddit.com/r/Bitcoin/comments/36obzl/if_you_had_half_a_billion_dollars_and_had_10/" TargetMode="External"/><Relationship Id="rId241" Type="http://schemas.openxmlformats.org/officeDocument/2006/relationships/hyperlink" Target="http://www.reddit.com/r/Bitcoin/comments/36aywz/lets_talk_about_why_we_are_down_25_this_year/" TargetMode="External"/><Relationship Id="rId1074" Type="http://schemas.openxmlformats.org/officeDocument/2006/relationships/hyperlink" Target="http://www.reddit.com/r/Bitcoin/comments/36oboa/citi_bank_says_we_believe_that_the_adoption_of/" TargetMode="External"/><Relationship Id="rId240" Type="http://schemas.openxmlformats.org/officeDocument/2006/relationships/hyperlink" Target="http://www.reddit.com/r/Bitcoin/comments/36asiq/bitcoin_for_auditing_transparency/" TargetMode="External"/><Relationship Id="rId1075" Type="http://schemas.openxmlformats.org/officeDocument/2006/relationships/hyperlink" Target="http://finance.yahoo.com/news/silicon-valley-sees-bitcoin-as-its-way-to-overtake-wall-street-120920191.html?l=1" TargetMode="External"/><Relationship Id="rId1076" Type="http://schemas.openxmlformats.org/officeDocument/2006/relationships/hyperlink" Target="http://www.reddit.com/r/Bitcoin/comments/36obbc/silicon_valley_banks_on_bitcoin_as_a_way_to/" TargetMode="External"/><Relationship Id="rId246" Type="http://schemas.openxmlformats.org/officeDocument/2006/relationships/hyperlink" Target="http://www.reddit.com/r/Bitcoin/comments/36azsk/earning_from_bitcoin_is_not_a_dream_lets_try_it/" TargetMode="External"/><Relationship Id="rId1077" Type="http://schemas.openxmlformats.org/officeDocument/2006/relationships/hyperlink" Target="http://www.reddit.com/r/Bitcoin/comments/36obzl/if_you_had_half_a_billion_dollars_and_had_10/" TargetMode="External"/><Relationship Id="rId245" Type="http://schemas.openxmlformats.org/officeDocument/2006/relationships/hyperlink" Target="http://www.coinmarketplayer.com/?ref=reddit" TargetMode="External"/><Relationship Id="rId1078" Type="http://schemas.openxmlformats.org/officeDocument/2006/relationships/hyperlink" Target="http://www.reddit.com/r/Bitcoin/comments/36oboa/citi_bank_says_we_believe_that_the_adoption_of/" TargetMode="External"/><Relationship Id="rId244" Type="http://schemas.openxmlformats.org/officeDocument/2006/relationships/hyperlink" Target="http://www.reddit.com/r/Bitcoin/comments/36b1ep/after_asking_them_once_veracrypt_truecypt/" TargetMode="External"/><Relationship Id="rId1079" Type="http://schemas.openxmlformats.org/officeDocument/2006/relationships/hyperlink" Target="https://forum.gethashing.com/t/asset-managers-guide-to-best-practices/3942" TargetMode="External"/><Relationship Id="rId243" Type="http://schemas.openxmlformats.org/officeDocument/2006/relationships/hyperlink" Target="https://veracrypt.codeplex.com/wikipage?title=Bitcoin%20Donation" TargetMode="External"/><Relationship Id="rId239" Type="http://schemas.openxmlformats.org/officeDocument/2006/relationships/hyperlink" Target="http://www.reddit.com/r/Bitcoin/comments/36aswo/is_there_an_open_source_project_to_run_on_a/" TargetMode="External"/><Relationship Id="rId238" Type="http://schemas.openxmlformats.org/officeDocument/2006/relationships/hyperlink" Target="http://www.reddit.com/r/Bitcoin/comments/36arce/guide_4_nasty_programs_that_will_hijack_your/" TargetMode="External"/><Relationship Id="rId237" Type="http://schemas.openxmlformats.org/officeDocument/2006/relationships/hyperlink" Target="http://99bitcoins.com/4-nasty-programs-hijack-files-bitcoins/" TargetMode="External"/><Relationship Id="rId236" Type="http://schemas.openxmlformats.org/officeDocument/2006/relationships/hyperlink" Target="http://www.reddit.com/r/Bitcoin/comments/36almh/elliptic_curve_cryptography_a_gentle_introduction/" TargetMode="External"/><Relationship Id="rId2390" Type="http://schemas.openxmlformats.org/officeDocument/2006/relationships/hyperlink" Target="http://www.reddit.com/r/Bitcoin/comments/37fczh/beccy_and_austins_life_on_bitcoin_official_trailer/" TargetMode="External"/><Relationship Id="rId1060" Type="http://schemas.openxmlformats.org/officeDocument/2006/relationships/hyperlink" Target="http://www.reddit.com/r/Bitcoin/comments/36nrig/avoid_playing_blackjack_on_nitrogensports/" TargetMode="External"/><Relationship Id="rId2391" Type="http://schemas.openxmlformats.org/officeDocument/2006/relationships/hyperlink" Target="http://imgur.com/at3KqBv" TargetMode="External"/><Relationship Id="rId1061" Type="http://schemas.openxmlformats.org/officeDocument/2006/relationships/hyperlink" Target="https://blog.changetip.com/changetip-adds-two-factor-authentication-2fa-security/" TargetMode="External"/><Relationship Id="rId2392" Type="http://schemas.openxmlformats.org/officeDocument/2006/relationships/hyperlink" Target="http://www.reddit.com/r/Bitcoin/comments/37fe7f/my_fortune_cookie_says_buy_more_bitcoin/" TargetMode="External"/><Relationship Id="rId231" Type="http://schemas.openxmlformats.org/officeDocument/2006/relationships/hyperlink" Target="http://www.coindesk.com/factom-land-registry-deal-honduran-government/?utm_content=bufferf87fd&amp;utm_medium=social&amp;utm_source=twitter.com&amp;utm_campaign=buffer" TargetMode="External"/><Relationship Id="rId1062" Type="http://schemas.openxmlformats.org/officeDocument/2006/relationships/hyperlink" Target="http://www.reddit.com/r/Bitcoin/comments/36nv8j/changetip_adds_twofactor_authentication/" TargetMode="External"/><Relationship Id="rId2393" Type="http://schemas.openxmlformats.org/officeDocument/2006/relationships/hyperlink" Target="http://en.wikipedia.org/wiki/Group_decision-making" TargetMode="External"/><Relationship Id="rId230" Type="http://schemas.openxmlformats.org/officeDocument/2006/relationships/hyperlink" Target="http://www.reddit.com/r/Bitcoin/comments/36aguv/full_node_help/" TargetMode="External"/><Relationship Id="rId1063" Type="http://schemas.openxmlformats.org/officeDocument/2006/relationships/hyperlink" Target="https://www.cryptocoinsnews.com/anti-state-propagandist-julia-tourianski-bitcoin-hater/" TargetMode="External"/><Relationship Id="rId2394" Type="http://schemas.openxmlformats.org/officeDocument/2006/relationships/hyperlink" Target="http://www.reddit.com/r/Bitcoin/comments/37ffuo/group_decisionmaking_possibly_helpful_information/" TargetMode="External"/><Relationship Id="rId1064" Type="http://schemas.openxmlformats.org/officeDocument/2006/relationships/hyperlink" Target="http://www.reddit.com/r/Bitcoin/comments/36o1nl/how_to_be_a_bitcoin_hater_julia_tourianski_an/" TargetMode="External"/><Relationship Id="rId2395" Type="http://schemas.openxmlformats.org/officeDocument/2006/relationships/hyperlink" Target="http://www.reddit.com/r/Bitcoin/comments/37fffy/i_finally_got_my_own_full_node_running_247_its/" TargetMode="External"/><Relationship Id="rId1065" Type="http://schemas.openxmlformats.org/officeDocument/2006/relationships/hyperlink" Target="https://bitcoinmagazine.com/20482/overstock-purchases-stake-stock-brokerage-firm-upcoming-blockchain-based-securities-exchange/" TargetMode="External"/><Relationship Id="rId2396" Type="http://schemas.openxmlformats.org/officeDocument/2006/relationships/hyperlink" Target="http://www.reddit.com/r/Bitcoin/comments/37fh0k/temporarily_unbanked_a_taste_of_what_life_is_like/" TargetMode="External"/><Relationship Id="rId235" Type="http://schemas.openxmlformats.org/officeDocument/2006/relationships/hyperlink" Target="http://andrea.corbellini.name/2015/05/17/elliptic-curve-cryptography-a-gentle-introduction/" TargetMode="External"/><Relationship Id="rId1066" Type="http://schemas.openxmlformats.org/officeDocument/2006/relationships/hyperlink" Target="http://www.reddit.com/r/Bitcoin/comments/36o0zp/overstock_purchases_stake_in_stock_brokerage_firm/" TargetMode="External"/><Relationship Id="rId2397" Type="http://schemas.openxmlformats.org/officeDocument/2006/relationships/hyperlink" Target="http://www.reddit.com/r/Bitcoin/comments/37fq77/redis_lightning_network/" TargetMode="External"/><Relationship Id="rId234" Type="http://schemas.openxmlformats.org/officeDocument/2006/relationships/hyperlink" Target="http://www.reddit.com/r/Bitcoin/comments/36aiqx/wsj_how_much_should_a_currency_be_worth_no_one/" TargetMode="External"/><Relationship Id="rId1067" Type="http://schemas.openxmlformats.org/officeDocument/2006/relationships/hyperlink" Target="http://www.reddit.com/r/Bitcoin/comments/36o3z4/portable_device_for_bitcoin_transactions/" TargetMode="External"/><Relationship Id="rId2398" Type="http://schemas.openxmlformats.org/officeDocument/2006/relationships/hyperlink" Target="https://plus.google.com/u/0/events/c6vdhtji70uil6picm5vtqmb0e8" TargetMode="External"/><Relationship Id="rId233" Type="http://schemas.openxmlformats.org/officeDocument/2006/relationships/hyperlink" Target="http://www.wsj.com/articles/how-much-should-a-currency-be-worth-no-one-really-knows-1431890492" TargetMode="External"/><Relationship Id="rId1068" Type="http://schemas.openxmlformats.org/officeDocument/2006/relationships/hyperlink" Target="http://atombitwallet.blogspot.ca/2015/05/first-post.html?spref=fb" TargetMode="External"/><Relationship Id="rId2399" Type="http://schemas.openxmlformats.org/officeDocument/2006/relationships/hyperlink" Target="http://www.reddit.com/r/Bitcoin/comments/37fq5u/gaming_on_the_blockchain/" TargetMode="External"/><Relationship Id="rId232" Type="http://schemas.openxmlformats.org/officeDocument/2006/relationships/hyperlink" Target="http://www.reddit.com/r/Bitcoin/comments/36akhd/good_to_see_that_honduras_is_getting_behind_the/" TargetMode="External"/><Relationship Id="rId1069" Type="http://schemas.openxmlformats.org/officeDocument/2006/relationships/hyperlink" Target="http://www.reddit.com/r/Bitcoin/comments/36o5fk/atombit_wallet_blog_post_1/" TargetMode="External"/><Relationship Id="rId1015" Type="http://schemas.openxmlformats.org/officeDocument/2006/relationships/hyperlink" Target="http://www.reddit.com/r/Bitcoin/comments/36n9zj/at_satoshitango_wwwsatoshitangocom_we_are/" TargetMode="External"/><Relationship Id="rId2346" Type="http://schemas.openxmlformats.org/officeDocument/2006/relationships/hyperlink" Target="https://bitcoinmagazine.com/20546/goldman-sachs-flirting-bitcoin-blockchain/" TargetMode="External"/><Relationship Id="rId1016" Type="http://schemas.openxmlformats.org/officeDocument/2006/relationships/hyperlink" Target="https://medium.com/@beautyon_/silk-meets-bitcoin-d41cc1d698d" TargetMode="External"/><Relationship Id="rId2347" Type="http://schemas.openxmlformats.org/officeDocument/2006/relationships/hyperlink" Target="http://www.reddit.com/r/Bitcoin/comments/37ekti/is_goldman_sachs_flirting_with_bitcoin_or_the/" TargetMode="External"/><Relationship Id="rId1017" Type="http://schemas.openxmlformats.org/officeDocument/2006/relationships/hyperlink" Target="http://www.reddit.com/r/Bitcoin/comments/36n9uo/silk_meets_bitcoin_longread/" TargetMode="External"/><Relationship Id="rId2348" Type="http://schemas.openxmlformats.org/officeDocument/2006/relationships/hyperlink" Target="http://www.reddit.com/r/Bitcoin/comments/37eqhy/the_reality_is_that_the_miners_are_the_ones_who/" TargetMode="External"/><Relationship Id="rId1018" Type="http://schemas.openxmlformats.org/officeDocument/2006/relationships/hyperlink" Target="https://youtu.be/1GP9fSAqBIM" TargetMode="External"/><Relationship Id="rId2349" Type="http://schemas.openxmlformats.org/officeDocument/2006/relationships/hyperlink" Target="http://www.reddit.com/r/Bitcoin/comments/37eq42/technical_question_could_anyone_tell_me/" TargetMode="External"/><Relationship Id="rId1019" Type="http://schemas.openxmlformats.org/officeDocument/2006/relationships/hyperlink" Target="http://www.reddit.com/r/Bitcoin/comments/36n9o8/new_video_explains_bitcoin_in_1min_39sec_good/" TargetMode="External"/><Relationship Id="rId2340" Type="http://schemas.openxmlformats.org/officeDocument/2006/relationships/hyperlink" Target="http://www.coindesk.com/new-jersey-settlement-controversial-bitcoin-project/" TargetMode="External"/><Relationship Id="rId1010" Type="http://schemas.openxmlformats.org/officeDocument/2006/relationships/hyperlink" Target="http://www.reddit.com/r/Bitcoin/comments/36n3hm/i_just_found_out_about_these_android_games_that/" TargetMode="External"/><Relationship Id="rId2341" Type="http://schemas.openxmlformats.org/officeDocument/2006/relationships/hyperlink" Target="http://www.reddit.com/r/Bitcoin/comments/37ej0z/new_jersey_settles_case_against_controversial/" TargetMode="External"/><Relationship Id="rId1011" Type="http://schemas.openxmlformats.org/officeDocument/2006/relationships/hyperlink" Target="https://www.sertant.com/html/biopatent.html" TargetMode="External"/><Relationship Id="rId2342" Type="http://schemas.openxmlformats.org/officeDocument/2006/relationships/hyperlink" Target="http://www.reddit.com/r/Bitcoin/comments/37eisz/dog_in_a_diaper_chases_a_laser_streamiumio/" TargetMode="External"/><Relationship Id="rId1012" Type="http://schemas.openxmlformats.org/officeDocument/2006/relationships/hyperlink" Target="http://www.reddit.com/r/Bitcoin/comments/36n3f1/ssdna_patent_licenses_via_colored_bitcoins/" TargetMode="External"/><Relationship Id="rId2343" Type="http://schemas.openxmlformats.org/officeDocument/2006/relationships/hyperlink" Target="http://www.coindesk.com/new-jersey-settlement-controversial-bitcoin-project/" TargetMode="External"/><Relationship Id="rId1013" Type="http://schemas.openxmlformats.org/officeDocument/2006/relationships/hyperlink" Target="http://blog.coinprism.com/2015/05/16/nasdaq-using-openassets/" TargetMode="External"/><Relationship Id="rId2344" Type="http://schemas.openxmlformats.org/officeDocument/2006/relationships/hyperlink" Target="http://www.reddit.com/r/Bitcoin/comments/37ej0z/new_jersey_settles_case_against_controversial/" TargetMode="External"/><Relationship Id="rId1014" Type="http://schemas.openxmlformats.org/officeDocument/2006/relationships/hyperlink" Target="http://www.reddit.com/r/Bitcoin/comments/36nax1/a_look_at_open_assets_the_blockchain_20_protocol/" TargetMode="External"/><Relationship Id="rId2345" Type="http://schemas.openxmlformats.org/officeDocument/2006/relationships/hyperlink" Target="http://www.reddit.com/r/Bitcoin/comments/37el7d/is_tetherto_a_fraud/" TargetMode="External"/><Relationship Id="rId1004" Type="http://schemas.openxmlformats.org/officeDocument/2006/relationships/hyperlink" Target="http://www.reddit.com/r/Bitcoin/comments/36n0gd/i_dont_think_the_21_mining_chip_is_about_bitcoin/" TargetMode="External"/><Relationship Id="rId2335" Type="http://schemas.openxmlformats.org/officeDocument/2006/relationships/hyperlink" Target="http://www.reddit.com/r/Bitcoin/comments/37eb0q/what_do_you_think_is_the_best_video_to_introduce/" TargetMode="External"/><Relationship Id="rId1005" Type="http://schemas.openxmlformats.org/officeDocument/2006/relationships/hyperlink" Target="http://www.reddit.com/r/Bitcoin/comments/36n58c/is_it_possible_to_buy_bitcoins_with_paypal_and/" TargetMode="External"/><Relationship Id="rId2336" Type="http://schemas.openxmlformats.org/officeDocument/2006/relationships/hyperlink" Target="http://www.reddit.com/r/Bitcoin/comments/37edwo/where_can_i_get_bitcoins_anonymously/" TargetMode="External"/><Relationship Id="rId1006" Type="http://schemas.openxmlformats.org/officeDocument/2006/relationships/hyperlink" Target="https://weakdh.org/" TargetMode="External"/><Relationship Id="rId2337" Type="http://schemas.openxmlformats.org/officeDocument/2006/relationships/hyperlink" Target="http://www.reddit.com/r/Bitcoin/comments/37bo6o/ross_ulbrichts_letter_to_the_sentencing_judge/crlykky" TargetMode="External"/><Relationship Id="rId1007" Type="http://schemas.openxmlformats.org/officeDocument/2006/relationships/hyperlink" Target="http://www.reddit.com/r/Bitcoin/comments/36n53h/psa_check_your_browser_and_websites_you_rely_on/" TargetMode="External"/><Relationship Id="rId2338" Type="http://schemas.openxmlformats.org/officeDocument/2006/relationships/hyperlink" Target="http://www.reddit.com/r/Bitcoin/comments/37ednb/ok_so_can_we_talk_about_ross_and_the_murder_for/" TargetMode="External"/><Relationship Id="rId1008" Type="http://schemas.openxmlformats.org/officeDocument/2006/relationships/hyperlink" Target="http://www.reddit.com/r/Bitcoin/comments/36n449/cant_verify_signature_for_bitcoin_core_using_gpg/" TargetMode="External"/><Relationship Id="rId2339" Type="http://schemas.openxmlformats.org/officeDocument/2006/relationships/hyperlink" Target="http://www.reddit.com/r/Bitcoin/comments/37ef77/cheapest_way_to_get_bitcoin_with_a_400_amazon/" TargetMode="External"/><Relationship Id="rId1009" Type="http://schemas.openxmlformats.org/officeDocument/2006/relationships/hyperlink" Target="https://play.google.com/store/apps/details?id=com.battledude.coinflapperhttps://play.google.com/store/apps/details?id=com.battledude.coincrush" TargetMode="External"/><Relationship Id="rId2330" Type="http://schemas.openxmlformats.org/officeDocument/2006/relationships/hyperlink" Target="http://www.reddit.com/r/Bitcoin/comments/37e0f7/continuing_the_tradition/" TargetMode="External"/><Relationship Id="rId1000" Type="http://schemas.openxmlformats.org/officeDocument/2006/relationships/hyperlink" Target="https://twitter.com/BitcoinBetGuide/status/600811734916407296" TargetMode="External"/><Relationship Id="rId2331" Type="http://schemas.openxmlformats.org/officeDocument/2006/relationships/hyperlink" Target="https://imgur.com/tlWIXgn" TargetMode="External"/><Relationship Id="rId1001" Type="http://schemas.openxmlformats.org/officeDocument/2006/relationships/hyperlink" Target="http://www.reddit.com/r/Bitcoin/comments/36n0ui/can_anyone_see_this_and_not_see_point_or_the/" TargetMode="External"/><Relationship Id="rId2332" Type="http://schemas.openxmlformats.org/officeDocument/2006/relationships/hyperlink" Target="http://www.reddit.com/r/Bitcoin/comments/37e33v/which_one_of_you_is_also_playing_as_bitcoin_were/" TargetMode="External"/><Relationship Id="rId1002" Type="http://schemas.openxmlformats.org/officeDocument/2006/relationships/hyperlink" Target="http://www.telegraph.co.uk/finance/economics/11617208/Greek-default-woes-hit-the-euro.html" TargetMode="External"/><Relationship Id="rId2333" Type="http://schemas.openxmlformats.org/officeDocument/2006/relationships/hyperlink" Target="http://www.reddit.com/r/Bitcoin/comments/37e65n/because_bitcoin_can/" TargetMode="External"/><Relationship Id="rId1003" Type="http://schemas.openxmlformats.org/officeDocument/2006/relationships/hyperlink" Target="http://www.reddit.com/r/Bitcoin/comments/36n0lg/cypriotstyle_controls_in_greece_get_ready/" TargetMode="External"/><Relationship Id="rId2334" Type="http://schemas.openxmlformats.org/officeDocument/2006/relationships/hyperlink" Target="http://www.reddit.com/r/Bitcoin/comments/37e6xe/does_21_inc_have_an_offchain_solution_to_solve/" TargetMode="External"/><Relationship Id="rId1037" Type="http://schemas.openxmlformats.org/officeDocument/2006/relationships/hyperlink" Target="http://www.cbronline.com/news/verticals/finance/116m-bitcoin-startup-wants-to-use-cryptocurrency-to-slash-cloud-costs-4581709" TargetMode="External"/><Relationship Id="rId2368" Type="http://schemas.openxmlformats.org/officeDocument/2006/relationships/hyperlink" Target="http://www.reddit.com/r/Bitcoin/comments/37eyyf/look_im_all_for_scalability_but_we_need_to/" TargetMode="External"/><Relationship Id="rId1038" Type="http://schemas.openxmlformats.org/officeDocument/2006/relationships/hyperlink" Target="http://www.reddit.com/r/Bitcoin/comments/36nmvi/116m_bitcoin_startup_wants_to_use_cryptocurrency/" TargetMode="External"/><Relationship Id="rId2369" Type="http://schemas.openxmlformats.org/officeDocument/2006/relationships/hyperlink" Target="http://imgur.com/gallery/otozrvm/new" TargetMode="External"/><Relationship Id="rId1039" Type="http://schemas.openxmlformats.org/officeDocument/2006/relationships/hyperlink" Target="http://cointelegraph.com/news/114305/best-crypto-currency-startup-nominees-revealed-for-the-europas-awards" TargetMode="External"/><Relationship Id="rId206" Type="http://schemas.openxmlformats.org/officeDocument/2006/relationships/hyperlink" Target="http://www.reddit.com/r/Bitcoin/comments/36a1x8/would_love_to_see_bitcoin_startups_and_financial/" TargetMode="External"/><Relationship Id="rId205" Type="http://schemas.openxmlformats.org/officeDocument/2006/relationships/hyperlink" Target="http://www.reddit.com/r/Bitcoin/comments/36a4la/just_to_illustrate_why_we_really_need_to_do/" TargetMode="External"/><Relationship Id="rId204" Type="http://schemas.openxmlformats.org/officeDocument/2006/relationships/hyperlink" Target="http://i.imgur.com/yGwa2od.png" TargetMode="External"/><Relationship Id="rId203" Type="http://schemas.openxmlformats.org/officeDocument/2006/relationships/hyperlink" Target="http://www.reddit.com/r/Bitcoin/comments/36a4o8/cost_per_transaction_and_true_value_of_bitcoin/" TargetMode="External"/><Relationship Id="rId209" Type="http://schemas.openxmlformats.org/officeDocument/2006/relationships/hyperlink" Target="http://www.coindesk.com/in-itbit-we-trust/" TargetMode="External"/><Relationship Id="rId208" Type="http://schemas.openxmlformats.org/officeDocument/2006/relationships/hyperlink" Target="http://www.reddit.com/r/Bitcoin/comments/36a1m2/full_disclosure_4096_rsa_key_in_the_strongset/" TargetMode="External"/><Relationship Id="rId207" Type="http://schemas.openxmlformats.org/officeDocument/2006/relationships/hyperlink" Target="http://trilema.com/2015/full-disclosure-4096-rsa-key-in-the-strongset-factored/" TargetMode="External"/><Relationship Id="rId2360" Type="http://schemas.openxmlformats.org/officeDocument/2006/relationships/hyperlink" Target="http://buybitcoinnow.co/" TargetMode="External"/><Relationship Id="rId1030" Type="http://schemas.openxmlformats.org/officeDocument/2006/relationships/hyperlink" Target="http://imgur.com/jMABXDz" TargetMode="External"/><Relationship Id="rId2361" Type="http://schemas.openxmlformats.org/officeDocument/2006/relationships/hyperlink" Target="http://www.reddit.com/r/Bitcoin/comments/37ew7e/now_you_can_buy_bitcoin_quickly_and_easily_with/" TargetMode="External"/><Relationship Id="rId1031" Type="http://schemas.openxmlformats.org/officeDocument/2006/relationships/hyperlink" Target="http://www.reddit.com/r/Bitcoin/comments/36nhbj/i_found_a_bitcoin_machine_the_first_one_ive_seen/" TargetMode="External"/><Relationship Id="rId2362" Type="http://schemas.openxmlformats.org/officeDocument/2006/relationships/hyperlink" Target="http://www.edmontonjournal.com/business/Simon+Fraser+University+embraces+bitcoin+accepts+virtual/11083137/story.html" TargetMode="External"/><Relationship Id="rId1032" Type="http://schemas.openxmlformats.org/officeDocument/2006/relationships/hyperlink" Target="http://i.imgur.com/C1TH4J9.png" TargetMode="External"/><Relationship Id="rId2363" Type="http://schemas.openxmlformats.org/officeDocument/2006/relationships/hyperlink" Target="http://www.reddit.com/r/Bitcoin/comments/37evnh/simon_fraser_university_embraces_bitcoin_accepts/" TargetMode="External"/><Relationship Id="rId202" Type="http://schemas.openxmlformats.org/officeDocument/2006/relationships/hyperlink" Target="http://www.reddit.com/r/Bitcoin/comments/36a514/bitcoindevelopment_longterm_mining_incentives/" TargetMode="External"/><Relationship Id="rId1033" Type="http://schemas.openxmlformats.org/officeDocument/2006/relationships/hyperlink" Target="http://www.reddit.com/r/Bitcoin/comments/36nh4n/my_thoughts_after_reading_the_21_pitch_deck/" TargetMode="External"/><Relationship Id="rId2364" Type="http://schemas.openxmlformats.org/officeDocument/2006/relationships/hyperlink" Target="https://bitcoinmagazine.com/20569/bitsent-expands-fleet-bitcoin-atms-british-columbias-simon-fraser-university/" TargetMode="External"/><Relationship Id="rId201" Type="http://schemas.openxmlformats.org/officeDocument/2006/relationships/hyperlink" Target="http://bitcoin-development.narkive.com/80ZxPQWi/long-term-mining-incentives" TargetMode="External"/><Relationship Id="rId1034" Type="http://schemas.openxmlformats.org/officeDocument/2006/relationships/hyperlink" Target="http://www.reddit.com/r/Bitcoin/comments/36ngq4/pulling_coins_back_online_without_big_brother/" TargetMode="External"/><Relationship Id="rId2365" Type="http://schemas.openxmlformats.org/officeDocument/2006/relationships/hyperlink" Target="http://www.reddit.com/r/Bitcoin/comments/37eudz/bitsent_expands_its_fleet_of_bitcoin_atms_to/" TargetMode="External"/><Relationship Id="rId200" Type="http://schemas.openxmlformats.org/officeDocument/2006/relationships/hyperlink" Target="http://www.reddit.com/r/Bitcoin/comments/369zms/what_is_the_purpose_of_altcoins/" TargetMode="External"/><Relationship Id="rId1035" Type="http://schemas.openxmlformats.org/officeDocument/2006/relationships/hyperlink" Target="http://www.bloomberg.com/news/articles/2015-05-20/bank-regulator-lawsky-to-exit-with-new-york-6-billion-richer" TargetMode="External"/><Relationship Id="rId2366" Type="http://schemas.openxmlformats.org/officeDocument/2006/relationships/hyperlink" Target="http://sourceforge.net/p/bitcoin/mailman/message/34146752/" TargetMode="External"/><Relationship Id="rId1036" Type="http://schemas.openxmlformats.org/officeDocument/2006/relationships/hyperlink" Target="http://www.reddit.com/r/Bitcoin/comments/36njhy/lawsky_stepping_down_i_find_the_second_paragraph/" TargetMode="External"/><Relationship Id="rId2367" Type="http://schemas.openxmlformats.org/officeDocument/2006/relationships/hyperlink" Target="http://www.reddit.com/r/Bitcoin/comments/37eubb/consensusenforced_transaction_replacement_via/" TargetMode="External"/><Relationship Id="rId1026" Type="http://schemas.openxmlformats.org/officeDocument/2006/relationships/hyperlink" Target="http://www.reddit.com/r/Bitcoin/comments/36nd6y/cnbc_now_on_twitter_ben_lawsky_to_step_down_in/" TargetMode="External"/><Relationship Id="rId2357" Type="http://schemas.openxmlformats.org/officeDocument/2006/relationships/hyperlink" Target="http://www.reddit.com/r/Bitcoin/comments/37eu8j/nasdaq_to_push_forward_with_blockchain/" TargetMode="External"/><Relationship Id="rId1027" Type="http://schemas.openxmlformats.org/officeDocument/2006/relationships/hyperlink" Target="http://www.reddit.com/r/Bitcoin/comments/36ngq4/pulling_coins_back_online_without_big_brother/" TargetMode="External"/><Relationship Id="rId2358" Type="http://schemas.openxmlformats.org/officeDocument/2006/relationships/hyperlink" Target="http://altcoinpress.com/2015/05/bitcoin-is-hackers-weapon-of-choice-as-friendfinder-scandal-deepens/" TargetMode="External"/><Relationship Id="rId1028" Type="http://schemas.openxmlformats.org/officeDocument/2006/relationships/hyperlink" Target="http://www.coindesk.com/citi-uk-government-should-create-digital-currency/?utm_content=bufferd2c1d&amp;utm_medium=social&amp;utm_source=twitter.com&amp;utm_campaign=buffer" TargetMode="External"/><Relationship Id="rId2359" Type="http://schemas.openxmlformats.org/officeDocument/2006/relationships/hyperlink" Target="http://www.reddit.com/r/Bitcoin/comments/37et4u/bitcoin_is_hackers_weapon_of_choice_as/" TargetMode="External"/><Relationship Id="rId1029" Type="http://schemas.openxmlformats.org/officeDocument/2006/relationships/hyperlink" Target="http://www.reddit.com/r/Bitcoin/comments/36ngni/citi_uk_government_should_create_own_digital/" TargetMode="External"/><Relationship Id="rId2350" Type="http://schemas.openxmlformats.org/officeDocument/2006/relationships/hyperlink" Target="http://cointelegraph.com/news/114382/airbitz-darkwallet-respond-to-obpp-ratings-motivated-to-up-the-ante-on-privacy" TargetMode="External"/><Relationship Id="rId1020" Type="http://schemas.openxmlformats.org/officeDocument/2006/relationships/hyperlink" Target="http://blog.coinprism.com/2015/05/16/nasdaq-using-openassets/" TargetMode="External"/><Relationship Id="rId2351" Type="http://schemas.openxmlformats.org/officeDocument/2006/relationships/hyperlink" Target="http://www.reddit.com/r/Bitcoin/comments/37ernb/airbitz_darkwallet_respond_to_obpp_ratings/" TargetMode="External"/><Relationship Id="rId1021" Type="http://schemas.openxmlformats.org/officeDocument/2006/relationships/hyperlink" Target="http://www.reddit.com/r/Bitcoin/comments/36nax1/a_look_at_open_assets_the_blockchain_20_protocol/" TargetMode="External"/><Relationship Id="rId2352" Type="http://schemas.openxmlformats.org/officeDocument/2006/relationships/hyperlink" Target="http://www.reddit.com/r/Bitcoin/comments/37ergt/why_breadwallet/" TargetMode="External"/><Relationship Id="rId1022" Type="http://schemas.openxmlformats.org/officeDocument/2006/relationships/hyperlink" Target="http://www.reddit.com/r/Bitcoin/comments/36n9zj/at_satoshitango_wwwsatoshitangocom_we_are/" TargetMode="External"/><Relationship Id="rId2353" Type="http://schemas.openxmlformats.org/officeDocument/2006/relationships/hyperlink" Target="http://www.reddit.com/r/Bitcoin/comments/37er7o/can_someone_verify_my_understanding_of_hardware/" TargetMode="External"/><Relationship Id="rId1023" Type="http://schemas.openxmlformats.org/officeDocument/2006/relationships/hyperlink" Target="https://medium.com/@beautyon_/silk-meets-bitcoin-d41cc1d698d" TargetMode="External"/><Relationship Id="rId2354" Type="http://schemas.openxmlformats.org/officeDocument/2006/relationships/hyperlink" Target="http://cointelegraph.com/news/114382/airbitz-darkwallet-respond-to-obpp-ratings-motivated-to-up-the-ante-on-privacy" TargetMode="External"/><Relationship Id="rId1024" Type="http://schemas.openxmlformats.org/officeDocument/2006/relationships/hyperlink" Target="http://www.reddit.com/r/Bitcoin/comments/36n9uo/silk_meets_bitcoin_longread/" TargetMode="External"/><Relationship Id="rId2355" Type="http://schemas.openxmlformats.org/officeDocument/2006/relationships/hyperlink" Target="http://www.reddit.com/r/Bitcoin/comments/37ernb/airbitz_darkwallet_respond_to_obpp_ratings/" TargetMode="External"/><Relationship Id="rId1025" Type="http://schemas.openxmlformats.org/officeDocument/2006/relationships/hyperlink" Target="https://twitter.com/CNBCnow/status/601070112955826176?s=09" TargetMode="External"/><Relationship Id="rId2356" Type="http://schemas.openxmlformats.org/officeDocument/2006/relationships/hyperlink" Target="https://bitcoinmagazine.com/20566/nasdaq-push-forward-blockchain-applications/" TargetMode="External"/><Relationship Id="rId1910" Type="http://schemas.openxmlformats.org/officeDocument/2006/relationships/hyperlink" Target="http://www.reddit.com/r/Bitcoin/comments/373itp/date_24sun5may2015_i_have_decided_not_to/" TargetMode="External"/><Relationship Id="rId1911" Type="http://schemas.openxmlformats.org/officeDocument/2006/relationships/hyperlink" Target="http://www.reddit.com/r/Bitcoin/comments/373l9k/super_safe_hdwallet_login/" TargetMode="External"/><Relationship Id="rId1912" Type="http://schemas.openxmlformats.org/officeDocument/2006/relationships/hyperlink" Target="https://twitter.com/NickSzabo4" TargetMode="External"/><Relationship Id="rId1913" Type="http://schemas.openxmlformats.org/officeDocument/2006/relationships/hyperlink" Target="http://www.reddit.com/r/Bitcoin/comments/373kzg/will_this_twitter_feed_ever_tweet_again/" TargetMode="External"/><Relationship Id="rId1914" Type="http://schemas.openxmlformats.org/officeDocument/2006/relationships/hyperlink" Target="http://insidebitcoins.com/news/teaching-encryption-could-soon-to-be-illegal-in-australia/32701" TargetMode="External"/><Relationship Id="rId1915" Type="http://schemas.openxmlformats.org/officeDocument/2006/relationships/hyperlink" Target="http://www.reddit.com/r/Bitcoin/comments/373phf/teaching_encryption_could_soon_to_be_illegal_in/" TargetMode="External"/><Relationship Id="rId1916" Type="http://schemas.openxmlformats.org/officeDocument/2006/relationships/hyperlink" Target="http://www.reddit.com/r/Bitcoin/comments/373vnp/did_roger_ver_took_advantage_of_chinese_btc/" TargetMode="External"/><Relationship Id="rId1917" Type="http://schemas.openxmlformats.org/officeDocument/2006/relationships/hyperlink" Target="http://www.reddit.com/r/Bitcoin/comments/373uij/looking_for_a_suitable_replacement_for_helloblock/" TargetMode="External"/><Relationship Id="rId1918" Type="http://schemas.openxmlformats.org/officeDocument/2006/relationships/hyperlink" Target="http://www.bbc.com/news/business-32864068" TargetMode="External"/><Relationship Id="rId1919" Type="http://schemas.openxmlformats.org/officeDocument/2006/relationships/hyperlink" Target="http://www.reddit.com/r/Bitcoin/comments/373tx2/uhoh_greece_cannot_afford_imf_repayment_in_june/" TargetMode="External"/><Relationship Id="rId1900" Type="http://schemas.openxmlformats.org/officeDocument/2006/relationships/hyperlink" Target="http://www.reddit.com/r/Bitcoin/comments/373aes/unofficial_streamium_channel_list/" TargetMode="External"/><Relationship Id="rId1901" Type="http://schemas.openxmlformats.org/officeDocument/2006/relationships/hyperlink" Target="http://www.nj.com/middlesex/index.ssf/2015/05/famed_a_beautiful_mind_mathematician_wife_killed_in_taxi_crash_police_say.html" TargetMode="External"/><Relationship Id="rId1902" Type="http://schemas.openxmlformats.org/officeDocument/2006/relationships/hyperlink" Target="http://www.reddit.com/r/Bitcoin/comments/373a04/john_nash_killed_in_car_accident/" TargetMode="External"/><Relationship Id="rId1903" Type="http://schemas.openxmlformats.org/officeDocument/2006/relationships/hyperlink" Target="https://www.google.com/finance?q=USDBTC&amp;ei=6NRhVdnrGI3_qQHE3oPQCg" TargetMode="External"/><Relationship Id="rId1904" Type="http://schemas.openxmlformats.org/officeDocument/2006/relationships/hyperlink" Target="http://www.reddit.com/r/Bitcoin/comments/3739i5/the_correct_way_to_view_bitcoin_in_google_finance/" TargetMode="External"/><Relationship Id="rId1905" Type="http://schemas.openxmlformats.org/officeDocument/2006/relationships/hyperlink" Target="http://www.reddit.com/r/Bitcoin/comments/373fgl/super_safe_bitcoin_login/" TargetMode="External"/><Relationship Id="rId1906" Type="http://schemas.openxmlformats.org/officeDocument/2006/relationships/hyperlink" Target="https://youtu.be/eR2pbJ_sYK8?t=32m29s" TargetMode="External"/><Relationship Id="rId1907" Type="http://schemas.openxmlformats.org/officeDocument/2006/relationships/hyperlink" Target="http://www.reddit.com/r/Bitcoin/comments/373gwo/jp_morgan_has_a_25_person_bitcoin_working_group/" TargetMode="External"/><Relationship Id="rId1908" Type="http://schemas.openxmlformats.org/officeDocument/2006/relationships/hyperlink" Target="https://thewealthofchips.wordpress.com/2015/05/07/the-levation-of-ideal-money/" TargetMode="External"/><Relationship Id="rId1909" Type="http://schemas.openxmlformats.org/officeDocument/2006/relationships/hyperlink" Target="http://www.reddit.com/r/Bitcoin/comments/373gwh/rip_john_nash_celebrated_mathematician_and/" TargetMode="External"/><Relationship Id="rId1090" Type="http://schemas.openxmlformats.org/officeDocument/2006/relationships/hyperlink" Target="http://www.reddit.com/r/Bitcoin/comments/36oj4w/internet_security_pioneer_unveils_project_at/" TargetMode="External"/><Relationship Id="rId1091" Type="http://schemas.openxmlformats.org/officeDocument/2006/relationships/hyperlink" Target="http://imgur.com/8hriGMi" TargetMode="External"/><Relationship Id="rId1092" Type="http://schemas.openxmlformats.org/officeDocument/2006/relationships/hyperlink" Target="http://www.reddit.com/r/Bitcoin/comments/36olra/bitcoin_yours_to_discover/" TargetMode="External"/><Relationship Id="rId1093" Type="http://schemas.openxmlformats.org/officeDocument/2006/relationships/hyperlink" Target="https://i.imgflip.com/ls29i.jpg" TargetMode="External"/><Relationship Id="rId1094" Type="http://schemas.openxmlformats.org/officeDocument/2006/relationships/hyperlink" Target="http://www.reddit.com/r/Bitcoin/comments/36ol76/old_bankers_and_politicians_be_like/" TargetMode="External"/><Relationship Id="rId1095" Type="http://schemas.openxmlformats.org/officeDocument/2006/relationships/hyperlink" Target="http://www.rfi.fr/france/20150518-mots-nouveaux-vocabulaire-robert-larousse-edition-2016-langue-francaise-beuh-zadiste/" TargetMode="External"/><Relationship Id="rId1096" Type="http://schemas.openxmlformats.org/officeDocument/2006/relationships/hyperlink" Target="http://www.reddit.com/r/Bitcoin/comments/36okx8/bitcoin_enters_officially_in_frenchs_dictionnary/" TargetMode="External"/><Relationship Id="rId1097" Type="http://schemas.openxmlformats.org/officeDocument/2006/relationships/hyperlink" Target="http://imgur.com/8hriGMi" TargetMode="External"/><Relationship Id="rId1098" Type="http://schemas.openxmlformats.org/officeDocument/2006/relationships/hyperlink" Target="http://www.reddit.com/r/Bitcoin/comments/36olra/bitcoin_yours_to_discover/" TargetMode="External"/><Relationship Id="rId1099" Type="http://schemas.openxmlformats.org/officeDocument/2006/relationships/hyperlink" Target="https://i.imgflip.com/ls29i.jpg" TargetMode="External"/><Relationship Id="rId1080" Type="http://schemas.openxmlformats.org/officeDocument/2006/relationships/hyperlink" Target="http://www.reddit.com/r/Bitcoin/comments/36oeqx/writing_a_colored_coin_asset_managers_best/" TargetMode="External"/><Relationship Id="rId1081" Type="http://schemas.openxmlformats.org/officeDocument/2006/relationships/hyperlink" Target="http://www.reddit.com/r/Bitcoin/comments/36oe1x/coinfloor_be_careful_with_them_possible_selective/" TargetMode="External"/><Relationship Id="rId1082" Type="http://schemas.openxmlformats.org/officeDocument/2006/relationships/hyperlink" Target="http://www.bloomberg.com/news/articles/2015-05-20/bank-regulator-lawsky-to-exit-with-new-york-6-billion-richer" TargetMode="External"/><Relationship Id="rId1083" Type="http://schemas.openxmlformats.org/officeDocument/2006/relationships/hyperlink" Target="http://www.reddit.com/r/Bitcoin/comments/36odqi/bank_overseer_lawsky_to_exit_with_new_york_6/" TargetMode="External"/><Relationship Id="rId1084" Type="http://schemas.openxmlformats.org/officeDocument/2006/relationships/hyperlink" Target="http://www.reddit.com/r/Bitcoin/comments/36ognt/could_i_trademark_my_logo_using_the_blockchain/" TargetMode="External"/><Relationship Id="rId1085" Type="http://schemas.openxmlformats.org/officeDocument/2006/relationships/hyperlink" Target="http://www.reddit.com/r/Bitcoin/comments/36ofss/ben_lawskys_plan_was_obvious_all_along/" TargetMode="External"/><Relationship Id="rId1086" Type="http://schemas.openxmlformats.org/officeDocument/2006/relationships/hyperlink" Target="https://twitter.com/democracynow/status/601135337881116672" TargetMode="External"/><Relationship Id="rId1087" Type="http://schemas.openxmlformats.org/officeDocument/2006/relationships/hyperlink" Target="http://www.reddit.com/r/Bitcoin/comments/36ofb5/right_now_a_donor_is_matching_all_donations/" TargetMode="External"/><Relationship Id="rId1088" Type="http://schemas.openxmlformats.org/officeDocument/2006/relationships/hyperlink" Target="http://www.reddit.com/r/Bitcoin/comments/36ojof/does_anyone_know_why_trezor_is_119_on_the_trezor/" TargetMode="External"/><Relationship Id="rId1089" Type="http://schemas.openxmlformats.org/officeDocument/2006/relationships/hyperlink" Target="http://www.coindesk.com/founding-ssl-developer-unveils-project-at-blockchain-university/" TargetMode="External"/><Relationship Id="rId1972" Type="http://schemas.openxmlformats.org/officeDocument/2006/relationships/hyperlink" Target="https://coinslists.info/index.php/2015/05/24/closing-the-poop-loop-in-the-bitcoin-shitconomy/" TargetMode="External"/><Relationship Id="rId1973" Type="http://schemas.openxmlformats.org/officeDocument/2006/relationships/hyperlink" Target="http://www.reddit.com/r/Bitcoin/comments/374x1e/closing_the_poop_loop_in_the_bitcoin_shitconomy/" TargetMode="External"/><Relationship Id="rId1974" Type="http://schemas.openxmlformats.org/officeDocument/2006/relationships/hyperlink" Target="http://www.reddit.com/r/Bitcoin/comments/374zqs/im_such_a_happy_witness_of_this_whole_bitcoin/" TargetMode="External"/><Relationship Id="rId1975" Type="http://schemas.openxmlformats.org/officeDocument/2006/relationships/hyperlink" Target="http://ifotos.pl/zobacz/BitcoinDo_wspanwa.png" TargetMode="External"/><Relationship Id="rId1976" Type="http://schemas.openxmlformats.org/officeDocument/2006/relationships/hyperlink" Target="http://www.reddit.com/r/Bitcoin/comments/374zhw/guess_who_is_the_biggest_one_on_the_block_again/" TargetMode="External"/><Relationship Id="rId1977" Type="http://schemas.openxmlformats.org/officeDocument/2006/relationships/hyperlink" Target="https://www.youtube.com/watch?v=hX8VwtA1LiQ" TargetMode="External"/><Relationship Id="rId1978" Type="http://schemas.openxmlformats.org/officeDocument/2006/relationships/hyperlink" Target="http://www.reddit.com/r/Bitcoin/comments/374x91/why_you_should_pay_attention_to_bitcoin_with_brad/" TargetMode="External"/><Relationship Id="rId1979" Type="http://schemas.openxmlformats.org/officeDocument/2006/relationships/hyperlink" Target="http://www.reddit.com/r/Bitcoin/comments/374x5b/streamium_test_f22_updateback_tonight_9pm/" TargetMode="External"/><Relationship Id="rId1970" Type="http://schemas.openxmlformats.org/officeDocument/2006/relationships/hyperlink" Target="http://www.reddit.com/r/Bitcoin/comments/374x91/why_you_should_pay_attention_to_bitcoin_with_brad/" TargetMode="External"/><Relationship Id="rId1971" Type="http://schemas.openxmlformats.org/officeDocument/2006/relationships/hyperlink" Target="http://www.reddit.com/r/Bitcoin/comments/374x5b/streamium_test_f22_updateback_tonight_9pm/" TargetMode="External"/><Relationship Id="rId1961" Type="http://schemas.openxmlformats.org/officeDocument/2006/relationships/hyperlink" Target="http://i.imgur.com/E4NQmRq.png" TargetMode="External"/><Relationship Id="rId1962" Type="http://schemas.openxmlformats.org/officeDocument/2006/relationships/hyperlink" Target="http://www.reddit.com/r/Bitcoin/comments/374noz/visiting_nyc_and_just_stumbled_upon_this/" TargetMode="External"/><Relationship Id="rId1963" Type="http://schemas.openxmlformats.org/officeDocument/2006/relationships/hyperlink" Target="http://blog.bitcoin-traveler.com/post/119791886516/after-i-failed-for-2-days-straight-to-convince-any" TargetMode="External"/><Relationship Id="rId1964" Type="http://schemas.openxmlformats.org/officeDocument/2006/relationships/hyperlink" Target="http://www.reddit.com/r/Bitcoin/comments/374mvr/after_i_failed_for_2_days_straight_to_convince/" TargetMode="External"/><Relationship Id="rId1965" Type="http://schemas.openxmlformats.org/officeDocument/2006/relationships/hyperlink" Target="http://i.imgur.com/gsACitt.png" TargetMode="External"/><Relationship Id="rId1966" Type="http://schemas.openxmlformats.org/officeDocument/2006/relationships/hyperlink" Target="http://www.reddit.com/r/Bitcoin/comments/374uwm/a_friend_of_mine_received_10_worth_of_bitcoin_via/" TargetMode="External"/><Relationship Id="rId1967" Type="http://schemas.openxmlformats.org/officeDocument/2006/relationships/hyperlink" Target="http://www.reddit.com/r/Bitcoin/comments/374ss5/the_problem_with_bitcoin_that_everyone_seems_to/" TargetMode="External"/><Relationship Id="rId1968" Type="http://schemas.openxmlformats.org/officeDocument/2006/relationships/hyperlink" Target="http://www.reddit.com/r/Bitcoin/comments/374s22/per_digital_gold_bitcoin_is_always_one_large_hack/" TargetMode="External"/><Relationship Id="rId1969" Type="http://schemas.openxmlformats.org/officeDocument/2006/relationships/hyperlink" Target="https://www.youtube.com/watch?v=hX8VwtA1LiQ" TargetMode="External"/><Relationship Id="rId1960" Type="http://schemas.openxmlformats.org/officeDocument/2006/relationships/hyperlink" Target="http://www.reddit.com/r/Bitcoin/comments/374oi3/teaching_encryption_soon_to_be_illegal_in/" TargetMode="External"/><Relationship Id="rId1994" Type="http://schemas.openxmlformats.org/officeDocument/2006/relationships/hyperlink" Target="http://www.reddit.com/r/Bitcoin/comments/375hhx/question_it_has_been_15_weeks_since_i_placed_an/" TargetMode="External"/><Relationship Id="rId1995" Type="http://schemas.openxmlformats.org/officeDocument/2006/relationships/hyperlink" Target="http://528marketing.com/our-clients-want-to-finance-bitcoin-projects/" TargetMode="External"/><Relationship Id="rId1996" Type="http://schemas.openxmlformats.org/officeDocument/2006/relationships/hyperlink" Target="http://www.reddit.com/r/Bitcoin/comments/375kgq/our_clients_want_to_finance_bitcoin_projects/" TargetMode="External"/><Relationship Id="rId1997" Type="http://schemas.openxmlformats.org/officeDocument/2006/relationships/hyperlink" Target="http://effluviaofascatteredmind.blogspot.com/2015/05/network-neutrality-and-bitcoin.html" TargetMode="External"/><Relationship Id="rId1998" Type="http://schemas.openxmlformats.org/officeDocument/2006/relationships/hyperlink" Target="http://www.reddit.com/r/Bitcoin/comments/375kef/bitcoin_and_network_neutrality/" TargetMode="External"/><Relationship Id="rId1999" Type="http://schemas.openxmlformats.org/officeDocument/2006/relationships/hyperlink" Target="http://imgur.com/6si3jna" TargetMode="External"/><Relationship Id="rId1990" Type="http://schemas.openxmlformats.org/officeDocument/2006/relationships/hyperlink" Target="http://enjoybitcoins.com/listing-category/bitcoin-point-of-sale" TargetMode="External"/><Relationship Id="rId1991" Type="http://schemas.openxmlformats.org/officeDocument/2006/relationships/hyperlink" Target="http://www.reddit.com/r/Bitcoin/comments/375c7n/bitcoin_point_of_sale_plugins_divided_up_by/" TargetMode="External"/><Relationship Id="rId1992" Type="http://schemas.openxmlformats.org/officeDocument/2006/relationships/hyperlink" Target="http://i.imgur.com/Nq2OuR2.png" TargetMode="External"/><Relationship Id="rId1993" Type="http://schemas.openxmlformats.org/officeDocument/2006/relationships/hyperlink" Target="http://www.reddit.com/r/Bitcoin/comments/375dod/i_found_the_moon/" TargetMode="External"/><Relationship Id="rId1983" Type="http://schemas.openxmlformats.org/officeDocument/2006/relationships/hyperlink" Target="http://www.reddit.com/r/Bitcoin/comments/3755cu/first_time_buying_bitcoin_for_dmt_trip/" TargetMode="External"/><Relationship Id="rId1984" Type="http://schemas.openxmlformats.org/officeDocument/2006/relationships/hyperlink" Target="http://imgur.com/tB06bt5" TargetMode="External"/><Relationship Id="rId1985" Type="http://schemas.openxmlformats.org/officeDocument/2006/relationships/hyperlink" Target="http://www.reddit.com/r/Bitcoin/comments/3754tn/purchased_with_bitcoin_from_purseio_the_future_is/" TargetMode="External"/><Relationship Id="rId1986" Type="http://schemas.openxmlformats.org/officeDocument/2006/relationships/hyperlink" Target="http://www.reddit.com/r/Bitcoin/comments/37570x/reddit_likes_bitcoin_reddit_gold_accepts_bitcoin/" TargetMode="External"/><Relationship Id="rId1987" Type="http://schemas.openxmlformats.org/officeDocument/2006/relationships/hyperlink" Target="http://www.reddit.com/r/Bitcoin/comments/375a2y/i_run_a_toronly_electrum_server/" TargetMode="External"/><Relationship Id="rId1988" Type="http://schemas.openxmlformats.org/officeDocument/2006/relationships/hyperlink" Target="http://bravenewcoin.com/news/roger-ver-revealed-as-bitcoin-com-owner-in-bitter-dispute-with-okcoin/" TargetMode="External"/><Relationship Id="rId1989" Type="http://schemas.openxmlformats.org/officeDocument/2006/relationships/hyperlink" Target="http://www.reddit.com/r/Bitcoin/comments/375889/roger_ver_revealed_as_bitcoincom_owner_in_bitter/" TargetMode="External"/><Relationship Id="rId1980" Type="http://schemas.openxmlformats.org/officeDocument/2006/relationships/hyperlink" Target="http://www.reddit.com/r/Bitcoin/comments/37514t/also_testing_streamium_creating_pixel_art_game/" TargetMode="External"/><Relationship Id="rId1981" Type="http://schemas.openxmlformats.org/officeDocument/2006/relationships/hyperlink" Target="http://i.imgur.com/ufRolwU.png" TargetMode="External"/><Relationship Id="rId1982" Type="http://schemas.openxmlformats.org/officeDocument/2006/relationships/hyperlink" Target="http://www.reddit.com/r/Bitcoin/comments/3754dy/grubhub_will_be_accepting_bitcoin_in_30_years/" TargetMode="External"/><Relationship Id="rId1930" Type="http://schemas.openxmlformats.org/officeDocument/2006/relationships/hyperlink" Target="https://github.com/chris-belcher/joinmarket/wiki/Installing-JoinMarket-on-Windows-7-(temporary)" TargetMode="External"/><Relationship Id="rId1931" Type="http://schemas.openxmlformats.org/officeDocument/2006/relationships/hyperlink" Target="http://www.reddit.com/r/Bitcoin/comments/3743u6/installing_joinmarket_on_windows_7_temporary/" TargetMode="External"/><Relationship Id="rId1932" Type="http://schemas.openxmlformats.org/officeDocument/2006/relationships/hyperlink" Target="https://www.betcoin.ag/how-earn-10000-bitcoin-without-depositing-penny-betcoinpokercom/?a=2873" TargetMode="External"/><Relationship Id="rId1933" Type="http://schemas.openxmlformats.org/officeDocument/2006/relationships/hyperlink" Target="http://www.reddit.com/r/Bitcoin/comments/3742bl/how_to_earn_10000_in_bitcoin_without_depositing_a/" TargetMode="External"/><Relationship Id="rId1934" Type="http://schemas.openxmlformats.org/officeDocument/2006/relationships/hyperlink" Target="https://www.youtube.com/watch?v=zAAF80CHHYY" TargetMode="External"/><Relationship Id="rId1935" Type="http://schemas.openxmlformats.org/officeDocument/2006/relationships/hyperlink" Target="http://www.reddit.com/r/Bitcoin/comments/374592/future_of_bitcoin_wallets_panel_discussion_in/" TargetMode="External"/><Relationship Id="rId1936" Type="http://schemas.openxmlformats.org/officeDocument/2006/relationships/hyperlink" Target="http://btc24.org/" TargetMode="External"/><Relationship Id="rId1937" Type="http://schemas.openxmlformats.org/officeDocument/2006/relationships/hyperlink" Target="http://www.reddit.com/r/Bitcoin/comments/3744vy/btc24org_with_a_new_design_have_a_look/" TargetMode="External"/><Relationship Id="rId1938" Type="http://schemas.openxmlformats.org/officeDocument/2006/relationships/hyperlink" Target="http://www.reddit.com/r/Bitcoin/comments/3744n1/coinlock_shutting_down/" TargetMode="External"/><Relationship Id="rId1939" Type="http://schemas.openxmlformats.org/officeDocument/2006/relationships/hyperlink" Target="https://github.com/chris-belcher/joinmarket/wiki/Installing-JoinMarket-on-Windows-7-(temporary)" TargetMode="External"/><Relationship Id="rId1920" Type="http://schemas.openxmlformats.org/officeDocument/2006/relationships/hyperlink" Target="http://www.reddit.com/r/Bitcoin/comments/373vnp/did_roger_ver_took_advantage_of_chinese_btc/" TargetMode="External"/><Relationship Id="rId1921" Type="http://schemas.openxmlformats.org/officeDocument/2006/relationships/hyperlink" Target="http://www.reddit.com/r/Bitcoin/comments/373uij/looking_for_a_suitable_replacement_for_helloblock/" TargetMode="External"/><Relationship Id="rId1922" Type="http://schemas.openxmlformats.org/officeDocument/2006/relationships/hyperlink" Target="http://www.reddit.com/r/Bitcoin/comments/373yqo/i_was_arrested_for_selling_btc_on_localbitcoins/" TargetMode="External"/><Relationship Id="rId1923" Type="http://schemas.openxmlformats.org/officeDocument/2006/relationships/hyperlink" Target="http://i.imgur.com/wwDGhxI.png" TargetMode="External"/><Relationship Id="rId1924" Type="http://schemas.openxmlformats.org/officeDocument/2006/relationships/hyperlink" Target="http://www.reddit.com/r/Bitcoin/comments/373yfs/i_am_just_a_stupid_fella/" TargetMode="External"/><Relationship Id="rId1925" Type="http://schemas.openxmlformats.org/officeDocument/2006/relationships/hyperlink" Target="http://www.reddit.com/r/Bitcoin/comments/373yf6/discussion_why_isnt_there_a_enormous_advertising/" TargetMode="External"/><Relationship Id="rId1926" Type="http://schemas.openxmlformats.org/officeDocument/2006/relationships/hyperlink" Target="http://altcoinpress.com/2015/05/tokyo-bitcoin-adopters-keep-alive-satoshis-porn-vision/" TargetMode="External"/><Relationship Id="rId1927" Type="http://schemas.openxmlformats.org/officeDocument/2006/relationships/hyperlink" Target="http://www.reddit.com/r/Bitcoin/comments/373wor/tokyo_bitcoiners_keep_alive_satoshis_porn_vision/" TargetMode="External"/><Relationship Id="rId1928" Type="http://schemas.openxmlformats.org/officeDocument/2006/relationships/hyperlink" Target="http://www.reddit.com/r/Bitcoin/comments/373wi6/bitlicense_shameful_if_ben_lawsky_gets_away_with/" TargetMode="External"/><Relationship Id="rId1929" Type="http://schemas.openxmlformats.org/officeDocument/2006/relationships/hyperlink" Target="http://www.reddit.com/r/Bitcoin/comments/3744n1/coinlock_shutting_down/" TargetMode="External"/><Relationship Id="rId1950" Type="http://schemas.openxmlformats.org/officeDocument/2006/relationships/hyperlink" Target="http://www.reddit.com/r/Bitcoin/comments/374dho/bitcoin_ringtone/" TargetMode="External"/><Relationship Id="rId1951" Type="http://schemas.openxmlformats.org/officeDocument/2006/relationships/hyperlink" Target="https://www.youtube.com/watch?v=PLO--_rZZLo" TargetMode="External"/><Relationship Id="rId1952" Type="http://schemas.openxmlformats.org/officeDocument/2006/relationships/hyperlink" Target="http://www.reddit.com/r/Bitcoin/comments/374lyp/dutch_video_where_can_i_pay_with_bitcoin/" TargetMode="External"/><Relationship Id="rId1953" Type="http://schemas.openxmlformats.org/officeDocument/2006/relationships/hyperlink" Target="http://www.reddit.com/r/Bitcoin/comments/374l0d/what_happened_since_ghashs_51_moment/" TargetMode="External"/><Relationship Id="rId1954" Type="http://schemas.openxmlformats.org/officeDocument/2006/relationships/hyperlink" Target="https://www.facebook.com/RichardBranson/posts/10152827536865872:0" TargetMode="External"/><Relationship Id="rId1955" Type="http://schemas.openxmlformats.org/officeDocument/2006/relationships/hyperlink" Target="http://www.reddit.com/r/Bitcoin/comments/374kix/richard_branson_links_btc_article_to_2_million/" TargetMode="External"/><Relationship Id="rId1956" Type="http://schemas.openxmlformats.org/officeDocument/2006/relationships/hyperlink" Target="http://www.reddit.com/r/Bitcoin/comments/374kg9/could_bitcoin_kill_the_gas_card/" TargetMode="External"/><Relationship Id="rId1957" Type="http://schemas.openxmlformats.org/officeDocument/2006/relationships/hyperlink" Target="http://imgur.com/bhKk0xX" TargetMode="External"/><Relationship Id="rId1958" Type="http://schemas.openxmlformats.org/officeDocument/2006/relationships/hyperlink" Target="http://www.reddit.com/r/Bitcoin/comments/374jmy/artistic_work_in_progress_at_my_house/" TargetMode="External"/><Relationship Id="rId1959" Type="http://schemas.openxmlformats.org/officeDocument/2006/relationships/hyperlink" Target="https://np.reddit.com/r/technology/comments/372xrp/teaching_encryption_soon_to_be_illegal_in/" TargetMode="External"/><Relationship Id="rId1940" Type="http://schemas.openxmlformats.org/officeDocument/2006/relationships/hyperlink" Target="http://www.reddit.com/r/Bitcoin/comments/3743u6/installing_joinmarket_on_windows_7_temporary/" TargetMode="External"/><Relationship Id="rId1941" Type="http://schemas.openxmlformats.org/officeDocument/2006/relationships/hyperlink" Target="http://www.reddit.com/r/Bitcoin/comments/374c8z/earn_bitcoins_by_playing_csgo_works_proof_in/" TargetMode="External"/><Relationship Id="rId1942" Type="http://schemas.openxmlformats.org/officeDocument/2006/relationships/hyperlink" Target="http://www.reddit.com/r/Bitcoin/comments/1rp8w8/sold_the_last_of_my_coins_when_gox_hit_1234_and_i/" TargetMode="External"/><Relationship Id="rId1943" Type="http://schemas.openxmlformats.org/officeDocument/2006/relationships/hyperlink" Target="http://www.reddit.com/r/Bitcoin/comments/374bpl/hindsight_is_2020/" TargetMode="External"/><Relationship Id="rId1944" Type="http://schemas.openxmlformats.org/officeDocument/2006/relationships/hyperlink" Target="http://www.reddit.com/r/Bitcoin/comments/374i1h/how_significant_is_the_value_of_bitcoin_and_what/" TargetMode="External"/><Relationship Id="rId1945" Type="http://schemas.openxmlformats.org/officeDocument/2006/relationships/hyperlink" Target="http://www.reddit.com/r/Bitcoin/comments/374gz1/why_streamium_did_not_do_a_gallery_and_how_to_get/" TargetMode="External"/><Relationship Id="rId1946" Type="http://schemas.openxmlformats.org/officeDocument/2006/relationships/hyperlink" Target="https://play.google.com/store/apps/details?id=com.arabiaplay.BitcoinRush" TargetMode="External"/><Relationship Id="rId1947" Type="http://schemas.openxmlformats.org/officeDocument/2006/relationships/hyperlink" Target="http://www.reddit.com/r/Bitcoin/comments/374eqm/new_bitcoin_android_game_play_and_earn_free/" TargetMode="External"/><Relationship Id="rId1948" Type="http://schemas.openxmlformats.org/officeDocument/2006/relationships/hyperlink" Target="http://i.imgur.com/ZauvtWk.jpg" TargetMode="External"/><Relationship Id="rId1949" Type="http://schemas.openxmlformats.org/officeDocument/2006/relationships/hyperlink" Target="http://www.reddit.com/r/Bitcoin/comments/374dyv/you_are_here/" TargetMode="External"/><Relationship Id="rId2423" Type="http://schemas.openxmlformats.org/officeDocument/2006/relationships/hyperlink" Target="http://www.reddit.com/r/Bitcoin/comments/37fxqd/it_looks_like_blockstream_is_working_on_the/" TargetMode="External"/><Relationship Id="rId2424" Type="http://schemas.openxmlformats.org/officeDocument/2006/relationships/hyperlink" Target="http://www.zerohedge.com/news/2015-05-26/irs-hacked-government-admits-100000-taxpayers-data-stolen" TargetMode="External"/><Relationship Id="rId2425" Type="http://schemas.openxmlformats.org/officeDocument/2006/relationships/hyperlink" Target="http://www.reddit.com/r/Bitcoin/comments/37g246/irs_hacked_taxpayer_personal_information_accessed/" TargetMode="External"/><Relationship Id="rId2426" Type="http://schemas.openxmlformats.org/officeDocument/2006/relationships/hyperlink" Target="http://www.computerweekly.com/blogs/cwdn/2015/05/bitcoin-developers-theyre-now-a-thing.html" TargetMode="External"/><Relationship Id="rId2427" Type="http://schemas.openxmlformats.org/officeDocument/2006/relationships/hyperlink" Target="http://www.reddit.com/r/Bitcoin/comments/37g728/bitcoin_developers_theyre_now_a_thing/" TargetMode="External"/><Relationship Id="rId2428" Type="http://schemas.openxmlformats.org/officeDocument/2006/relationships/hyperlink" Target="http://www.coindesk.com/bitcoin-center-brazil/" TargetMode="External"/><Relationship Id="rId2429" Type="http://schemas.openxmlformats.org/officeDocument/2006/relationships/hyperlink" Target="http://www.reddit.com/r/Bitcoin/comments/37g6v0/bitcoin_center_opens_in_brazils_capital_city/" TargetMode="External"/><Relationship Id="rId509" Type="http://schemas.openxmlformats.org/officeDocument/2006/relationships/hyperlink" Target="http://www.reddit.com/r/Bitcoin/comments/36fcck/if_blockchain_without_bitcoin_is_a_good_idea_why/" TargetMode="External"/><Relationship Id="rId508" Type="http://schemas.openxmlformats.org/officeDocument/2006/relationships/hyperlink" Target="http://www.reddit.com/r/Bitcoin/comments/36f9r6/introducing_a_platform_for_selling_time_were/" TargetMode="External"/><Relationship Id="rId503" Type="http://schemas.openxmlformats.org/officeDocument/2006/relationships/hyperlink" Target="http://www.reddit.com/r/Bitcoin/comments/36f7vc/changetipping_potus_on_twitter/" TargetMode="External"/><Relationship Id="rId502" Type="http://schemas.openxmlformats.org/officeDocument/2006/relationships/hyperlink" Target="http://www.reddit.com/r/Bitcoin/comments/36f5vz/if_btcs_current_market_cap_reached_the_amount/" TargetMode="External"/><Relationship Id="rId501" Type="http://schemas.openxmlformats.org/officeDocument/2006/relationships/hyperlink" Target="http://www.thefiscaltimes.com/Articles/2014/02/18/DOD-Stuck-Flawed-15-Trillion-Fighter-Jet" TargetMode="External"/><Relationship Id="rId500" Type="http://schemas.openxmlformats.org/officeDocument/2006/relationships/hyperlink" Target="http://www.reddit.com/r/Bitcoin/comments/36f7a7/inside_papersafe_bitcoins_answer_to_the_dollar/" TargetMode="External"/><Relationship Id="rId507" Type="http://schemas.openxmlformats.org/officeDocument/2006/relationships/hyperlink" Target="http://neuworkcity.com" TargetMode="External"/><Relationship Id="rId506" Type="http://schemas.openxmlformats.org/officeDocument/2006/relationships/hyperlink" Target="http://www.reddit.com/r/Bitcoin/comments/36f9w1/integrated_mining_is_required_to_kickstart/" TargetMode="External"/><Relationship Id="rId505" Type="http://schemas.openxmlformats.org/officeDocument/2006/relationships/hyperlink" Target="http://www.reddit.com/r/Bitcoin/comments/36f7a7/inside_papersafe_bitcoins_answer_to_the_dollar/" TargetMode="External"/><Relationship Id="rId504" Type="http://schemas.openxmlformats.org/officeDocument/2006/relationships/hyperlink" Target="http://www.coinbuzz.com/2015/05/18/inside-papersafe-bitcoins-answer-to-the-dollar-bill/" TargetMode="External"/><Relationship Id="rId2420" Type="http://schemas.openxmlformats.org/officeDocument/2006/relationships/hyperlink" Target="http://business.asiaone.com/news/innovations-finance-threaten-leadership-role-banks" TargetMode="External"/><Relationship Id="rId2421" Type="http://schemas.openxmlformats.org/officeDocument/2006/relationships/hyperlink" Target="http://www.reddit.com/r/Bitcoin/comments/37fxwl/innovations_in_finance_threaten_leadership_role/" TargetMode="External"/><Relationship Id="rId2422" Type="http://schemas.openxmlformats.org/officeDocument/2006/relationships/hyperlink" Target="https://lists.blockstream.io/" TargetMode="External"/><Relationship Id="rId2412" Type="http://schemas.openxmlformats.org/officeDocument/2006/relationships/hyperlink" Target="http://www.reddit.com/r/Bitcoin/comments/37fw74/btceur_and_btcgbp_trading_now_available_at/" TargetMode="External"/><Relationship Id="rId2413" Type="http://schemas.openxmlformats.org/officeDocument/2006/relationships/hyperlink" Target="https://www.lakebtc.com/p/7354?locale=en" TargetMode="External"/><Relationship Id="rId2414" Type="http://schemas.openxmlformats.org/officeDocument/2006/relationships/hyperlink" Target="http://www.reddit.com/r/Bitcoin/comments/37fv6h/could_bitcoin_be_dethroned_by_an_altcoin_bitcoin/" TargetMode="External"/><Relationship Id="rId2415" Type="http://schemas.openxmlformats.org/officeDocument/2006/relationships/hyperlink" Target="http://www.reddit.com/r/Bitcoin/comments/37fwwq/how_to_find_hash_transaction/" TargetMode="External"/><Relationship Id="rId2416" Type="http://schemas.openxmlformats.org/officeDocument/2006/relationships/hyperlink" Target="https://www.youtube.com/watch?v=5LIX1ot9peI" TargetMode="External"/><Relationship Id="rId2417" Type="http://schemas.openxmlformats.org/officeDocument/2006/relationships/hyperlink" Target="http://www.reddit.com/r/Bitcoin/comments/37fy99/ibm_bitcoin_rain_commercial_2015/" TargetMode="External"/><Relationship Id="rId2418" Type="http://schemas.openxmlformats.org/officeDocument/2006/relationships/hyperlink" Target="http://www.kvia.com/news/robots-threaten-these-8-jobs/33228610" TargetMode="External"/><Relationship Id="rId2419" Type="http://schemas.openxmlformats.org/officeDocument/2006/relationships/hyperlink" Target="http://www.reddit.com/r/Bitcoin/comments/37fxxx/robots_threaten_these_8_jobs_news/" TargetMode="External"/><Relationship Id="rId2410" Type="http://schemas.openxmlformats.org/officeDocument/2006/relationships/hyperlink" Target="http://www.reddit.com/r/Bitcoin/comments/37ftg1/stibco_the_p2ps_exchange_with_a_cool_twist/" TargetMode="External"/><Relationship Id="rId2411" Type="http://schemas.openxmlformats.org/officeDocument/2006/relationships/hyperlink" Target="https://exchange.coinbase.com/trade?product_id=BTC-EUR&amp;" TargetMode="External"/><Relationship Id="rId1114" Type="http://schemas.openxmlformats.org/officeDocument/2006/relationships/hyperlink" Target="http://m.imgur.com/Yewrj8b" TargetMode="External"/><Relationship Id="rId2445" Type="http://schemas.openxmlformats.org/officeDocument/2006/relationships/hyperlink" Target="http://gavinandresen.svbtle.com/when-the-block-reward-goes-away" TargetMode="External"/><Relationship Id="rId1115" Type="http://schemas.openxmlformats.org/officeDocument/2006/relationships/hyperlink" Target="http://www.reddit.com/r/Bitcoin/comments/36ox2q/todays_headline/" TargetMode="External"/><Relationship Id="rId2446" Type="http://schemas.openxmlformats.org/officeDocument/2006/relationships/hyperlink" Target="http://www.reddit.com/r/Bitcoin/comments/37gj0l/when_the_block_reward_goes_away_gavin_andresen/" TargetMode="External"/><Relationship Id="rId1116" Type="http://schemas.openxmlformats.org/officeDocument/2006/relationships/hyperlink" Target="http://fortune.com/2015/05/20/bitcoin-cop-ben-lawsky/" TargetMode="External"/><Relationship Id="rId2447" Type="http://schemas.openxmlformats.org/officeDocument/2006/relationships/hyperlink" Target="https://getaddr.bitnodes.io/" TargetMode="External"/><Relationship Id="rId1117" Type="http://schemas.openxmlformats.org/officeDocument/2006/relationships/hyperlink" Target="http://www.reddit.com/r/Bitcoin/comments/36ozq9/bitcoin_cop_steps_down_benjamin_lawsky_will/" TargetMode="External"/><Relationship Id="rId2448" Type="http://schemas.openxmlformats.org/officeDocument/2006/relationships/hyperlink" Target="http://www.reddit.com/r/Bitcoin/comments/37gl0d/seriously_is_there_only_one_node_in_all_of_alaska/" TargetMode="External"/><Relationship Id="rId1118" Type="http://schemas.openxmlformats.org/officeDocument/2006/relationships/hyperlink" Target="http://www.reddit.com/r/Bitcoin/comments/36ozfr/share_your_bitcoin_address_by_sound/" TargetMode="External"/><Relationship Id="rId2449" Type="http://schemas.openxmlformats.org/officeDocument/2006/relationships/hyperlink" Target="http://techcrunch.com/2015/05/26/travelersbox-raises-4-5-million-to-turn-your-change-into-money/" TargetMode="External"/><Relationship Id="rId1119" Type="http://schemas.openxmlformats.org/officeDocument/2006/relationships/hyperlink" Target="http://hackersamurai.com/hackers-attack-hong-kong-banks-demand-bitcoin-payments/" TargetMode="External"/><Relationship Id="rId525" Type="http://schemas.openxmlformats.org/officeDocument/2006/relationships/hyperlink" Target="http://www.reddit.com/r/Bitcoin/comments/36flyx/just_cant_find_any_good_arguments_against_this/" TargetMode="External"/><Relationship Id="rId524" Type="http://schemas.openxmlformats.org/officeDocument/2006/relationships/hyperlink" Target="https://m.youtube.com/watch?v=e5IXZsTqs7g" TargetMode="External"/><Relationship Id="rId523" Type="http://schemas.openxmlformats.org/officeDocument/2006/relationships/hyperlink" Target="http://www.reddit.com/r/Bitcoin/comments/36fme9/ill_be_giving_a_short_presentation_on_bitcoin/" TargetMode="External"/><Relationship Id="rId522" Type="http://schemas.openxmlformats.org/officeDocument/2006/relationships/hyperlink" Target="http://www.reddit.com/r/Bitcoin/comments/36fl9l/zimbabwean_bitcoin_exchange_becomes_savannah/" TargetMode="External"/><Relationship Id="rId529" Type="http://schemas.openxmlformats.org/officeDocument/2006/relationships/hyperlink" Target="https://bitcoinnewsmagazine.com/earn-interest-on-your-bitcoins-with-these-low-risk-options/" TargetMode="External"/><Relationship Id="rId528" Type="http://schemas.openxmlformats.org/officeDocument/2006/relationships/hyperlink" Target="http://www.reddit.com/r/Bitcoin/comments/36fobg/snacks_for_bitcoin_a_vending_machine_retrofit/" TargetMode="External"/><Relationship Id="rId527" Type="http://schemas.openxmlformats.org/officeDocument/2006/relationships/hyperlink" Target="https://www.youtube.com/watch?v=tLUZ7Fc98SA" TargetMode="External"/><Relationship Id="rId526" Type="http://schemas.openxmlformats.org/officeDocument/2006/relationships/hyperlink" Target="http://www.reddit.com/r/Bitcoin/comments/36fme9/ill_be_giving_a_short_presentation_on_bitcoin/" TargetMode="External"/><Relationship Id="rId2440" Type="http://schemas.openxmlformats.org/officeDocument/2006/relationships/hyperlink" Target="http://www.reddit.com/r/Bitcoin/comments/37gdlm/coinfloor_published_a_14th_solvency_report_on/" TargetMode="External"/><Relationship Id="rId521" Type="http://schemas.openxmlformats.org/officeDocument/2006/relationships/hyperlink" Target="http://bravenewcoin.com/news/zimbabwean-bitcoin-exchange-becomes-savannah-funds-first-bitcoin-investment/" TargetMode="External"/><Relationship Id="rId1110" Type="http://schemas.openxmlformats.org/officeDocument/2006/relationships/hyperlink" Target="http://www.reddit.com/r/Bitcoin/comments/36ouok/saying_goodbye_to_poloniex_now_requiring_real/" TargetMode="External"/><Relationship Id="rId2441" Type="http://schemas.openxmlformats.org/officeDocument/2006/relationships/hyperlink" Target="http://www.newsbtc.com/2015/05/27/blockchain-topology/" TargetMode="External"/><Relationship Id="rId520" Type="http://schemas.openxmlformats.org/officeDocument/2006/relationships/hyperlink" Target="http://www.reddit.com/r/Bitcoin/comments/36fj9s/l_can_receive_bitcoin_payments_on_my_asus/" TargetMode="External"/><Relationship Id="rId1111" Type="http://schemas.openxmlformats.org/officeDocument/2006/relationships/hyperlink" Target="http://www.reddit.com/r/Bitcoin/comments/36ou95/selling_real_estate_using_bitcoins/" TargetMode="External"/><Relationship Id="rId2442" Type="http://schemas.openxmlformats.org/officeDocument/2006/relationships/hyperlink" Target="http://www.reddit.com/r/Bitcoin/comments/37gj9r/blockchain_topology/" TargetMode="External"/><Relationship Id="rId1112" Type="http://schemas.openxmlformats.org/officeDocument/2006/relationships/hyperlink" Target="http://bravenewcoin.com/news/peer-to-peer-bitcoin-lending-platform-bitbond-raises-600000/" TargetMode="External"/><Relationship Id="rId2443" Type="http://schemas.openxmlformats.org/officeDocument/2006/relationships/hyperlink" Target="http://gavinandresen.ninja/when-the-block-reward-goes-away" TargetMode="External"/><Relationship Id="rId1113" Type="http://schemas.openxmlformats.org/officeDocument/2006/relationships/hyperlink" Target="http://www.reddit.com/r/Bitcoin/comments/36ox59/peertopeer_bitcoin_lending_platform_bitbond/" TargetMode="External"/><Relationship Id="rId2444" Type="http://schemas.openxmlformats.org/officeDocument/2006/relationships/hyperlink" Target="http://www.reddit.com/r/Bitcoin/comments/37gj70/when_the_block_reward_goes_away_gavin_andresen/" TargetMode="External"/><Relationship Id="rId1103" Type="http://schemas.openxmlformats.org/officeDocument/2006/relationships/hyperlink" Target="http://www.reddit.com/r/Bitcoin/comments/36opk7/periods_of_relative_stability_are_better_even/" TargetMode="External"/><Relationship Id="rId2434" Type="http://schemas.openxmlformats.org/officeDocument/2006/relationships/hyperlink" Target="http://www.reddit.com/r/Bitcoin/comments/37g5ys/mintsy_mining_contracts_simple_to_use_and_backed/" TargetMode="External"/><Relationship Id="rId1104" Type="http://schemas.openxmlformats.org/officeDocument/2006/relationships/hyperlink" Target="http://www.reddit.com/r/Bitcoin/comments/36ookw/payment_protocol_for_multisig/" TargetMode="External"/><Relationship Id="rId2435" Type="http://schemas.openxmlformats.org/officeDocument/2006/relationships/hyperlink" Target="http://blog.kraken.com/post/115718948852/welcome-howard-bernstein-as-kraken-cco" TargetMode="External"/><Relationship Id="rId1105" Type="http://schemas.openxmlformats.org/officeDocument/2006/relationships/hyperlink" Target="http://www.reddit.com/r/Bitcoin/comments/36oog2/big_banks_admit_price_fixing/" TargetMode="External"/><Relationship Id="rId2436" Type="http://schemas.openxmlformats.org/officeDocument/2006/relationships/hyperlink" Target="http://www.reddit.com/r/Bitcoin/comments/37g8fg/howard_bernstein_join_kraken_as_cco/" TargetMode="External"/><Relationship Id="rId1106" Type="http://schemas.openxmlformats.org/officeDocument/2006/relationships/hyperlink" Target="http://www.reddit.com/r/Bitcoin/comments/36oqf4/hive_wallet_not_sending_bitcoin_help/" TargetMode="External"/><Relationship Id="rId2437" Type="http://schemas.openxmlformats.org/officeDocument/2006/relationships/hyperlink" Target="http://www.reddit.com/r/Bitcoin/comments/37gc4k/armory_help/" TargetMode="External"/><Relationship Id="rId1107" Type="http://schemas.openxmlformats.org/officeDocument/2006/relationships/hyperlink" Target="http://blogs.wsj.com/moneybeat/2015/05/20/bitbeat-heated-debate-over-software-change-shows-bitcoins-governance-challenge/" TargetMode="External"/><Relationship Id="rId2438" Type="http://schemas.openxmlformats.org/officeDocument/2006/relationships/hyperlink" Target="http://www.reddit.com/r/Bitcoin/comments/37gdpv/can_someone_explain_what_the_timecost_is_for_a/" TargetMode="External"/><Relationship Id="rId1108" Type="http://schemas.openxmlformats.org/officeDocument/2006/relationships/hyperlink" Target="http://www.reddit.com/r/Bitcoin/comments/36ov5s/heated_debate_over_software_change_shows_bitcoins/" TargetMode="External"/><Relationship Id="rId2439" Type="http://schemas.openxmlformats.org/officeDocument/2006/relationships/hyperlink" Target="http://blog.coinfloor.co.uk/post/119867570116/provable-solvency-report-14-may-2015" TargetMode="External"/><Relationship Id="rId1109" Type="http://schemas.openxmlformats.org/officeDocument/2006/relationships/hyperlink" Target="http://www.reddit.com/r/Bitcoin/comments/36ov24/if_you_have_an_app_using_coinbase_api_prepare_to/" TargetMode="External"/><Relationship Id="rId519" Type="http://schemas.openxmlformats.org/officeDocument/2006/relationships/hyperlink" Target="http://imgur.com/J7smTBj" TargetMode="External"/><Relationship Id="rId514" Type="http://schemas.openxmlformats.org/officeDocument/2006/relationships/hyperlink" Target="http://www.reddit.com/r/Bitcoin/comments/36f8cf/pantera_capital_tipped_a_company_with_116_milion/" TargetMode="External"/><Relationship Id="rId513" Type="http://schemas.openxmlformats.org/officeDocument/2006/relationships/hyperlink" Target="http://www.reddit.com/r/Bitcoin/comments/36fdb7/21_inc_wants_to_embed_a_bitcoin_miner_in_every/" TargetMode="External"/><Relationship Id="rId512" Type="http://schemas.openxmlformats.org/officeDocument/2006/relationships/hyperlink" Target="https://diginomics.com/21-inc-reveals-plans-for-embedded-bitcoin-mining/" TargetMode="External"/><Relationship Id="rId511" Type="http://schemas.openxmlformats.org/officeDocument/2006/relationships/hyperlink" Target="http://www.reddit.com/r/Bitcoin/comments/36fe55/21_inc_could_help_make_sim_cards_obsolete_video/" TargetMode="External"/><Relationship Id="rId518" Type="http://schemas.openxmlformats.org/officeDocument/2006/relationships/hyperlink" Target="http://www.reddit.com/r/Bitcoin/comments/36fhl5/showerthought_dont_look_at_bitcoin_as_a_way_of/" TargetMode="External"/><Relationship Id="rId517" Type="http://schemas.openxmlformats.org/officeDocument/2006/relationships/hyperlink" Target="http://www.reddit.com/r/Bitcoin/comments/36fgqw/why_is_gyft_us_only/" TargetMode="External"/><Relationship Id="rId516" Type="http://schemas.openxmlformats.org/officeDocument/2006/relationships/hyperlink" Target="http://www.reddit.com/r/Bitcoin/comments/36fgcp/conspiracy_theory_21_inc_building_botnet_for/" TargetMode="External"/><Relationship Id="rId515" Type="http://schemas.openxmlformats.org/officeDocument/2006/relationships/hyperlink" Target="http://www.reddit.com/r/Bitcoin/comments/36fgqw/why_is_gyft_us_only/" TargetMode="External"/><Relationship Id="rId510" Type="http://schemas.openxmlformats.org/officeDocument/2006/relationships/hyperlink" Target="https://www.youtube.com/watch?v=Wyf-9CPyBsY" TargetMode="External"/><Relationship Id="rId2430" Type="http://schemas.openxmlformats.org/officeDocument/2006/relationships/hyperlink" Target="http://www.coindesk.com/life-on-bitcoin-documentary-trailer/" TargetMode="External"/><Relationship Id="rId1100" Type="http://schemas.openxmlformats.org/officeDocument/2006/relationships/hyperlink" Target="http://www.reddit.com/r/Bitcoin/comments/36ol76/old_bankers_and_politicians_be_like/" TargetMode="External"/><Relationship Id="rId2431" Type="http://schemas.openxmlformats.org/officeDocument/2006/relationships/hyperlink" Target="http://www.reddit.com/r/Bitcoin/comments/37g6t2/official_life_on_bitcoin_documentary_trailer/" TargetMode="External"/><Relationship Id="rId1101" Type="http://schemas.openxmlformats.org/officeDocument/2006/relationships/hyperlink" Target="https://twitter.com/AdamGuerbuez/status/601149365210763264" TargetMode="External"/><Relationship Id="rId2432" Type="http://schemas.openxmlformats.org/officeDocument/2006/relationships/hyperlink" Target="http://www.reddit.com/r/Bitcoin/comments/37g6bd/roger_ver_vs_ok_coin_whois_information_for/" TargetMode="External"/><Relationship Id="rId1102" Type="http://schemas.openxmlformats.org/officeDocument/2006/relationships/hyperlink" Target="http://www.reddit.com/r/Bitcoin/comments/36omxa/homeless_feeding_spree_paid_for_with_bitcoin_on/" TargetMode="External"/><Relationship Id="rId2433" Type="http://schemas.openxmlformats.org/officeDocument/2006/relationships/hyperlink" Target="http://bitcoinist.net/mintsy-mining-contracts-simple-use-backed-proof-mining/" TargetMode="External"/><Relationship Id="rId2401" Type="http://schemas.openxmlformats.org/officeDocument/2006/relationships/hyperlink" Target="http://www.reddit.com/r/Bitcoin/comments/37fq5k/zimmermann_father_of_pgp_interviewed/" TargetMode="External"/><Relationship Id="rId2402" Type="http://schemas.openxmlformats.org/officeDocument/2006/relationships/hyperlink" Target="http://www.reddit.com/r/Bitcoin/comments/37fpb5/showerthought_its_like_the_financial_powers_knew/" TargetMode="External"/><Relationship Id="rId2403" Type="http://schemas.openxmlformats.org/officeDocument/2006/relationships/hyperlink" Target="http://bitcoinist.net/press-release-btc-com/" TargetMode="External"/><Relationship Id="rId2404" Type="http://schemas.openxmlformats.org/officeDocument/2006/relationships/hyperlink" Target="http://www.reddit.com/r/Bitcoin/comments/37frl9/heres_what_happened_to_btccom_paycoined/" TargetMode="External"/><Relationship Id="rId2405" Type="http://schemas.openxmlformats.org/officeDocument/2006/relationships/hyperlink" Target="http://www.reddit.com/r/Bitcoin/comments/37fr83/coinbase_exchange_open_beyond_us/" TargetMode="External"/><Relationship Id="rId2406" Type="http://schemas.openxmlformats.org/officeDocument/2006/relationships/hyperlink" Target="http://www.reddit.com/r/Bitcoin/comments/37fuwg/scam_alert_xmybtccom_dont_click_on_it/" TargetMode="External"/><Relationship Id="rId2407" Type="http://schemas.openxmlformats.org/officeDocument/2006/relationships/hyperlink" Target="http://www.reddit.com/r/Bitcoin/comments/37fuhr/what_can_be_done_to_httpsbitcoinworldme_ideas/" TargetMode="External"/><Relationship Id="rId2408" Type="http://schemas.openxmlformats.org/officeDocument/2006/relationships/hyperlink" Target="http://www.reddit.com/r/Bitcoin/comments/37fugm/what_are_your_thoughts_on_xapo_now/" TargetMode="External"/><Relationship Id="rId2409" Type="http://schemas.openxmlformats.org/officeDocument/2006/relationships/hyperlink" Target="http://stib.co/2015/05/25/the-powerful-bits-of-peers-to-peers/" TargetMode="External"/><Relationship Id="rId2400" Type="http://schemas.openxmlformats.org/officeDocument/2006/relationships/hyperlink" Target="http://www.theguardian.com/technology/2015/may/25/philip-zimmermann-king-encryption-reveals-fears-privacy" TargetMode="External"/><Relationship Id="rId590" Type="http://schemas.openxmlformats.org/officeDocument/2006/relationships/hyperlink" Target="http://www.reddit.com/r/Bitcoin/comments/36gpeh/is_it_hard_for_anybody_else_to_put_down_this_book/" TargetMode="External"/><Relationship Id="rId589" Type="http://schemas.openxmlformats.org/officeDocument/2006/relationships/hyperlink" Target="http://www.reddit.com/r/Bitcoin/comments/36goaw/how_can_21s_business_plan_make_sense/" TargetMode="External"/><Relationship Id="rId588" Type="http://schemas.openxmlformats.org/officeDocument/2006/relationships/hyperlink" Target="http://www.reddit.com/r/Bitcoin/comments/36gop3/approaching_the_idea_of_bitcoins_value_from_a/" TargetMode="External"/><Relationship Id="rId1170" Type="http://schemas.openxmlformats.org/officeDocument/2006/relationships/hyperlink" Target="http://tpbit.blogspot.ca/2015/05/digital-identities-and-blockchain.html" TargetMode="External"/><Relationship Id="rId1171" Type="http://schemas.openxmlformats.org/officeDocument/2006/relationships/hyperlink" Target="http://www.reddit.com/r/Bitcoin/comments/36q36h/digital_identities_and_the_blockchain/" TargetMode="External"/><Relationship Id="rId583" Type="http://schemas.openxmlformats.org/officeDocument/2006/relationships/hyperlink" Target="http://www.technologyreview.com/news/537486/leaderless-bitcoin-struggles-to-make-its-most-crucial-decision/" TargetMode="External"/><Relationship Id="rId1172" Type="http://schemas.openxmlformats.org/officeDocument/2006/relationships/hyperlink" Target="http://www.reddit.com/r/Bitcoin/comments/36q22v/what_the_hell_is_going_on/" TargetMode="External"/><Relationship Id="rId582" Type="http://schemas.openxmlformats.org/officeDocument/2006/relationships/hyperlink" Target="http://www.reddit.com/r/Bitcoin/comments/36gjhk/tipping_tuesday_soundcloud_edition/" TargetMode="External"/><Relationship Id="rId1173" Type="http://schemas.openxmlformats.org/officeDocument/2006/relationships/hyperlink" Target="http://imgur.com/MPsbiSr" TargetMode="External"/><Relationship Id="rId581" Type="http://schemas.openxmlformats.org/officeDocument/2006/relationships/hyperlink" Target="https://www.changetip.com/send-tips/soundcloud" TargetMode="External"/><Relationship Id="rId1174" Type="http://schemas.openxmlformats.org/officeDocument/2006/relationships/hyperlink" Target="http://www.reddit.com/r/Bitcoin/comments/36q21o/neal_stephenson_handed_this_back_to_me_and_said/" TargetMode="External"/><Relationship Id="rId580" Type="http://schemas.openxmlformats.org/officeDocument/2006/relationships/hyperlink" Target="http://www.reddit.com/r/Bitcoin/comments/36gjog/with_so_many_devices_mining_couldnt_21_inc_do/" TargetMode="External"/><Relationship Id="rId1175" Type="http://schemas.openxmlformats.org/officeDocument/2006/relationships/hyperlink" Target="http://youtu.be/-o6NGKNqtes" TargetMode="External"/><Relationship Id="rId587" Type="http://schemas.openxmlformats.org/officeDocument/2006/relationships/hyperlink" Target="http://www.reddit.com/r/Bitcoin/comments/36goyb/bitcoin_conference_prague_summary/" TargetMode="External"/><Relationship Id="rId1176" Type="http://schemas.openxmlformats.org/officeDocument/2006/relationships/hyperlink" Target="http://www.reddit.com/r/Bitcoin/comments/36q3ii/funny_kinda_sexual_bitcoin_video_couldnt_find/" TargetMode="External"/><Relationship Id="rId586" Type="http://schemas.openxmlformats.org/officeDocument/2006/relationships/hyperlink" Target="http://www.reddit.com/r/Bitcoin/comments/36gls6/remember_this_dragons_tale/" TargetMode="External"/><Relationship Id="rId1177" Type="http://schemas.openxmlformats.org/officeDocument/2006/relationships/hyperlink" Target="http://www.reddit.com/r/Bitcoin/comments/36q59k/did_anyone_else_notice_that_janet_napolitanos/" TargetMode="External"/><Relationship Id="rId585" Type="http://schemas.openxmlformats.org/officeDocument/2006/relationships/hyperlink" Target="http://i.imgur.com/KbLKmwI.jpg" TargetMode="External"/><Relationship Id="rId1178" Type="http://schemas.openxmlformats.org/officeDocument/2006/relationships/hyperlink" Target="http://www.reddit.com/r/Bitcoin/comments/36q5k7/bitcoin_2048_game/" TargetMode="External"/><Relationship Id="rId584" Type="http://schemas.openxmlformats.org/officeDocument/2006/relationships/hyperlink" Target="http://www.reddit.com/r/Bitcoin/comments/36gk33/leaderless_bitcoin_struggles_to_make_its_most/" TargetMode="External"/><Relationship Id="rId1179" Type="http://schemas.openxmlformats.org/officeDocument/2006/relationships/hyperlink" Target="https://eprint.iacr.org/2014/998.pdf" TargetMode="External"/><Relationship Id="rId1169" Type="http://schemas.openxmlformats.org/officeDocument/2006/relationships/hyperlink" Target="http://www.reddit.com/r/Bitcoin/comments/36q0fp/i_have_access_to_a_bitcoin_bot_that_trades/" TargetMode="External"/><Relationship Id="rId579" Type="http://schemas.openxmlformats.org/officeDocument/2006/relationships/hyperlink" Target="http://www.reddit.com/r/Bitcoin/comments/36gic8/tipping_tuesday_soundcloud_edition/" TargetMode="External"/><Relationship Id="rId578" Type="http://schemas.openxmlformats.org/officeDocument/2006/relationships/hyperlink" Target="http://www.reddit.com/r/Bitcoin/comments/36ginx/the_reports_of_my_death_are_greatly_exaggerated/" TargetMode="External"/><Relationship Id="rId577" Type="http://schemas.openxmlformats.org/officeDocument/2006/relationships/hyperlink" Target="http://www.reddit.com/r/Bitcoin/comments/36ger0/bitcongressorg_is_now_in_alphalooks_great_fb_page/" TargetMode="External"/><Relationship Id="rId2490" Type="http://schemas.openxmlformats.org/officeDocument/2006/relationships/hyperlink" Target="http://www.reddit.com/r/Bitcoin/comments/37h298/changetip_withdraw_button_is_hidden_it_took_me/" TargetMode="External"/><Relationship Id="rId1160" Type="http://schemas.openxmlformats.org/officeDocument/2006/relationships/hyperlink" Target="http://www.reddit.com/r/Bitcoin/comments/36pu8s/edgar_the_exploiter_708/" TargetMode="External"/><Relationship Id="rId2491" Type="http://schemas.openxmlformats.org/officeDocument/2006/relationships/hyperlink" Target="http://www.reddit.com/r/Bitcoin/comments/37h22z/running_a_fullnode/" TargetMode="External"/><Relationship Id="rId572" Type="http://schemas.openxmlformats.org/officeDocument/2006/relationships/hyperlink" Target="http://bitcoinist.net/exclusive-interview-factom-ceo-peter-kirby/" TargetMode="External"/><Relationship Id="rId1161" Type="http://schemas.openxmlformats.org/officeDocument/2006/relationships/hyperlink" Target="https://youtu.be/eyU3TgQqtV8?t=1s" TargetMode="External"/><Relationship Id="rId2492" Type="http://schemas.openxmlformats.org/officeDocument/2006/relationships/hyperlink" Target="http://www.reddit.com/r/Bitcoin/comments/37h83h/why_wont_hedge_funds_buy_bitcoin_now/" TargetMode="External"/><Relationship Id="rId571" Type="http://schemas.openxmlformats.org/officeDocument/2006/relationships/hyperlink" Target="http://www.reddit.com/r/Bitcoin/comments/36gdff/btcs_provides_15_mln_to_vcbacked_spondoolies/" TargetMode="External"/><Relationship Id="rId1162" Type="http://schemas.openxmlformats.org/officeDocument/2006/relationships/hyperlink" Target="http://www.reddit.com/r/Bitcoin/comments/36pu58/how_bitcoin_can_stop_war_115/" TargetMode="External"/><Relationship Id="rId2493" Type="http://schemas.openxmlformats.org/officeDocument/2006/relationships/hyperlink" Target="http://www.bani.org.uk/" TargetMode="External"/><Relationship Id="rId570" Type="http://schemas.openxmlformats.org/officeDocument/2006/relationships/hyperlink" Target="https://www.pehub.com/2015/05/btcs-provides-1-5-mln-to-vc-backed-spondoolies/" TargetMode="External"/><Relationship Id="rId1163" Type="http://schemas.openxmlformats.org/officeDocument/2006/relationships/hyperlink" Target="http://libratax.com/blog/how-to-account-for-bitcoin-transactions-without-using-libra/" TargetMode="External"/><Relationship Id="rId2494" Type="http://schemas.openxmlformats.org/officeDocument/2006/relationships/hyperlink" Target="http://www.reddit.com/r/Bitcoin/comments/37h7mh/hoping_to_see_you_all_there_tomorrow_afternoon/" TargetMode="External"/><Relationship Id="rId1164" Type="http://schemas.openxmlformats.org/officeDocument/2006/relationships/hyperlink" Target="http://www.reddit.com/r/Bitcoin/comments/36pvtk/a_guide_to_accounting_for_bitcoin_without_using/" TargetMode="External"/><Relationship Id="rId2495" Type="http://schemas.openxmlformats.org/officeDocument/2006/relationships/hyperlink" Target="http://www.reddit.com/r/Bitcoin/comments/37h6t8/changetip_is_pretty_clearly_divorcing_itself_from/" TargetMode="External"/><Relationship Id="rId576" Type="http://schemas.openxmlformats.org/officeDocument/2006/relationships/hyperlink" Target="http://www.reddit.com/r/Bitcoin/comments/36ge69/open_discussion_bitcoinpowered_nepal_relief/" TargetMode="External"/><Relationship Id="rId1165" Type="http://schemas.openxmlformats.org/officeDocument/2006/relationships/hyperlink" Target="https://www.youtube.com/watch?v=0rPMi8uQh4M&amp;feature=share" TargetMode="External"/><Relationship Id="rId2496" Type="http://schemas.openxmlformats.org/officeDocument/2006/relationships/hyperlink" Target="http://www.reddit.com/r/Bitcoin/comments/37h4zy/in_the_kingdom_of_bitcoinland_what_principles_and/" TargetMode="External"/><Relationship Id="rId575" Type="http://schemas.openxmlformats.org/officeDocument/2006/relationships/hyperlink" Target="http://www.reddit.com/r/Bitcoin/comments/36f6si/how_silicon_valley_joined_the_bitcoin_gold_rush/" TargetMode="External"/><Relationship Id="rId1166" Type="http://schemas.openxmlformats.org/officeDocument/2006/relationships/hyperlink" Target="http://www.reddit.com/r/Bitcoin/comments/36pvkv/bitcoins_regulatory_nightmare_is_about_to_get/" TargetMode="External"/><Relationship Id="rId2497" Type="http://schemas.openxmlformats.org/officeDocument/2006/relationships/hyperlink" Target="http://www.reddit.com/r/Bitcoin/comments/37h83h/why_wont_hedge_funds_buy_bitcoin_now/" TargetMode="External"/><Relationship Id="rId574" Type="http://schemas.openxmlformats.org/officeDocument/2006/relationships/hyperlink" Target="http://www.fastcompany.com/3046417/when-bitcoin-went-to-silicon-valley" TargetMode="External"/><Relationship Id="rId1167" Type="http://schemas.openxmlformats.org/officeDocument/2006/relationships/hyperlink" Target="https://blockchain.info/pools" TargetMode="External"/><Relationship Id="rId2498" Type="http://schemas.openxmlformats.org/officeDocument/2006/relationships/hyperlink" Target="http://www.bani.org.uk/" TargetMode="External"/><Relationship Id="rId573" Type="http://schemas.openxmlformats.org/officeDocument/2006/relationships/hyperlink" Target="http://www.reddit.com/r/Bitcoin/comments/36gdbm/exclusive_interview_with_factom_ceo_peter_kirby/" TargetMode="External"/><Relationship Id="rId1168" Type="http://schemas.openxmlformats.org/officeDocument/2006/relationships/hyperlink" Target="http://www.reddit.com/r/Bitcoin/comments/36q014/remember_the_whole_btcguild_nearing_51_hashrate/" TargetMode="External"/><Relationship Id="rId2499" Type="http://schemas.openxmlformats.org/officeDocument/2006/relationships/hyperlink" Target="http://www.reddit.com/r/Bitcoin/comments/37h7mh/hoping_to_see_you_all_there_tomorrow_afternoon/" TargetMode="External"/><Relationship Id="rId1190" Type="http://schemas.openxmlformats.org/officeDocument/2006/relationships/hyperlink" Target="http://www.reddit.com/r/Bitcoin/comments/36qjv9/electrum_22_released/" TargetMode="External"/><Relationship Id="rId1191" Type="http://schemas.openxmlformats.org/officeDocument/2006/relationships/hyperlink" Target="http://www.reddit.com/r/Bitcoin/comments/36qjtu/lets_all_push_hashtag_bitcoinpizzaday_tomorrow_22/" TargetMode="External"/><Relationship Id="rId1192" Type="http://schemas.openxmlformats.org/officeDocument/2006/relationships/hyperlink" Target="http://www.reddit.com/r/Bitcoin/comments/36qje1/why_can_a_block_have_only_1_transaction/" TargetMode="External"/><Relationship Id="rId1193" Type="http://schemas.openxmlformats.org/officeDocument/2006/relationships/hyperlink" Target="http://m.bbc.co.uk/news/magazine-32816775" TargetMode="External"/><Relationship Id="rId1194" Type="http://schemas.openxmlformats.org/officeDocument/2006/relationships/hyperlink" Target="http://www.reddit.com/r/Bitcoin/comments/36qj4i/heating_houses_with_nerd_power_bbc/" TargetMode="External"/><Relationship Id="rId1195" Type="http://schemas.openxmlformats.org/officeDocument/2006/relationships/hyperlink" Target="http://www.finextra.com/news/announcement.aspx?pressreleaseid=59845" TargetMode="External"/><Relationship Id="rId1196" Type="http://schemas.openxmlformats.org/officeDocument/2006/relationships/hyperlink" Target="http://www.reddit.com/r/Bitcoin/comments/36qls7/elliptic_and_gem_team_on_multisignature_bitcoin/" TargetMode="External"/><Relationship Id="rId1197" Type="http://schemas.openxmlformats.org/officeDocument/2006/relationships/hyperlink" Target="http://www.reddit.com/r/Bitcoin/comments/36qlri/ive_bought_my_first_bitcoin_and_i_feel_free/" TargetMode="External"/><Relationship Id="rId1198" Type="http://schemas.openxmlformats.org/officeDocument/2006/relationships/hyperlink" Target="http://www.coindesk.com/hold-elliptic-launches-three-party-multisig-bitcoin-wallet-on-gems-api/" TargetMode="External"/><Relationship Id="rId1199" Type="http://schemas.openxmlformats.org/officeDocument/2006/relationships/hyperlink" Target="http://www.reddit.com/r/Bitcoin/comments/36qlq5/elliptic_strikes_multisig_key_custodian_deal_with/" TargetMode="External"/><Relationship Id="rId599" Type="http://schemas.openxmlformats.org/officeDocument/2006/relationships/hyperlink" Target="http://www.reddit.com/r/Bitcoin/comments/36gu2t/can_someone_turn_the_btc_historical_data_into/" TargetMode="External"/><Relationship Id="rId1180" Type="http://schemas.openxmlformats.org/officeDocument/2006/relationships/hyperlink" Target="http://www.reddit.com/r/Bitcoin/comments/36qcpc/hierarchical_deterministic_bitcoin_wallets_that/" TargetMode="External"/><Relationship Id="rId1181" Type="http://schemas.openxmlformats.org/officeDocument/2006/relationships/hyperlink" Target="http://www.reddit.com/r/Bitcoin/comments/36qbjy/i_dont_think_the_nasdaq_and_honduras_news_will/" TargetMode="External"/><Relationship Id="rId1182" Type="http://schemas.openxmlformats.org/officeDocument/2006/relationships/hyperlink" Target="https://twitter.com/Frankenmint/status/601282916702814208" TargetMode="External"/><Relationship Id="rId594" Type="http://schemas.openxmlformats.org/officeDocument/2006/relationships/hyperlink" Target="https://bitcoinmagazine.com/20460/ripple-labs-raises-28-million-series-chicago-mercantile-exchange-seagate/" TargetMode="External"/><Relationship Id="rId1183" Type="http://schemas.openxmlformats.org/officeDocument/2006/relationships/hyperlink" Target="http://www.reddit.com/r/Bitcoin/comments/36qanb/your_administrator_reccomends_a_specific_value/" TargetMode="External"/><Relationship Id="rId593" Type="http://schemas.openxmlformats.org/officeDocument/2006/relationships/hyperlink" Target="http://www.reddit.com/r/Bitcoin/comments/36gqzc/questions_for_21inc/" TargetMode="External"/><Relationship Id="rId1184" Type="http://schemas.openxmlformats.org/officeDocument/2006/relationships/hyperlink" Target="http://landing.omni-cash.com/en-1-10527.html" TargetMode="External"/><Relationship Id="rId592" Type="http://schemas.openxmlformats.org/officeDocument/2006/relationships/hyperlink" Target="http://www.reddit.com/r/Bitcoin/comments/36grnn/alphapoint_adopts_clefs_nopassword_twofactor/" TargetMode="External"/><Relationship Id="rId1185" Type="http://schemas.openxmlformats.org/officeDocument/2006/relationships/hyperlink" Target="http://www.reddit.com/r/Bitcoin/comments/36q9a7/omnicashcom_earn_them_all_this_gives_out_free/" TargetMode="External"/><Relationship Id="rId591" Type="http://schemas.openxmlformats.org/officeDocument/2006/relationships/hyperlink" Target="http://bitcoinist.net/alphapoint-adopts-clef-no-password-two-factor-authentication/" TargetMode="External"/><Relationship Id="rId1186" Type="http://schemas.openxmlformats.org/officeDocument/2006/relationships/hyperlink" Target="http://www.reddit.com/r/Bitcoin/comments/36qerf/what_exchanges_dont_require_any_personal_info_to/" TargetMode="External"/><Relationship Id="rId598" Type="http://schemas.openxmlformats.org/officeDocument/2006/relationships/hyperlink" Target="http://www.reddit.com/r/Bitcoin/comments/36guay/what_are_colored_coins_colored_coin_market/" TargetMode="External"/><Relationship Id="rId1187" Type="http://schemas.openxmlformats.org/officeDocument/2006/relationships/hyperlink" Target="http://www.reddit.com/r/Bitcoin/comments/36qfdv/lets_get_bitcoinpizzaday_trending_worldwide_on/" TargetMode="External"/><Relationship Id="rId597" Type="http://schemas.openxmlformats.org/officeDocument/2006/relationships/hyperlink" Target="http://coloredcoin.io/what-are-colored-coins/" TargetMode="External"/><Relationship Id="rId1188" Type="http://schemas.openxmlformats.org/officeDocument/2006/relationships/hyperlink" Target="http://www.reddit.com/r/Bitcoin/comments/36qf76/how_can_i_safely_and_securely_put_my_btc_on_a_usb/" TargetMode="External"/><Relationship Id="rId596" Type="http://schemas.openxmlformats.org/officeDocument/2006/relationships/hyperlink" Target="http://www.reddit.com/r/Bitcoin/comments/36gss0/people_dont_get_21_s_plan_but_i_do/" TargetMode="External"/><Relationship Id="rId1189" Type="http://schemas.openxmlformats.org/officeDocument/2006/relationships/hyperlink" Target="http://www.reddit.com/r/Bitcoin/comments/36qk0k/help_with_my_rent_in_bitcoin/" TargetMode="External"/><Relationship Id="rId595" Type="http://schemas.openxmlformats.org/officeDocument/2006/relationships/hyperlink" Target="http://www.reddit.com/r/Bitcoin/comments/36gqwl/ripple_labs_raises_28_million_series_a_from/" TargetMode="External"/><Relationship Id="rId1136" Type="http://schemas.openxmlformats.org/officeDocument/2006/relationships/hyperlink" Target="http://www.reddit.com/r/Bitcoin/comments/36pe4o/bitcoin_blokes_use_breaking_bad_theme_to_extort/" TargetMode="External"/><Relationship Id="rId2467" Type="http://schemas.openxmlformats.org/officeDocument/2006/relationships/hyperlink" Target="https://medium.com/plain-text/using-scicast-to-find-answers-in-the-bitcoin-block-size-debate-46764cb50e0b" TargetMode="External"/><Relationship Id="rId1137" Type="http://schemas.openxmlformats.org/officeDocument/2006/relationships/hyperlink" Target="http://www.reddit.com/r/Bitcoin/comments/36pe80/time_to_change_to_bits/" TargetMode="External"/><Relationship Id="rId2468" Type="http://schemas.openxmlformats.org/officeDocument/2006/relationships/hyperlink" Target="http://www.reddit.com/r/Bitcoin/comments/37gvm8/introducing_blocksizedebatecom_a_scicastpowered/" TargetMode="External"/><Relationship Id="rId1138" Type="http://schemas.openxmlformats.org/officeDocument/2006/relationships/hyperlink" Target="https://twitter.com/bitstake" TargetMode="External"/><Relationship Id="rId2469" Type="http://schemas.openxmlformats.org/officeDocument/2006/relationships/hyperlink" Target="http://gavinandresen.ninja/bigger-blocks-another-way" TargetMode="External"/><Relationship Id="rId1139" Type="http://schemas.openxmlformats.org/officeDocument/2006/relationships/hyperlink" Target="http://www.reddit.com/r/Bitcoin/comments/36pe7u/btcvix_btc_has_made_it_big_the_nigerian_scammers/" TargetMode="External"/><Relationship Id="rId547" Type="http://schemas.openxmlformats.org/officeDocument/2006/relationships/hyperlink" Target="http://i.imgur.com/T7ldMgY.jpg" TargetMode="External"/><Relationship Id="rId546" Type="http://schemas.openxmlformats.org/officeDocument/2006/relationships/hyperlink" Target="http://www.reddit.com/r/Bitcoin/comments/36fvrz/now_you_can_login_in_bitexla_using_bitcointrezor/" TargetMode="External"/><Relationship Id="rId545" Type="http://schemas.openxmlformats.org/officeDocument/2006/relationships/hyperlink" Target="http://www.reddit.com/r/Bitcoin/comments/36fwdy/a_successful_microtransaction_service_needs/" TargetMode="External"/><Relationship Id="rId544" Type="http://schemas.openxmlformats.org/officeDocument/2006/relationships/hyperlink" Target="http://www.reddit.com/r/Bitcoin/comments/36fwhk/is_satoshinonce_still_operating/" TargetMode="External"/><Relationship Id="rId549" Type="http://schemas.openxmlformats.org/officeDocument/2006/relationships/hyperlink" Target="http://www.reddit.com/r/Bitcoin/comments/36fy15/any_recommendations_for_python_based_spv_libraries/" TargetMode="External"/><Relationship Id="rId548" Type="http://schemas.openxmlformats.org/officeDocument/2006/relationships/hyperlink" Target="http://www.reddit.com/r/Bitcoin/comments/36fvps/looks_like_bitcoin_investments_are_starting_to/" TargetMode="External"/><Relationship Id="rId2460" Type="http://schemas.openxmlformats.org/officeDocument/2006/relationships/hyperlink" Target="http://bitcoinist.net/beatnik-reload-enables-bitcoin-repurchasing/" TargetMode="External"/><Relationship Id="rId1130" Type="http://schemas.openxmlformats.org/officeDocument/2006/relationships/hyperlink" Target="http://bravenewcoin.com/news/21-inc-decommoditizing-mining/" TargetMode="External"/><Relationship Id="rId2461" Type="http://schemas.openxmlformats.org/officeDocument/2006/relationships/hyperlink" Target="http://www.reddit.com/r/Bitcoin/comments/37gp8a/bitniks_reload_enables_bitcoin_repurchasing/" TargetMode="External"/><Relationship Id="rId1131" Type="http://schemas.openxmlformats.org/officeDocument/2006/relationships/hyperlink" Target="http://www.reddit.com/r/Bitcoin/comments/36p7fk/21_inc_decommoditizing_mining/" TargetMode="External"/><Relationship Id="rId2462" Type="http://schemas.openxmlformats.org/officeDocument/2006/relationships/hyperlink" Target="http://www.reddit.com/r/Bitcoin/comments/37grvl/why_is_vc_money_important_or_a_big_deal_isnt_it/" TargetMode="External"/><Relationship Id="rId543" Type="http://schemas.openxmlformats.org/officeDocument/2006/relationships/hyperlink" Target="http://www.reddit.com/r/Bitcoin/comments/36fvf8/looking_for_volunteers_with_coinbase_to_try_out/" TargetMode="External"/><Relationship Id="rId1132" Type="http://schemas.openxmlformats.org/officeDocument/2006/relationships/hyperlink" Target="http://www.reddit.com/r/Bitcoin/comments/36pe80/time_to_change_to_bits/" TargetMode="External"/><Relationship Id="rId2463" Type="http://schemas.openxmlformats.org/officeDocument/2006/relationships/hyperlink" Target="http://www.miningpool.co.uk/princetons-arvind-narayanan-on-the-pros-and-cons-of-bitcoin-powered-decentralization-part-1/" TargetMode="External"/><Relationship Id="rId542" Type="http://schemas.openxmlformats.org/officeDocument/2006/relationships/hyperlink" Target="http://www.reddit.com/r/Bitcoin/comments/36fue0/confirmed_poloniex_locking_accounts_in_2_days/" TargetMode="External"/><Relationship Id="rId1133" Type="http://schemas.openxmlformats.org/officeDocument/2006/relationships/hyperlink" Target="https://twitter.com/bitstake" TargetMode="External"/><Relationship Id="rId2464" Type="http://schemas.openxmlformats.org/officeDocument/2006/relationships/hyperlink" Target="http://www.reddit.com/r/Bitcoin/comments/37grn6/princetons_arvind_narayanan_on_the_pros_and_cons/" TargetMode="External"/><Relationship Id="rId541" Type="http://schemas.openxmlformats.org/officeDocument/2006/relationships/hyperlink" Target="http://www.reddit.com/r/Bitcoin/comments/36fto8/israeli_guy_got_scammed_for_2_btc_on_darknet/" TargetMode="External"/><Relationship Id="rId1134" Type="http://schemas.openxmlformats.org/officeDocument/2006/relationships/hyperlink" Target="http://www.reddit.com/r/Bitcoin/comments/36pe7u/btcvix_btc_has_made_it_big_the_nigerian_scammers/" TargetMode="External"/><Relationship Id="rId2465" Type="http://schemas.openxmlformats.org/officeDocument/2006/relationships/hyperlink" Target="http://www.reddit.com/r/Bitcoin/comments/37gsw9/i_dont_usually_wait_for_confirmations_when/" TargetMode="External"/><Relationship Id="rId540" Type="http://schemas.openxmlformats.org/officeDocument/2006/relationships/hyperlink" Target="https://youtu.be/rdhNkv4ryuM?t=59" TargetMode="External"/><Relationship Id="rId1135" Type="http://schemas.openxmlformats.org/officeDocument/2006/relationships/hyperlink" Target="http://altcoinpress.com/2015/05/bitcoin-blokes-use-breaking-bad-theme-to-extort-innocent-aussie-victims/" TargetMode="External"/><Relationship Id="rId2466" Type="http://schemas.openxmlformats.org/officeDocument/2006/relationships/hyperlink" Target="http://www.reddit.com/r/Bitcoin/comments/37gso4/how_to_run_a_vote_in_a_bitcoin_world/" TargetMode="External"/><Relationship Id="rId1125" Type="http://schemas.openxmlformats.org/officeDocument/2006/relationships/hyperlink" Target="http://www.reddit.com/r/Bitcoin/comments/36p1i8/looking_for_some_data_about_time_between_blocks/" TargetMode="External"/><Relationship Id="rId2456" Type="http://schemas.openxmlformats.org/officeDocument/2006/relationships/hyperlink" Target="http://www.reddit.com/r/Bitcoin/comments/37glrr/web_security_is_totally_totally_broken_heres_how/" TargetMode="External"/><Relationship Id="rId1126" Type="http://schemas.openxmlformats.org/officeDocument/2006/relationships/hyperlink" Target="http://www.reddit.com/r/Bitcoin/comments/36p1ef/circlecom_wait_period_is_the_worst/" TargetMode="External"/><Relationship Id="rId2457" Type="http://schemas.openxmlformats.org/officeDocument/2006/relationships/hyperlink" Target="http://www.reddit.com/r/Bitcoin/comments/37gl5u/so_where_is_google_in_all_this/" TargetMode="External"/><Relationship Id="rId1127" Type="http://schemas.openxmlformats.org/officeDocument/2006/relationships/hyperlink" Target="https://blog.bitmex.com/bitcoin-regulatory-capture-has-begun/" TargetMode="External"/><Relationship Id="rId2458" Type="http://schemas.openxmlformats.org/officeDocument/2006/relationships/hyperlink" Target="https://getaddr.bitnodes.io/" TargetMode="External"/><Relationship Id="rId1128" Type="http://schemas.openxmlformats.org/officeDocument/2006/relationships/hyperlink" Target="http://www.reddit.com/r/Bitcoin/comments/36p3bf/bitcoin_regulatory_capture_has_begun/" TargetMode="External"/><Relationship Id="rId2459" Type="http://schemas.openxmlformats.org/officeDocument/2006/relationships/hyperlink" Target="http://www.reddit.com/r/Bitcoin/comments/37gl0d/seriously_is_there_only_one_node_in_all_of_alaska/" TargetMode="External"/><Relationship Id="rId1129" Type="http://schemas.openxmlformats.org/officeDocument/2006/relationships/hyperlink" Target="http://www.reddit.com/r/Bitcoin/comments/36p6a1/instantbitcointofiat_revolutionary_nextgen/" TargetMode="External"/><Relationship Id="rId536" Type="http://schemas.openxmlformats.org/officeDocument/2006/relationships/hyperlink" Target="http://www.reddit.com/r/Bitcoin/comments/36fr74/solution_with_21_inc_mining_you_wont_receive/" TargetMode="External"/><Relationship Id="rId535" Type="http://schemas.openxmlformats.org/officeDocument/2006/relationships/hyperlink" Target="http://www.reddit.com/r/Bitcoin/comments/36fri0/accept_btc_currencies_settle_in_btc/" TargetMode="External"/><Relationship Id="rId534" Type="http://schemas.openxmlformats.org/officeDocument/2006/relationships/hyperlink" Target="http://www.reddit.com/r/Bitcoin/comments/36frtv/is_there_an_iphone_testnet_app/" TargetMode="External"/><Relationship Id="rId533" Type="http://schemas.openxmlformats.org/officeDocument/2006/relationships/hyperlink" Target="http://www.reddit.com/r/Bitcoin/comments/36fs0i/bitcoin_gifting_and_the_future_of_online/" TargetMode="External"/><Relationship Id="rId539" Type="http://schemas.openxmlformats.org/officeDocument/2006/relationships/hyperlink" Target="http://www.reddit.com/r/Bitcoin/comments/36fue0/confirmed_poloniex_locking_accounts_in_2_days/" TargetMode="External"/><Relationship Id="rId538" Type="http://schemas.openxmlformats.org/officeDocument/2006/relationships/hyperlink" Target="http://www.reddit.com/r/Bitcoin/comments/36fr3r/new_bitcoin_mining_farm_being_built_near_tibet/" TargetMode="External"/><Relationship Id="rId537" Type="http://schemas.openxmlformats.org/officeDocument/2006/relationships/hyperlink" Target="https://twitter.com/ofnumbers/status/600455744865964032" TargetMode="External"/><Relationship Id="rId2450" Type="http://schemas.openxmlformats.org/officeDocument/2006/relationships/hyperlink" Target="http://www.reddit.com/r/Bitcoin/comments/37gki9/we_need_to_get_travelersbox_to_accept_bitcoin/" TargetMode="External"/><Relationship Id="rId1120" Type="http://schemas.openxmlformats.org/officeDocument/2006/relationships/hyperlink" Target="http://www.reddit.com/r/Bitcoin/comments/36oyks/hackers_attack_hong_kong_banks_demand_bitcoin/" TargetMode="External"/><Relationship Id="rId2451" Type="http://schemas.openxmlformats.org/officeDocument/2006/relationships/hyperlink" Target="https://www.betcoin.ag/deposits-betcoin-now-require-1-confirmation/?a=2873" TargetMode="External"/><Relationship Id="rId532" Type="http://schemas.openxmlformats.org/officeDocument/2006/relationships/hyperlink" Target="https://medium.com/@stevelongoria/bitcoin-gifting-and-the-future-of-online-publishing-c2da186e71f3" TargetMode="External"/><Relationship Id="rId1121" Type="http://schemas.openxmlformats.org/officeDocument/2006/relationships/hyperlink" Target="http://upstart.bizjournals.com/entrepreneurs/hot-shots/2015/05/20/how-bitcoin-will-survive-after-the-last-bitcoin-is.html" TargetMode="External"/><Relationship Id="rId2452" Type="http://schemas.openxmlformats.org/officeDocument/2006/relationships/hyperlink" Target="http://www.reddit.com/r/Bitcoin/comments/37gn06/deposits_on_betcoin_now_require_1_confirmation/" TargetMode="External"/><Relationship Id="rId531" Type="http://schemas.openxmlformats.org/officeDocument/2006/relationships/hyperlink" Target="http://www.reddit.com/r/Bitcoin/comments/36fs8b/philosophical_question_about_bitcoin_theft_and/" TargetMode="External"/><Relationship Id="rId1122" Type="http://schemas.openxmlformats.org/officeDocument/2006/relationships/hyperlink" Target="http://www.reddit.com/r/Bitcoin/comments/36oyj6/gavin_andresen_of_the_bitcoin_foundation_on_how/" TargetMode="External"/><Relationship Id="rId2453" Type="http://schemas.openxmlformats.org/officeDocument/2006/relationships/hyperlink" Target="https://ia801506.us.archive.org/27/items/gov.uscourts.nysd.422824/gov.uscourts.nysd.422824.256.0.pdf" TargetMode="External"/><Relationship Id="rId530" Type="http://schemas.openxmlformats.org/officeDocument/2006/relationships/hyperlink" Target="http://www.reddit.com/r/Bitcoin/comments/36fp3j/earn_interest_on_your_bitcoins_with_these_low/" TargetMode="External"/><Relationship Id="rId1123" Type="http://schemas.openxmlformats.org/officeDocument/2006/relationships/hyperlink" Target="https://i.imgur.com/445AX5T.gifv" TargetMode="External"/><Relationship Id="rId2454" Type="http://schemas.openxmlformats.org/officeDocument/2006/relationships/hyperlink" Target="http://www.reddit.com/r/Bitcoin/comments/37gmiq/government_recommends_life_sentence_for_ross/" TargetMode="External"/><Relationship Id="rId1124" Type="http://schemas.openxmlformats.org/officeDocument/2006/relationships/hyperlink" Target="http://www.reddit.com/r/Bitcoin/comments/36oyen/koogler_has_some_reservations_about_bitcoin_from/" TargetMode="External"/><Relationship Id="rId2455" Type="http://schemas.openxmlformats.org/officeDocument/2006/relationships/hyperlink" Target="https://medium.com/plain-text/web-security-is-totally-totally-broken-b603c705f88" TargetMode="External"/><Relationship Id="rId1158" Type="http://schemas.openxmlformats.org/officeDocument/2006/relationships/hyperlink" Target="http://www.reddit.com/r/Bitcoin/comments/36poph/dozens_wont_forget/" TargetMode="External"/><Relationship Id="rId2489" Type="http://schemas.openxmlformats.org/officeDocument/2006/relationships/hyperlink" Target="http://i.imgur.com/MPs1iZb.jpg" TargetMode="External"/><Relationship Id="rId1159" Type="http://schemas.openxmlformats.org/officeDocument/2006/relationships/hyperlink" Target="https://www.youtube.com/watch?v=IFbYM2EDz40" TargetMode="External"/><Relationship Id="rId569" Type="http://schemas.openxmlformats.org/officeDocument/2006/relationships/hyperlink" Target="http://www.reddit.com/r/Bitcoin/comments/36gaug/nfc_softcard/" TargetMode="External"/><Relationship Id="rId568" Type="http://schemas.openxmlformats.org/officeDocument/2006/relationships/hyperlink" Target="http://www.reddit.com/r/Bitcoin/comments/36gbpk/bitcoin_meetup_power_rankings_april_20th_may_19th/" TargetMode="External"/><Relationship Id="rId567" Type="http://schemas.openxmlformats.org/officeDocument/2006/relationships/hyperlink" Target="http://www.reddit.com/r/Bitcoin/comments/36ga9r/ryan_x_charles_on_bitgo_open_source_philosophy/" TargetMode="External"/><Relationship Id="rId566" Type="http://schemas.openxmlformats.org/officeDocument/2006/relationships/hyperlink" Target="http://www.followthecoin.com/decentralize-fm-podcast-episode-30-conversation-ryan-x-charles-software-engineer-bitgo/" TargetMode="External"/><Relationship Id="rId2480" Type="http://schemas.openxmlformats.org/officeDocument/2006/relationships/hyperlink" Target="http://gavinandresen.svbtle.com/bigger-blocks-another-way" TargetMode="External"/><Relationship Id="rId561" Type="http://schemas.openxmlformats.org/officeDocument/2006/relationships/hyperlink" Target="http://www.reddit.com/r/Bitcoin/comments/36g8c6/crypto_democracy/" TargetMode="External"/><Relationship Id="rId1150" Type="http://schemas.openxmlformats.org/officeDocument/2006/relationships/hyperlink" Target="http://i.imgur.com/i9tXvED.png" TargetMode="External"/><Relationship Id="rId2481" Type="http://schemas.openxmlformats.org/officeDocument/2006/relationships/hyperlink" Target="http://www.reddit.com/r/Bitcoin/comments/37gxuo/bigger_blocks_another_way_gavin_andresen/" TargetMode="External"/><Relationship Id="rId560" Type="http://schemas.openxmlformats.org/officeDocument/2006/relationships/hyperlink" Target="http://www.reddit.com/r/Bitcoin/comments/36g55b/and_this_is_why_i_speak_in_parables/" TargetMode="External"/><Relationship Id="rId1151" Type="http://schemas.openxmlformats.org/officeDocument/2006/relationships/hyperlink" Target="http://www.reddit.com/r/Bitcoin/comments/36poph/dozens_wont_forget/" TargetMode="External"/><Relationship Id="rId2482" Type="http://schemas.openxmlformats.org/officeDocument/2006/relationships/hyperlink" Target="http://www.reddit.com/r/Bitcoin/comments/37h4zy/in_the_kingdom_of_bitcoinland_what_principles_and/" TargetMode="External"/><Relationship Id="rId1152" Type="http://schemas.openxmlformats.org/officeDocument/2006/relationships/hyperlink" Target="https://www.betcoin.ag/aboutbitcoin/?a=2873" TargetMode="External"/><Relationship Id="rId2483" Type="http://schemas.openxmlformats.org/officeDocument/2006/relationships/hyperlink" Target="http://wwwen.uni.lu/university/news/latest_news/researchers_find_a_secure_anonymous_easy_way_to_pay_for_online_content" TargetMode="External"/><Relationship Id="rId1153" Type="http://schemas.openxmlformats.org/officeDocument/2006/relationships/hyperlink" Target="http://www.reddit.com/r/Bitcoin/comments/36poli/bitcoin_is_the_perfect_fit_for_online_gaming_and/" TargetMode="External"/><Relationship Id="rId2484" Type="http://schemas.openxmlformats.org/officeDocument/2006/relationships/hyperlink" Target="http://www.reddit.com/r/Bitcoin/comments/37h4kd/researchers_of_luxembourg_work_on_a_secure/" TargetMode="External"/><Relationship Id="rId565" Type="http://schemas.openxmlformats.org/officeDocument/2006/relationships/hyperlink" Target="http://www.reddit.com/r/Bitcoin/comments/36gaa6/circle_banned_in_china/" TargetMode="External"/><Relationship Id="rId1154" Type="http://schemas.openxmlformats.org/officeDocument/2006/relationships/hyperlink" Target="http://www.reddit.com/r/Bitcoin/comments/36poi7/looking_for_large_volume_btc_seller_in_central/" TargetMode="External"/><Relationship Id="rId2485" Type="http://schemas.openxmlformats.org/officeDocument/2006/relationships/hyperlink" Target="http://www.slideshare.net/kleinerperkins/internet-trends-v1/" TargetMode="External"/><Relationship Id="rId564" Type="http://schemas.openxmlformats.org/officeDocument/2006/relationships/hyperlink" Target="http://www.reddit.com/r/Bitcoin/comments/36gacr/shapeshiftio_is_an_incredible_service/" TargetMode="External"/><Relationship Id="rId1155" Type="http://schemas.openxmlformats.org/officeDocument/2006/relationships/hyperlink" Target="http://moneyandtech.com/instantly-buy-sell-bitcoin-400000-locations/" TargetMode="External"/><Relationship Id="rId2486" Type="http://schemas.openxmlformats.org/officeDocument/2006/relationships/hyperlink" Target="http://www.reddit.com/r/Bitcoin/comments/37h447/mary_meekers_internet_trends_2015_no_mention_of/" TargetMode="External"/><Relationship Id="rId563" Type="http://schemas.openxmlformats.org/officeDocument/2006/relationships/hyperlink" Target="http://www.reddit.com/r/Bitcoin/comments/36g6fq/til_anyone_can_use_oklink_to_pay_chinese_people/" TargetMode="External"/><Relationship Id="rId1156" Type="http://schemas.openxmlformats.org/officeDocument/2006/relationships/hyperlink" Target="http://www.reddit.com/r/Bitcoin/comments/36pp7g/now_instantly_buy_and_sell_bitcoin_in_over_400000/" TargetMode="External"/><Relationship Id="rId2487" Type="http://schemas.openxmlformats.org/officeDocument/2006/relationships/hyperlink" Target="https://youtu.be/hJicIi4Gk8s?t=12m40s" TargetMode="External"/><Relationship Id="rId562" Type="http://schemas.openxmlformats.org/officeDocument/2006/relationships/hyperlink" Target="http://www.reddit.com/r/Bitcoin/comments/36g6hn/question_regarding_downloading_the_blockchain/" TargetMode="External"/><Relationship Id="rId1157" Type="http://schemas.openxmlformats.org/officeDocument/2006/relationships/hyperlink" Target="http://i.imgur.com/i9tXvED.png" TargetMode="External"/><Relationship Id="rId2488" Type="http://schemas.openxmlformats.org/officeDocument/2006/relationships/hyperlink" Target="http://www.reddit.com/r/Bitcoin/comments/37h3uj/keiser_report_on_credits_a_proof_of_stake/" TargetMode="External"/><Relationship Id="rId1147" Type="http://schemas.openxmlformats.org/officeDocument/2006/relationships/hyperlink" Target="http://www.reddit.com/r/Bitcoin/comments/36plqa/eric_sprott_discusses_bitgold_vs_bitcoin_thinks/" TargetMode="External"/><Relationship Id="rId2478" Type="http://schemas.openxmlformats.org/officeDocument/2006/relationships/hyperlink" Target="http://i.imgur.com/gHbj0ks.png" TargetMode="External"/><Relationship Id="rId1148" Type="http://schemas.openxmlformats.org/officeDocument/2006/relationships/hyperlink" Target="http://moneyandtech.com/instantly-buy-sell-bitcoin-400000-locations/" TargetMode="External"/><Relationship Id="rId2479" Type="http://schemas.openxmlformats.org/officeDocument/2006/relationships/hyperlink" Target="http://www.reddit.com/r/Bitcoin/comments/37gyep/my_bank_us_bank_is_introducing_a_revolutionary/" TargetMode="External"/><Relationship Id="rId1149" Type="http://schemas.openxmlformats.org/officeDocument/2006/relationships/hyperlink" Target="http://www.reddit.com/r/Bitcoin/comments/36pp7g/now_instantly_buy_and_sell_bitcoin_in_over_400000/" TargetMode="External"/><Relationship Id="rId558" Type="http://schemas.openxmlformats.org/officeDocument/2006/relationships/hyperlink" Target="http://www.reddit.com/r/Bitcoin/comments/36g5ki/how_wall_street_got_into_the_wild_business_of/" TargetMode="External"/><Relationship Id="rId557" Type="http://schemas.openxmlformats.org/officeDocument/2006/relationships/hyperlink" Target="https://fortune.com/2015/05/18/how-wall-street-got-into-the-wild-world-of-bitcoin/" TargetMode="External"/><Relationship Id="rId556" Type="http://schemas.openxmlformats.org/officeDocument/2006/relationships/hyperlink" Target="http://www.reddit.com/r/Bitcoin/comments/36g5l9/made_my_first_purchase_with_btc/" TargetMode="External"/><Relationship Id="rId555" Type="http://schemas.openxmlformats.org/officeDocument/2006/relationships/hyperlink" Target="http://www.reddit.com/r/Bitcoin/comments/36g48s/what_applicationservice_is_needed_for_bitcoin/" TargetMode="External"/><Relationship Id="rId559" Type="http://schemas.openxmlformats.org/officeDocument/2006/relationships/hyperlink" Target="http://imgur.com/J0X31F1" TargetMode="External"/><Relationship Id="rId550" Type="http://schemas.openxmlformats.org/officeDocument/2006/relationships/hyperlink" Target="http://www.reddit.com/r/Bitcoin/comments/36g2me/21_inc_sounds_like_the_beginning_of_the_fintech/" TargetMode="External"/><Relationship Id="rId2470" Type="http://schemas.openxmlformats.org/officeDocument/2006/relationships/hyperlink" Target="http://www.reddit.com/r/Bitcoin/comments/37guxy/bigger_blocks_another_way/" TargetMode="External"/><Relationship Id="rId1140" Type="http://schemas.openxmlformats.org/officeDocument/2006/relationships/hyperlink" Target="http://finance.yahoo.com/news/silicon-valley-sees-bitcoin-as-its-way-to-overtake-wall-street-120920191.html;_ylt=AwrXgiLeOF1VHS4Ag6mTmYlQ;_ylu=X3oDMTByZDNzZTI1BGNvbG8DZ3ExBHBvcwMyBHZ0aWQDBHNlYwNzYw--" TargetMode="External"/><Relationship Id="rId2471" Type="http://schemas.openxmlformats.org/officeDocument/2006/relationships/hyperlink" Target="http://i.imgur.com/gHbj0ks.png" TargetMode="External"/><Relationship Id="rId1141" Type="http://schemas.openxmlformats.org/officeDocument/2006/relationships/hyperlink" Target="http://www.reddit.com/r/Bitcoin/comments/36pert/digital_gold_new_book_out_on_bitcoin_bitcoin/" TargetMode="External"/><Relationship Id="rId2472" Type="http://schemas.openxmlformats.org/officeDocument/2006/relationships/hyperlink" Target="http://www.reddit.com/r/Bitcoin/comments/37gyep/my_bank_us_bank_is_introducing_a_revolutionary/" TargetMode="External"/><Relationship Id="rId1142" Type="http://schemas.openxmlformats.org/officeDocument/2006/relationships/hyperlink" Target="http://www.reddit.com/r/Bitcoin/comments/36ph5m/i_sent_to_a_wallet_before_i_created_it_i_tried_to/" TargetMode="External"/><Relationship Id="rId2473" Type="http://schemas.openxmlformats.org/officeDocument/2006/relationships/hyperlink" Target="http://gavinandresen.svbtle.com/bigger-blocks-another-way" TargetMode="External"/><Relationship Id="rId554" Type="http://schemas.openxmlformats.org/officeDocument/2006/relationships/hyperlink" Target="http://www.reddit.com/r/Bitcoin/comments/36fzvx/net_neutrality_fans_how_do_you_resolve_your_inner/" TargetMode="External"/><Relationship Id="rId1143" Type="http://schemas.openxmlformats.org/officeDocument/2006/relationships/hyperlink" Target="https://hbr.org/2015/04/apple-pay-is-just-a-big-giveaway-to-credit-card-companies" TargetMode="External"/><Relationship Id="rId2474" Type="http://schemas.openxmlformats.org/officeDocument/2006/relationships/hyperlink" Target="http://www.reddit.com/r/Bitcoin/comments/37gxuo/bigger_blocks_another_way_gavin_andresen/" TargetMode="External"/><Relationship Id="rId553" Type="http://schemas.openxmlformats.org/officeDocument/2006/relationships/hyperlink" Target="http://www.reddit.com/r/Bitcoin/comments/36g1wb/regarding_21_its_all_about_the_devices_stupid/" TargetMode="External"/><Relationship Id="rId1144" Type="http://schemas.openxmlformats.org/officeDocument/2006/relationships/hyperlink" Target="http://www.reddit.com/r/Bitcoin/comments/36pm3s/harvard_business_review_apple_pay_is_just_a_big/" TargetMode="External"/><Relationship Id="rId2475" Type="http://schemas.openxmlformats.org/officeDocument/2006/relationships/hyperlink" Target="http://techcrunch.com/2015/05/26/the-bank-of-facebook/" TargetMode="External"/><Relationship Id="rId552" Type="http://schemas.openxmlformats.org/officeDocument/2006/relationships/hyperlink" Target="http://www.reddit.com/r/Bitcoin/comments/36g288/does_robocoin_still_makemaitenance_btms_seems/" TargetMode="External"/><Relationship Id="rId1145" Type="http://schemas.openxmlformats.org/officeDocument/2006/relationships/hyperlink" Target="http://www.reddit.com/r/Bitcoin/comments/36pm3q/anyone_know_what_twitters_official_stance_on/" TargetMode="External"/><Relationship Id="rId2476" Type="http://schemas.openxmlformats.org/officeDocument/2006/relationships/hyperlink" Target="http://www.reddit.com/r/Bitcoin/comments/37gxr6/the_bank_of_facebook/" TargetMode="External"/><Relationship Id="rId551" Type="http://schemas.openxmlformats.org/officeDocument/2006/relationships/hyperlink" Target="http://robocoin.com/" TargetMode="External"/><Relationship Id="rId1146" Type="http://schemas.openxmlformats.org/officeDocument/2006/relationships/hyperlink" Target="https://soundcloud.com/sprottmoney/indian-gold-demand-the-advent-of-bitgold-sm-weekly-wrap-up-may-15-2015" TargetMode="External"/><Relationship Id="rId2477" Type="http://schemas.openxmlformats.org/officeDocument/2006/relationships/hyperlink" Target="http://www.reddit.com/r/Bitcoin/comments/37gyna/what_is_the_definition_of_an_exchange/" TargetMode="External"/><Relationship Id="rId495" Type="http://schemas.openxmlformats.org/officeDocument/2006/relationships/hyperlink" Target="http://www.reddit.com/r/Bitcoin/comments/36f3zh/relevant_college_degrees/" TargetMode="External"/><Relationship Id="rId494" Type="http://schemas.openxmlformats.org/officeDocument/2006/relationships/hyperlink" Target="http://www.reddit.com/r/Bitcoin/comments/36f423/poloniex_to_require_identity_details/" TargetMode="External"/><Relationship Id="rId493" Type="http://schemas.openxmlformats.org/officeDocument/2006/relationships/hyperlink" Target="http://www.reddit.com/r/Bitcoin/comments/36f33y/we_always_talk_about_wanting_a_userowned/" TargetMode="External"/><Relationship Id="rId492" Type="http://schemas.openxmlformats.org/officeDocument/2006/relationships/hyperlink" Target="https://bitcointalk.org/index.php?topic=1033773.msg11402431" TargetMode="External"/><Relationship Id="rId499" Type="http://schemas.openxmlformats.org/officeDocument/2006/relationships/hyperlink" Target="http://www.coinbuzz.com/2015/05/18/inside-papersafe-bitcoins-answer-to-the-dollar-bill/" TargetMode="External"/><Relationship Id="rId498" Type="http://schemas.openxmlformats.org/officeDocument/2006/relationships/hyperlink" Target="http://www.reddit.com/r/Bitcoin/comments/36f7vc/changetipping_potus_on_twitter/" TargetMode="External"/><Relationship Id="rId497" Type="http://schemas.openxmlformats.org/officeDocument/2006/relationships/hyperlink" Target="http://www.reddit.com/r/Bitcoin/comments/36f3ic/a_wallet_on_a_chip_containing_some_btc_to_spend/" TargetMode="External"/><Relationship Id="rId496" Type="http://schemas.openxmlformats.org/officeDocument/2006/relationships/hyperlink" Target="http://www.reddit.com/r/Bitcoin/comments/36f3l8/idea_discussion_an_solike_site_with_bitcoin/" TargetMode="External"/><Relationship Id="rId1213" Type="http://schemas.openxmlformats.org/officeDocument/2006/relationships/hyperlink" Target="http://www.reddit.com/r/Bitcoin/comments/36qo86/how_will_bitcoin_succeed_what_will_happen_sooner/" TargetMode="External"/><Relationship Id="rId2544" Type="http://schemas.openxmlformats.org/officeDocument/2006/relationships/hyperlink" Target="http://www.reddit.com/r/Bitcoin/comments/37iw31/shangai_composite_roger_ver_kycaml_tighter/" TargetMode="External"/><Relationship Id="rId1214" Type="http://schemas.openxmlformats.org/officeDocument/2006/relationships/hyperlink" Target="http://www.reddit.com/r/Bitcoin/comments/36qo6c/paypal_issue_relating_to_bitcoin_sale_japanese/" TargetMode="External"/><Relationship Id="rId2545" Type="http://schemas.openxmlformats.org/officeDocument/2006/relationships/hyperlink" Target="http://www.reddit.com/r/Bitcoin/comments/37ivlh/could_you_create_a_tipping_jar_that_can_only_be/" TargetMode="External"/><Relationship Id="rId1215" Type="http://schemas.openxmlformats.org/officeDocument/2006/relationships/hyperlink" Target="http://www.reddit.com/r/Bitcoin/comments/36qrkw/generate_a_bitpaylike_invoice_but_with_a_custom/" TargetMode="External"/><Relationship Id="rId2546" Type="http://schemas.openxmlformats.org/officeDocument/2006/relationships/hyperlink" Target="http://www.reddit.com/r/Bitcoin/comments/37ix2u/received_10000_satoshi_but_dont_know_why/" TargetMode="External"/><Relationship Id="rId1216" Type="http://schemas.openxmlformats.org/officeDocument/2006/relationships/hyperlink" Target="http://www.reddit.com/r/Bitcoin/comments/36qrkd/bitgold/" TargetMode="External"/><Relationship Id="rId2547" Type="http://schemas.openxmlformats.org/officeDocument/2006/relationships/hyperlink" Target="http://imgur.com/Ofcu3pA" TargetMode="External"/><Relationship Id="rId1217" Type="http://schemas.openxmlformats.org/officeDocument/2006/relationships/hyperlink" Target="http://www.reddit.com/r/Bitcoin/comments/36qr42/coingamingio_and_bitcasinoio_strengthen_presence/" TargetMode="External"/><Relationship Id="rId2548" Type="http://schemas.openxmlformats.org/officeDocument/2006/relationships/hyperlink" Target="http://www.reddit.com/r/Bitcoin/comments/37j0rb/scam_alert_getxbtccom_these_guys_are_sending_001/" TargetMode="External"/><Relationship Id="rId1218" Type="http://schemas.openxmlformats.org/officeDocument/2006/relationships/hyperlink" Target="http://www.reddit.com/r/Bitcoin/comments/36qq0g/generate_a_payment_request/" TargetMode="External"/><Relationship Id="rId2549" Type="http://schemas.openxmlformats.org/officeDocument/2006/relationships/hyperlink" Target="http://www.reddit.com/r/Bitcoin/comments/37j0qi/trouble_buying_bitcoins_need_to_pay_ransomware_1/" TargetMode="External"/><Relationship Id="rId1219" Type="http://schemas.openxmlformats.org/officeDocument/2006/relationships/hyperlink" Target="http://www.reddit.com/r/Bitcoin/comments/36qpzi/blocksize_solution/" TargetMode="External"/><Relationship Id="rId2540" Type="http://schemas.openxmlformats.org/officeDocument/2006/relationships/hyperlink" Target="http://www.reddit.com/r/Bitcoin/comments/37ith5/so_this_is_what_we_sound_like_when_we_explain_t/" TargetMode="External"/><Relationship Id="rId1210" Type="http://schemas.openxmlformats.org/officeDocument/2006/relationships/hyperlink" Target="https://www.youtube.com/watch?v=kanT_eVzggk" TargetMode="External"/><Relationship Id="rId2541" Type="http://schemas.openxmlformats.org/officeDocument/2006/relationships/hyperlink" Target="http://arstechnica.com/business/2015/05/how-to-mine-bitcoin-on-a-55-year-old-ibm-1401-mainframe/2/" TargetMode="External"/><Relationship Id="rId1211" Type="http://schemas.openxmlformats.org/officeDocument/2006/relationships/hyperlink" Target="http://www.reddit.com/r/Bitcoin/comments/36qp3q/eli3_bitcoin/" TargetMode="External"/><Relationship Id="rId2542" Type="http://schemas.openxmlformats.org/officeDocument/2006/relationships/hyperlink" Target="http://www.reddit.com/r/Bitcoin/comments/37isy1/mining_btc_in_40k_times_the_age_of_the_universe/" TargetMode="External"/><Relationship Id="rId1212" Type="http://schemas.openxmlformats.org/officeDocument/2006/relationships/hyperlink" Target="http://www.reddit.com/r/Bitcoin/comments/36qp28/how_would_you_respond_when_someone_says_that/" TargetMode="External"/><Relationship Id="rId2543" Type="http://schemas.openxmlformats.org/officeDocument/2006/relationships/hyperlink" Target="https://blog.bitmex.com/low-volatility-and-the-shanghai-composite-are-killing-bitcoin/" TargetMode="External"/><Relationship Id="rId1202" Type="http://schemas.openxmlformats.org/officeDocument/2006/relationships/hyperlink" Target="https://youtu.be/1wIPIlZTb1k" TargetMode="External"/><Relationship Id="rId2533" Type="http://schemas.openxmlformats.org/officeDocument/2006/relationships/hyperlink" Target="https://blog.companyzero.com/2015/05/btcwallet-0-6-0-release/" TargetMode="External"/><Relationship Id="rId1203" Type="http://schemas.openxmlformats.org/officeDocument/2006/relationships/hyperlink" Target="http://www.reddit.com/r/Bitcoin/comments/36ql76/bitcoin_balloon_giveaway_find_and_win_20_of_btc/" TargetMode="External"/><Relationship Id="rId2534" Type="http://schemas.openxmlformats.org/officeDocument/2006/relationships/hyperlink" Target="http://www.reddit.com/r/Bitcoin/comments/37igrz/btcwallet_060_released/" TargetMode="External"/><Relationship Id="rId1204" Type="http://schemas.openxmlformats.org/officeDocument/2006/relationships/hyperlink" Target="https://bitcointalk.org/index.php?topic=137.0" TargetMode="External"/><Relationship Id="rId2535" Type="http://schemas.openxmlformats.org/officeDocument/2006/relationships/hyperlink" Target="http://www.reddit.com/r/Bitcoin/comments/37ighj/bitcoinaltcoin_exchange_for_sale_andor_takeover/" TargetMode="External"/><Relationship Id="rId1205" Type="http://schemas.openxmlformats.org/officeDocument/2006/relationships/hyperlink" Target="http://www.reddit.com/r/Bitcoin/comments/36qkjn/pizza_for_bitcoins_remember_your_first_bitcoin/" TargetMode="External"/><Relationship Id="rId2536" Type="http://schemas.openxmlformats.org/officeDocument/2006/relationships/hyperlink" Target="http://www.reddit.com/r/Bitcoin/comments/37ii2p/possible_attack_spam_blockchain_with_legit/" TargetMode="External"/><Relationship Id="rId1206" Type="http://schemas.openxmlformats.org/officeDocument/2006/relationships/hyperlink" Target="http://cointelegraph.com/news/114302/mastercard-announces-centralized-p2p-payments" TargetMode="External"/><Relationship Id="rId2537" Type="http://schemas.openxmlformats.org/officeDocument/2006/relationships/hyperlink" Target="http://www.reddit.com/r/Bitcoin/comments/37ijd8/how_fast_are_satoshis_being_burned_to_justify_the/" TargetMode="External"/><Relationship Id="rId1207" Type="http://schemas.openxmlformats.org/officeDocument/2006/relationships/hyperlink" Target="http://www.reddit.com/r/Bitcoin/comments/36qni3/mastercard_has_announced_a_p2p_debit_cardbased/" TargetMode="External"/><Relationship Id="rId2538" Type="http://schemas.openxmlformats.org/officeDocument/2006/relationships/hyperlink" Target="http://www.reddit.com/r/Bitcoin/comments/37iqe8/looking_for_a_site_that_lets_you_add_tx_fee_to_a/" TargetMode="External"/><Relationship Id="rId1208" Type="http://schemas.openxmlformats.org/officeDocument/2006/relationships/hyperlink" Target="http://www.coindesk.com/seagate-ripple-investment-shows-were-serious-about-blockchain-tech/" TargetMode="External"/><Relationship Id="rId2539" Type="http://schemas.openxmlformats.org/officeDocument/2006/relationships/hyperlink" Target="http://www.reddit.com/r/Bitcoin/comments/37ip67/bitcoin_scalability_question_when_20_mb_block/" TargetMode="External"/><Relationship Id="rId1209" Type="http://schemas.openxmlformats.org/officeDocument/2006/relationships/hyperlink" Target="http://www.reddit.com/r/Bitcoin/comments/36qmi6/seagate_ripple_investment_shows_were_serious/" TargetMode="External"/><Relationship Id="rId2530" Type="http://schemas.openxmlformats.org/officeDocument/2006/relationships/hyperlink" Target="http://www.reddit.com/r/Bitcoin/comments/37ihrb/interesting_story_on_fedora_and_ecc_sec256k1/" TargetMode="External"/><Relationship Id="rId1200" Type="http://schemas.openxmlformats.org/officeDocument/2006/relationships/hyperlink" Target="https://bitcoinspree.com/personalized-photos-of-feet/" TargetMode="External"/><Relationship Id="rId2531" Type="http://schemas.openxmlformats.org/officeDocument/2006/relationships/hyperlink" Target="http://insidebitcoins.com/news/press-release-btc-com/32778" TargetMode="External"/><Relationship Id="rId1201" Type="http://schemas.openxmlformats.org/officeDocument/2006/relationships/hyperlink" Target="http://www.reddit.com/r/Bitcoin/comments/36qlnr/personalized_photos_of_feet/" TargetMode="External"/><Relationship Id="rId2532" Type="http://schemas.openxmlformats.org/officeDocument/2006/relationships/hyperlink" Target="http://www.reddit.com/r/Bitcoin/comments/37igu1/press_release_btccom/" TargetMode="External"/><Relationship Id="rId1235" Type="http://schemas.openxmlformats.org/officeDocument/2006/relationships/hyperlink" Target="http://www.reddit.com/r/Bitcoin/comments/36r8o1/coin_sachs_a_digital_currency_company_is_seeking/" TargetMode="External"/><Relationship Id="rId2566" Type="http://schemas.openxmlformats.org/officeDocument/2006/relationships/hyperlink" Target="http://www.ign.com/videos/2015/05/27/deep-web-alex-winter-takes-us-into-the-dark-corners-of-the-internet" TargetMode="External"/><Relationship Id="rId1236" Type="http://schemas.openxmlformats.org/officeDocument/2006/relationships/hyperlink" Target="https://www.mobygames.com/developer/sheet/view/developerId,102253/" TargetMode="External"/><Relationship Id="rId2567" Type="http://schemas.openxmlformats.org/officeDocument/2006/relationships/hyperlink" Target="http://www.reddit.com/r/Bitcoin/comments/37ja8w/deep_web_alex_winter_talks_about_bitcoin_ross/" TargetMode="External"/><Relationship Id="rId1237" Type="http://schemas.openxmlformats.org/officeDocument/2006/relationships/hyperlink" Target="http://www.reddit.com/r/Bitcoin/comments/36rbrp/hal_finney_on_mobygames/" TargetMode="External"/><Relationship Id="rId2568" Type="http://schemas.openxmlformats.org/officeDocument/2006/relationships/hyperlink" Target="https://scontent.xx.fbcdn.net/hphotos-xpf1/v/t1.0-9/10422215_10153250897431648_6712514056382190109_n.jpg?oh=a1d159a744d256fd2a1aab27aefd5044&amp;oe=560B6D9B" TargetMode="External"/><Relationship Id="rId1238" Type="http://schemas.openxmlformats.org/officeDocument/2006/relationships/hyperlink" Target="http://imgur.com/02McUaG" TargetMode="External"/><Relationship Id="rId2569" Type="http://schemas.openxmlformats.org/officeDocument/2006/relationships/hyperlink" Target="http://www.reddit.com/r/Bitcoin/comments/37ja3f/meanwhile_on_necker_island/" TargetMode="External"/><Relationship Id="rId1239" Type="http://schemas.openxmlformats.org/officeDocument/2006/relationships/hyperlink" Target="http://www.reddit.com/r/Bitcoin/comments/36rgdt/go_home_winkdex_youre_drunk/" TargetMode="External"/><Relationship Id="rId409" Type="http://schemas.openxmlformats.org/officeDocument/2006/relationships/hyperlink" Target="http://www.reddit.com/r/Bitcoin/comments/36dwtc/in_honor_of_bitcoin_pizza_day_buy_a_slice_of/" TargetMode="External"/><Relationship Id="rId404" Type="http://schemas.openxmlformats.org/officeDocument/2006/relationships/hyperlink" Target="http://www.reddit.com/r/Bitcoin/comments/36dvwo/the_many_sides_of_bitcoin_nasdaq/" TargetMode="External"/><Relationship Id="rId403" Type="http://schemas.openxmlformats.org/officeDocument/2006/relationships/hyperlink" Target="http://www.nasdaqomx.com/aboutus/marketinsite/readpost?contentId=58806&amp;title=The+Many+Sides+of+Bitcoin&amp;utm_source=NASDAQ&amp;TWITTER&amp;182083366&amp;utm_medium=Marketing&amp;Intel&amp;" TargetMode="External"/><Relationship Id="rId402" Type="http://schemas.openxmlformats.org/officeDocument/2006/relationships/hyperlink" Target="http://www.reddit.com/r/Bitcoin/comments/36dw8u/the_humble_qr_code_is_being_disrupted_and_going/" TargetMode="External"/><Relationship Id="rId401" Type="http://schemas.openxmlformats.org/officeDocument/2006/relationships/hyperlink" Target="http://techcrunch.com/2015/05/18/dotless-qr-codes/?ncid=rss&amp;utm_source=feedburner&amp;utm_medium=feed&amp;utm_campaign=Feed%3A+Techcrunch+%28TechCrunch%29&amp;utm_content=FaceBook" TargetMode="External"/><Relationship Id="rId408" Type="http://schemas.openxmlformats.org/officeDocument/2006/relationships/hyperlink" Target="http://www.reddit.com/r/Bitcoin/comments/36dye6/how_is_it_that_2mm_of_bitcoin_was_purchased_today/" TargetMode="External"/><Relationship Id="rId407" Type="http://schemas.openxmlformats.org/officeDocument/2006/relationships/hyperlink" Target="http://www.reddit.com/r/Bitcoin/comments/36dw8u/the_humble_qr_code_is_being_disrupted_and_going/" TargetMode="External"/><Relationship Id="rId406" Type="http://schemas.openxmlformats.org/officeDocument/2006/relationships/hyperlink" Target="http://techcrunch.com/2015/05/18/dotless-qr-codes/?ncid=rss&amp;utm_source=feedburner&amp;utm_medium=feed&amp;utm_campaign=Feed%3A+Techcrunch+%28TechCrunch%29&amp;utm_content=FaceBook" TargetMode="External"/><Relationship Id="rId405" Type="http://schemas.openxmlformats.org/officeDocument/2006/relationships/hyperlink" Target="http://www.reddit.com/r/Bitcoin/comments/36dwg0/eli5_what_exactly_is_the_swedish_etn/" TargetMode="External"/><Relationship Id="rId2560" Type="http://schemas.openxmlformats.org/officeDocument/2006/relationships/hyperlink" Target="http://www.reddit.com/r/Bitcoin/comments/37j8tm/deep_web_alex_winter_talks_about_bitcoin_and_the/" TargetMode="External"/><Relationship Id="rId1230" Type="http://schemas.openxmlformats.org/officeDocument/2006/relationships/hyperlink" Target="http://www.reddit.com/r/Bitcoin/comments/36r83j/mine_now_03_btc_for_free/" TargetMode="External"/><Relationship Id="rId2561" Type="http://schemas.openxmlformats.org/officeDocument/2006/relationships/hyperlink" Target="http://i.imgur.com/LywKW3y.png" TargetMode="External"/><Relationship Id="rId400" Type="http://schemas.openxmlformats.org/officeDocument/2006/relationships/hyperlink" Target="http://www.reddit.com/r/Bitcoin/comments/36dwg0/eli5_what_exactly_is_the_swedish_etn/" TargetMode="External"/><Relationship Id="rId1231" Type="http://schemas.openxmlformats.org/officeDocument/2006/relationships/hyperlink" Target="https://www.newsday.com/news/new-york/silk-road-judge-wants-help-with-research-before-sentencing-of-ross-ulbricht-1.10452128" TargetMode="External"/><Relationship Id="rId2562" Type="http://schemas.openxmlformats.org/officeDocument/2006/relationships/hyperlink" Target="http://www.reddit.com/r/Bitcoin/comments/37j8s9/representing_1_in_agario/" TargetMode="External"/><Relationship Id="rId1232" Type="http://schemas.openxmlformats.org/officeDocument/2006/relationships/hyperlink" Target="http://www.reddit.com/r/Bitcoin/comments/36r826/silk_road_judge_wants_help_with_research_before/" TargetMode="External"/><Relationship Id="rId2563" Type="http://schemas.openxmlformats.org/officeDocument/2006/relationships/hyperlink" Target="http://www.reddit.com/r/Bitcoin/comments/37j8r2/update_on_the_hack_of_6_btc_from_blockchaininfo/" TargetMode="External"/><Relationship Id="rId1233" Type="http://schemas.openxmlformats.org/officeDocument/2006/relationships/hyperlink" Target="https://www.ccedk.com/nanocard" TargetMode="External"/><Relationship Id="rId2564" Type="http://schemas.openxmlformats.org/officeDocument/2006/relationships/hyperlink" Target="http://www.reddit.com/r/Bitcoin/comments/37j8aq/im_looking_to_get_one_asic_miner_just_to_test/" TargetMode="External"/><Relationship Id="rId1234" Type="http://schemas.openxmlformats.org/officeDocument/2006/relationships/hyperlink" Target="http://www.reddit.com/r/Bitcoin/comments/36r9yl/ccedks_mastercard_funded_by_bitcoin_for_europeans/" TargetMode="External"/><Relationship Id="rId2565" Type="http://schemas.openxmlformats.org/officeDocument/2006/relationships/hyperlink" Target="http://www.reddit.com/r/Bitcoin/comments/37jb8p/lots_of_bitcoiners_at_the_rocket_vs_golden_state/" TargetMode="External"/><Relationship Id="rId1224" Type="http://schemas.openxmlformats.org/officeDocument/2006/relationships/hyperlink" Target="http://www.reddit.com/r/Bitcoin/comments/36r4fa/leetgg_now_allows_you_to_play_minecraft_for/" TargetMode="External"/><Relationship Id="rId2555" Type="http://schemas.openxmlformats.org/officeDocument/2006/relationships/hyperlink" Target="http://bittask.io" TargetMode="External"/><Relationship Id="rId1225" Type="http://schemas.openxmlformats.org/officeDocument/2006/relationships/hyperlink" Target="http://www.reddit.com/r/Bitcoin/comments/36r44e/the_ember_color_coin_platform_open_assets/" TargetMode="External"/><Relationship Id="rId2556" Type="http://schemas.openxmlformats.org/officeDocument/2006/relationships/hyperlink" Target="http://www.reddit.com/r/Bitcoin/comments/37j4ko/free_bits_earn_bitcoin_by_completing_tasks/" TargetMode="External"/><Relationship Id="rId1226" Type="http://schemas.openxmlformats.org/officeDocument/2006/relationships/hyperlink" Target="http://www.reddit.com/r/Bitcoin/comments/36r29y/is_there_a_world_finance_subreddit_ive_been_using/" TargetMode="External"/><Relationship Id="rId2557" Type="http://schemas.openxmlformats.org/officeDocument/2006/relationships/hyperlink" Target="http://www.betaboston.com/news/2015/05/27/mit-student-settles-legal-fight-with-nj-over-bitcoin-mining-experiment/" TargetMode="External"/><Relationship Id="rId1227" Type="http://schemas.openxmlformats.org/officeDocument/2006/relationships/hyperlink" Target="http://www.coindesk.com/press-releases/digital-currency-platform-opens-doors-to-all-cryptocurrencies/" TargetMode="External"/><Relationship Id="rId2558" Type="http://schemas.openxmlformats.org/officeDocument/2006/relationships/hyperlink" Target="http://www.reddit.com/r/Bitcoin/comments/37j49v/mit_student_settles_with_nj_over_bitcoinmining/" TargetMode="External"/><Relationship Id="rId1228" Type="http://schemas.openxmlformats.org/officeDocument/2006/relationships/hyperlink" Target="http://www.reddit.com/r/Bitcoin/comments/36r896/digital_currency_platform_opens_doors_to_all/" TargetMode="External"/><Relationship Id="rId2559" Type="http://schemas.openxmlformats.org/officeDocument/2006/relationships/hyperlink" Target="http://www.ign.com/videos/2015/05/27/deep-web-alex-winter-takes-us-into-the-dark-corners-of-the-internet" TargetMode="External"/><Relationship Id="rId1229" Type="http://schemas.openxmlformats.org/officeDocument/2006/relationships/hyperlink" Target="http://www.mining.ml?ref=michaelk" TargetMode="External"/><Relationship Id="rId2550" Type="http://schemas.openxmlformats.org/officeDocument/2006/relationships/hyperlink" Target="http://i.imgur.com/yH0MS0G.jpg" TargetMode="External"/><Relationship Id="rId1220" Type="http://schemas.openxmlformats.org/officeDocument/2006/relationships/hyperlink" Target="http://www.reddit.com/r/Bitcoin/comments/36qplx/can_i_include_a_bitcoin_uri_in_an_email/" TargetMode="External"/><Relationship Id="rId2551" Type="http://schemas.openxmlformats.org/officeDocument/2006/relationships/hyperlink" Target="http://www.reddit.com/r/Bitcoin/comments/37j3ms/24h_after_being_hacked_6_btc_and_contacting/" TargetMode="External"/><Relationship Id="rId1221" Type="http://schemas.openxmlformats.org/officeDocument/2006/relationships/hyperlink" Target="http://www.reddit.com/r/Bitcoin/comments/36r29y/is_there_a_world_finance_subreddit_ive_been_using/" TargetMode="External"/><Relationship Id="rId2552" Type="http://schemas.openxmlformats.org/officeDocument/2006/relationships/hyperlink" Target="http://www.reddit.com/r/Bitcoin/comments/37j3cf/network_alert_circulating/" TargetMode="External"/><Relationship Id="rId1222" Type="http://schemas.openxmlformats.org/officeDocument/2006/relationships/hyperlink" Target="http://www.reddit.com/r/Bitcoin/comments/36r1px/money_transmitter_laws_or_equivalent_in_venezuela/" TargetMode="External"/><Relationship Id="rId2553" Type="http://schemas.openxmlformats.org/officeDocument/2006/relationships/hyperlink" Target="http://www.blockchain.com/invite/" TargetMode="External"/><Relationship Id="rId1223" Type="http://schemas.openxmlformats.org/officeDocument/2006/relationships/hyperlink" Target="https://twitter.com/HostFat/status/600270806267101184" TargetMode="External"/><Relationship Id="rId2554" Type="http://schemas.openxmlformats.org/officeDocument/2006/relationships/hyperlink" Target="http://www.reddit.com/r/Bitcoin/comments/37j5g1/new_blockchain_wallet_looks_kickass/" TargetMode="External"/><Relationship Id="rId2500" Type="http://schemas.openxmlformats.org/officeDocument/2006/relationships/hyperlink" Target="http://www.reddit.com/r/Bitcoin/comments/37h6t8/changetip_is_pretty_clearly_divorcing_itself_from/" TargetMode="External"/><Relationship Id="rId2501" Type="http://schemas.openxmlformats.org/officeDocument/2006/relationships/hyperlink" Target="https://medium.com/@moritzfelipe/why-bitcoin-should-replace-the-like-button-4fe1e1d38e7a" TargetMode="External"/><Relationship Id="rId2502" Type="http://schemas.openxmlformats.org/officeDocument/2006/relationships/hyperlink" Target="http://www.reddit.com/r/Bitcoin/comments/37hc9s/why_bitcoin_should_replace_the_like_button/" TargetMode="External"/><Relationship Id="rId2503" Type="http://schemas.openxmlformats.org/officeDocument/2006/relationships/hyperlink" Target="http://www.reddit.com/r/Bitcoin/comments/37hc05/should_i_avoid_using_bitcoin_on_windows/" TargetMode="External"/><Relationship Id="rId2504" Type="http://schemas.openxmlformats.org/officeDocument/2006/relationships/hyperlink" Target="http://forklog.net/russia-blocks-bitcoin-sites-again/" TargetMode="External"/><Relationship Id="rId2505" Type="http://schemas.openxmlformats.org/officeDocument/2006/relationships/hyperlink" Target="http://www.reddit.com/r/Bitcoin/comments/37hbk1/russia_blocks_another_one_bitcoin_site/" TargetMode="External"/><Relationship Id="rId2506" Type="http://schemas.openxmlformats.org/officeDocument/2006/relationships/hyperlink" Target="http://www.coinssource.com/xmint-into-new-territory/" TargetMode="External"/><Relationship Id="rId2507" Type="http://schemas.openxmlformats.org/officeDocument/2006/relationships/hyperlink" Target="http://www.reddit.com/r/Bitcoin/comments/37hdd2/xmint_crosses_into_new_territory/" TargetMode="External"/><Relationship Id="rId2508" Type="http://schemas.openxmlformats.org/officeDocument/2006/relationships/hyperlink" Target="http://www.reddit.com/r/Bitcoin/comments/37hftc/a_perspective_on_bitcoin_stock_flow_and_price/" TargetMode="External"/><Relationship Id="rId2509" Type="http://schemas.openxmlformats.org/officeDocument/2006/relationships/hyperlink" Target="http://www.reddit.com/r/Bitcoin/comments/37hjk5/try_the_latest_circle_app_loaded_with_new_features/" TargetMode="External"/><Relationship Id="rId2522" Type="http://schemas.openxmlformats.org/officeDocument/2006/relationships/hyperlink" Target="https://twitter.com/CoinCadence/status/603645368950218752" TargetMode="External"/><Relationship Id="rId2523" Type="http://schemas.openxmlformats.org/officeDocument/2006/relationships/hyperlink" Target="http://www.reddit.com/r/Bitcoin/comments/37hxze/looks_like_bitfurygroup_beat_21dotco_to_the_punch/" TargetMode="External"/><Relationship Id="rId2524" Type="http://schemas.openxmlformats.org/officeDocument/2006/relationships/hyperlink" Target="http://www.positivemoney.org/2015/05/charges-icelandic-banks-money-counterfeiting/" TargetMode="External"/><Relationship Id="rId2525" Type="http://schemas.openxmlformats.org/officeDocument/2006/relationships/hyperlink" Target="http://www.reddit.com/r/Bitcoin/comments/37hxdb/charges_against_icelandic_banks_for_money/" TargetMode="External"/><Relationship Id="rId2526" Type="http://schemas.openxmlformats.org/officeDocument/2006/relationships/hyperlink" Target="https://m.youtube.com/watch?v=TXqSP8KkSJQ" TargetMode="External"/><Relationship Id="rId2527" Type="http://schemas.openxmlformats.org/officeDocument/2006/relationships/hyperlink" Target="http://www.reddit.com/r/Bitcoin/comments/37i73g/the_true_story_behind_bitcoin_pizza_day/" TargetMode="External"/><Relationship Id="rId2528" Type="http://schemas.openxmlformats.org/officeDocument/2006/relationships/hyperlink" Target="https://twitter.com/bitcoinembassy/status/603449373293350912" TargetMode="External"/><Relationship Id="rId2529" Type="http://schemas.openxmlformats.org/officeDocument/2006/relationships/hyperlink" Target="http://www.reddit.com/r/Bitcoin/comments/37ifev/eliptibox_in_iot_conference/" TargetMode="External"/><Relationship Id="rId2520" Type="http://schemas.openxmlformats.org/officeDocument/2006/relationships/hyperlink" Target="http://www.reddit.com/r/Bitcoin/comments/37ht4j/summers_and_swiss_bitcoin_hoards/" TargetMode="External"/><Relationship Id="rId2521" Type="http://schemas.openxmlformats.org/officeDocument/2006/relationships/hyperlink" Target="http://www.reddit.com/r/Bitcoin/comments/37hrz4/digital_publishing_with_bitcoin/" TargetMode="External"/><Relationship Id="rId2511" Type="http://schemas.openxmlformats.org/officeDocument/2006/relationships/hyperlink" Target="http://www.reddit.com/r/Bitcoin/comments/37hkm2/a_window_into_the_big_picture_2_board_members_of/" TargetMode="External"/><Relationship Id="rId2512" Type="http://schemas.openxmlformats.org/officeDocument/2006/relationships/hyperlink" Target="http://newsletters.briefs.bloomberg.com/document/39z18euvdyhzvm6y0a/front" TargetMode="External"/><Relationship Id="rId2513" Type="http://schemas.openxmlformats.org/officeDocument/2006/relationships/hyperlink" Target="http://www.reddit.com/r/Bitcoin/comments/37ho9q/bitcoin_growing_pains_matching_reality_to_the/" TargetMode="External"/><Relationship Id="rId2514" Type="http://schemas.openxmlformats.org/officeDocument/2006/relationships/hyperlink" Target="http://www.reddit.com/r/Bitcoin/comments/37hmvu/cant_make_it_to_google_io_follow_the_circle_team/" TargetMode="External"/><Relationship Id="rId2515" Type="http://schemas.openxmlformats.org/officeDocument/2006/relationships/hyperlink" Target="http://www.reddit.com/r/Bitcoin/comments/37hmnn/bad_idea_to_android_raspberry_pi/" TargetMode="External"/><Relationship Id="rId2516" Type="http://schemas.openxmlformats.org/officeDocument/2006/relationships/hyperlink" Target="http://www.reddit.com/r/Bitcoin/comments/37hmgo/where_can_i_buy_bitcoins_online_in_canada/" TargetMode="External"/><Relationship Id="rId2517" Type="http://schemas.openxmlformats.org/officeDocument/2006/relationships/hyperlink" Target="http://www.valuewalk.com/2015/05/bloomberg-brief-does-bitcoin/" TargetMode="External"/><Relationship Id="rId2518" Type="http://schemas.openxmlformats.org/officeDocument/2006/relationships/hyperlink" Target="http://www.reddit.com/r/Bitcoin/comments/37hqtv/bloomberg_brief_does_bitcoin/" TargetMode="External"/><Relationship Id="rId2519" Type="http://schemas.openxmlformats.org/officeDocument/2006/relationships/hyperlink" Target="http://ftalphaville.ft.com/2015/05/27/2130503/summers-and-swiss-bitcoin-hoards/" TargetMode="External"/><Relationship Id="rId2510" Type="http://schemas.openxmlformats.org/officeDocument/2006/relationships/hyperlink" Target="http://blogs.wsj.com/digits/2015/03/10/secretive-bitcoin-startup-21-reveals-record-funds-hints-at-mass-consumer-play/" TargetMode="External"/><Relationship Id="rId469" Type="http://schemas.openxmlformats.org/officeDocument/2006/relationships/hyperlink" Target="http://www.reddit.com/r/Bitcoin/comments/36eorq/im_really_confused/" TargetMode="External"/><Relationship Id="rId468" Type="http://schemas.openxmlformats.org/officeDocument/2006/relationships/hyperlink" Target="http://www.reddit.com/r/Bitcoin/comments/36epb4/issues_with_fasttechcom_anybody/" TargetMode="External"/><Relationship Id="rId467" Type="http://schemas.openxmlformats.org/officeDocument/2006/relationships/hyperlink" Target="http://www.reddit.com/r/Bitcoin/comments/36em5h/explaining_to_online_services_why_they_should/" TargetMode="External"/><Relationship Id="rId1290" Type="http://schemas.openxmlformats.org/officeDocument/2006/relationships/hyperlink" Target="http://www.reddit.com/r/Bitcoin/comments/36s5ic/veracrypt_the_truecrypt_replacement_now_accepting/" TargetMode="External"/><Relationship Id="rId1291" Type="http://schemas.openxmlformats.org/officeDocument/2006/relationships/hyperlink" Target="https://bitcoinmagazine.com/20505/bitcoin-core-developers-disagree-proposed-block-size-increase-20mb/" TargetMode="External"/><Relationship Id="rId1292" Type="http://schemas.openxmlformats.org/officeDocument/2006/relationships/hyperlink" Target="http://www.reddit.com/r/Bitcoin/comments/36s698/the_great_bitcoin_debate_should_the_block_size/" TargetMode="External"/><Relationship Id="rId462" Type="http://schemas.openxmlformats.org/officeDocument/2006/relationships/hyperlink" Target="http://www.reddit.com/r/Bitcoin/comments/36en3w/satoshis_last_will_interview_with_bitfilm/" TargetMode="External"/><Relationship Id="rId1293" Type="http://schemas.openxmlformats.org/officeDocument/2006/relationships/hyperlink" Target="http://avc.com/2015/05/digital-gold/" TargetMode="External"/><Relationship Id="rId461" Type="http://schemas.openxmlformats.org/officeDocument/2006/relationships/hyperlink" Target="http://bitcoinist.net/satoshis-last-will-interview-bitfilm/" TargetMode="External"/><Relationship Id="rId1294" Type="http://schemas.openxmlformats.org/officeDocument/2006/relationships/hyperlink" Target="http://www.reddit.com/r/Bitcoin/comments/36s5ly/vc_fred_wilson_bitcoin_is_not_simple_it_is_not/" TargetMode="External"/><Relationship Id="rId460" Type="http://schemas.openxmlformats.org/officeDocument/2006/relationships/hyperlink" Target="http://www.reddit.com/r/Bitcoin/comments/36ekyt/why_an_ecrypted_usb_is_better_than_a_trezor_as_a/" TargetMode="External"/><Relationship Id="rId1295" Type="http://schemas.openxmlformats.org/officeDocument/2006/relationships/hyperlink" Target="http://www.reddit.com/r/Bitcoin/comments/36s8wo/best_bitcoin_service_for_buying_rcs/" TargetMode="External"/><Relationship Id="rId1296" Type="http://schemas.openxmlformats.org/officeDocument/2006/relationships/hyperlink" Target="http://www.reddit.com/r/Bitcoin/comments/36s8ux/how_much_hash_power_do_you_expect_21_incs_chips/" TargetMode="External"/><Relationship Id="rId466" Type="http://schemas.openxmlformats.org/officeDocument/2006/relationships/hyperlink" Target="http://www.reddit.com/r/Bitcoin/comments/36emio/proposals_to_solve_the_ability_to_reverse_the/" TargetMode="External"/><Relationship Id="rId1297" Type="http://schemas.openxmlformats.org/officeDocument/2006/relationships/hyperlink" Target="http://www.reddit.com/r/Bitcoin/comments/36s8q6/experiment_with_units_why_wallets_shouldnt/" TargetMode="External"/><Relationship Id="rId465" Type="http://schemas.openxmlformats.org/officeDocument/2006/relationships/hyperlink" Target="http://www.reddit.com/r/Bitcoin/comments/36emws/please_delete_or_explain_and_update_ty_blockchain/" TargetMode="External"/><Relationship Id="rId1298" Type="http://schemas.openxmlformats.org/officeDocument/2006/relationships/hyperlink" Target="http://www.reddit.com/r/Bitcoin/comments/36s8wo/best_bitcoin_service_for_buying_rcs/" TargetMode="External"/><Relationship Id="rId464" Type="http://schemas.openxmlformats.org/officeDocument/2006/relationships/hyperlink" Target="http://www.reddit.com/r/Bitcoin/comments/36emx3/the_next_big_acquisition_craze_fintech/" TargetMode="External"/><Relationship Id="rId1299" Type="http://schemas.openxmlformats.org/officeDocument/2006/relationships/hyperlink" Target="http://www.reddit.com/r/Bitcoin/comments/36s8ux/how_much_hash_power_do_you_expect_21_incs_chips/" TargetMode="External"/><Relationship Id="rId463" Type="http://schemas.openxmlformats.org/officeDocument/2006/relationships/hyperlink" Target="http://www.usatoday.com/story/money/2015/05/17/silicon-valley-wall-street-fintech/27321361/" TargetMode="External"/><Relationship Id="rId459" Type="http://schemas.openxmlformats.org/officeDocument/2006/relationships/hyperlink" Target="http://www.reddit.com/r/Bitcoin/comments/36eiro/is_it_normal_for_bitcoinqt_to_verify_blocks_at/" TargetMode="External"/><Relationship Id="rId458" Type="http://schemas.openxmlformats.org/officeDocument/2006/relationships/hyperlink" Target="http://www.reddit.com/r/Bitcoin/comments/36ej59/bitcoin_startup_21_unveils_product_plan_mining/" TargetMode="External"/><Relationship Id="rId457" Type="http://schemas.openxmlformats.org/officeDocument/2006/relationships/hyperlink" Target="http://blogs.wsj.com/digits/2015/05/18/bitcoin-startup-21-unveils-product-plan-embeddable-mining-chips/" TargetMode="External"/><Relationship Id="rId456" Type="http://schemas.openxmlformats.org/officeDocument/2006/relationships/hyperlink" Target="http://www.reddit.com/r/Bitcoin/comments/36eidt/amid_controversy_payivy_data_shows_demand_for/" TargetMode="External"/><Relationship Id="rId1280" Type="http://schemas.openxmlformats.org/officeDocument/2006/relationships/hyperlink" Target="http://www.reddit.com/r/Bitcoin/comments/36rxtw/waaay_too_much_required_info_to_connect_a/" TargetMode="External"/><Relationship Id="rId1281" Type="http://schemas.openxmlformats.org/officeDocument/2006/relationships/hyperlink" Target="http://www.reddit.com/r/Bitcoin/comments/36rwrk/lets_get_serious_we_are_a_community_of_150000_a/" TargetMode="External"/><Relationship Id="rId451" Type="http://schemas.openxmlformats.org/officeDocument/2006/relationships/hyperlink" Target="http://www.reddit.com/r/Bitcoin/comments/36egfa/bitcoin_core_new_final_stable_version_v0102_2/" TargetMode="External"/><Relationship Id="rId1282" Type="http://schemas.openxmlformats.org/officeDocument/2006/relationships/hyperlink" Target="http://www.reddit.com/r/Bitcoin/comments/36rwn2/just_curious_since_most_people_here_are_aware_of/" TargetMode="External"/><Relationship Id="rId450" Type="http://schemas.openxmlformats.org/officeDocument/2006/relationships/hyperlink" Target="http://www.reddit.com/r/Bitcoin/comments/36egqo/bitcoin_referenced_comin/" TargetMode="External"/><Relationship Id="rId1283" Type="http://schemas.openxmlformats.org/officeDocument/2006/relationships/hyperlink" Target="http://www.reddit.com/r/Bitcoin/comments/36rzoa/is_mining_still_worth_it/" TargetMode="External"/><Relationship Id="rId1284" Type="http://schemas.openxmlformats.org/officeDocument/2006/relationships/hyperlink" Target="http://www.coinformacje.pl/artykuly/anonimowy-bitcoin/" TargetMode="External"/><Relationship Id="rId1285" Type="http://schemas.openxmlformats.org/officeDocument/2006/relationships/hyperlink" Target="http://www.reddit.com/r/Bitcoin/comments/36s2jc/bitcoin_nie_jest_anonimowy_%C6%80%C6%80%C6%80%C6%80%C6%80_w_latach_90/" TargetMode="External"/><Relationship Id="rId455" Type="http://schemas.openxmlformats.org/officeDocument/2006/relationships/hyperlink" Target="http://exstreamist.com/payivy-fighting-to-legitimize-its-business-says-demand-for-bitcoin-svod-payments-increasing-drastically/" TargetMode="External"/><Relationship Id="rId1286" Type="http://schemas.openxmlformats.org/officeDocument/2006/relationships/hyperlink" Target="http://www.reddit.com/r/Bitcoin/comments/36s2ba/bitcoin_exchange_introduction_10_special_reddit/" TargetMode="External"/><Relationship Id="rId454" Type="http://schemas.openxmlformats.org/officeDocument/2006/relationships/hyperlink" Target="http://www.reddit.com/r/Bitcoin/comments/36eiro/is_it_normal_for_bitcoinqt_to_verify_blocks_at/" TargetMode="External"/><Relationship Id="rId1287" Type="http://schemas.openxmlformats.org/officeDocument/2006/relationships/hyperlink" Target="http://www.coinformacje.pl/artykuly/anonimowy-bitcoin/" TargetMode="External"/><Relationship Id="rId453" Type="http://schemas.openxmlformats.org/officeDocument/2006/relationships/hyperlink" Target="http://www.reddit.com/r/Bitcoin/comments/36ej59/bitcoin_startup_21_unveils_product_plan_mining/" TargetMode="External"/><Relationship Id="rId1288" Type="http://schemas.openxmlformats.org/officeDocument/2006/relationships/hyperlink" Target="http://www.reddit.com/r/Bitcoin/comments/36s2jc/bitcoin_nie_jest_anonimowy_%C6%80%C6%80%C6%80%C6%80%C6%80_w_latach_90/" TargetMode="External"/><Relationship Id="rId452" Type="http://schemas.openxmlformats.org/officeDocument/2006/relationships/hyperlink" Target="http://blogs.wsj.com/digits/2015/05/18/bitcoin-startup-21-unveils-product-plan-embeddable-mining-chips/" TargetMode="External"/><Relationship Id="rId1289" Type="http://schemas.openxmlformats.org/officeDocument/2006/relationships/hyperlink" Target="http://bitcoinist.net/veracrypt-truecrypt-replacement-now-accepting-bitcoin-donations/" TargetMode="External"/><Relationship Id="rId3018" Type="http://schemas.openxmlformats.org/officeDocument/2006/relationships/hyperlink" Target="http://www.reddit.com/r/Bitcoin/comments/37t4rt/unconfirmed_transaction_related_to_the_recent/" TargetMode="External"/><Relationship Id="rId3017" Type="http://schemas.openxmlformats.org/officeDocument/2006/relationships/hyperlink" Target="http://www.reddit.com/r/Bitcoin/comments/37t3fl/can_anyone_explain_how_the_silk_road_coins_where/" TargetMode="External"/><Relationship Id="rId3019" Type="http://schemas.openxmlformats.org/officeDocument/2006/relationships/hyperlink" Target="http://www.reddit.com/r/Bitcoin/comments/37t3o0/is_there_any_way_gavin_or_dev_community_can_find/" TargetMode="External"/><Relationship Id="rId491" Type="http://schemas.openxmlformats.org/officeDocument/2006/relationships/hyperlink" Target="http://www.reddit.com/r/Bitcoin/comments/36f1fm/21_inc_confirms_plans_for_mass_bitcoin_miner/" TargetMode="External"/><Relationship Id="rId490" Type="http://schemas.openxmlformats.org/officeDocument/2006/relationships/hyperlink" Target="http://www.coindesk.com/21-inc-confirms-plans-bitcoin-distribution/" TargetMode="External"/><Relationship Id="rId489" Type="http://schemas.openxmlformats.org/officeDocument/2006/relationships/hyperlink" Target="http://www.reddit.com/r/Bitcoin/comments/36exuc/gbtc_getting_close_to_bitcoin_parity/" TargetMode="External"/><Relationship Id="rId484" Type="http://schemas.openxmlformats.org/officeDocument/2006/relationships/hyperlink" Target="http://btcvestor.com/2015/05/18/purecentral-offering-term-savings/" TargetMode="External"/><Relationship Id="rId3010" Type="http://schemas.openxmlformats.org/officeDocument/2006/relationships/hyperlink" Target="http://www.reddit.com/r/Bitcoin/comments/37swn5/bitcoin_traced_by_ip/" TargetMode="External"/><Relationship Id="rId483" Type="http://schemas.openxmlformats.org/officeDocument/2006/relationships/hyperlink" Target="http://www.reddit.com/r/Bitcoin/comments/36eudg/mtgoxs_willy_vs_jeds_xrp_bots/" TargetMode="External"/><Relationship Id="rId482" Type="http://schemas.openxmlformats.org/officeDocument/2006/relationships/hyperlink" Target="http://www.reddit.com/r/Bitcoin/comments/36euev/earn_bitcoins_guide_for_getting_started_with/" TargetMode="External"/><Relationship Id="rId3012" Type="http://schemas.openxmlformats.org/officeDocument/2006/relationships/hyperlink" Target="http://www.reddit.com/r/Bitcoin/comments/37svz1/factom_a_system_for_securing_millions_of_realtime/" TargetMode="External"/><Relationship Id="rId481" Type="http://schemas.openxmlformats.org/officeDocument/2006/relationships/hyperlink" Target="http://www.lifehackbuddy.com/earn-bitcoins-guide-for-getting-started-with-bitcoins/" TargetMode="External"/><Relationship Id="rId3011" Type="http://schemas.openxmlformats.org/officeDocument/2006/relationships/hyperlink" Target="http://www.coinsetter.com/bitcoin-news/2015/05/27/factom-concludes-crowdsale-raises-over-2000-btc-2348" TargetMode="External"/><Relationship Id="rId488" Type="http://schemas.openxmlformats.org/officeDocument/2006/relationships/hyperlink" Target="http://finance.yahoo.com/q?s=GBTC" TargetMode="External"/><Relationship Id="rId3014" Type="http://schemas.openxmlformats.org/officeDocument/2006/relationships/hyperlink" Target="http://www.reddit.com/r/Bitcoin/comments/37swn5/bitcoin_traced_by_ip/" TargetMode="External"/><Relationship Id="rId487" Type="http://schemas.openxmlformats.org/officeDocument/2006/relationships/hyperlink" Target="http://www.reddit.com/r/Bitcoin/comments/36exxr/ahead_of_sentencing_ulbricht_defense_argues_silk/" TargetMode="External"/><Relationship Id="rId3013" Type="http://schemas.openxmlformats.org/officeDocument/2006/relationships/hyperlink" Target="http://www.reddit.com/r/Bitcoin/comments/37sxt4/blocks_and_their_miner_fees_before_and_after/" TargetMode="External"/><Relationship Id="rId486" Type="http://schemas.openxmlformats.org/officeDocument/2006/relationships/hyperlink" Target="http://www.wired.com/2015/05/ahead-sentencing-ulbricht-defense-argues-silk-road-made-drug-use-safer/" TargetMode="External"/><Relationship Id="rId3016" Type="http://schemas.openxmlformats.org/officeDocument/2006/relationships/hyperlink" Target="http://www.reddit.com/r/Bitcoin/comments/37szze/help_please_is_there_any_way_to_cancel_an/" TargetMode="External"/><Relationship Id="rId485" Type="http://schemas.openxmlformats.org/officeDocument/2006/relationships/hyperlink" Target="http://www.reddit.com/r/Bitcoin/comments/36exes/purecentral_offering_term_savings/" TargetMode="External"/><Relationship Id="rId3015" Type="http://schemas.openxmlformats.org/officeDocument/2006/relationships/hyperlink" Target="http://www.reddit.com/r/Bitcoin/comments/37szh8/celery_offers_10_credit_in_bitcoin_for_referrals/" TargetMode="External"/><Relationship Id="rId3007" Type="http://schemas.openxmlformats.org/officeDocument/2006/relationships/hyperlink" Target="http://i.imgur.com/CWYWpDO.png" TargetMode="External"/><Relationship Id="rId3006" Type="http://schemas.openxmlformats.org/officeDocument/2006/relationships/hyperlink" Target="http://www.reddit.com/r/Bitcoin/comments/37ss82/still_dont_understand_bitcoin_this_concept_art/" TargetMode="External"/><Relationship Id="rId3009" Type="http://schemas.openxmlformats.org/officeDocument/2006/relationships/hyperlink" Target="http://www.reddit.com/r/Bitcoin/comments/37suw8/how_might_bitcoin_facilitate_a_better_model_for/" TargetMode="External"/><Relationship Id="rId3008" Type="http://schemas.openxmlformats.org/officeDocument/2006/relationships/hyperlink" Target="http://www.reddit.com/r/Bitcoin/comments/37srw2/looks_like_the_stress_test_successfully_filled_up/" TargetMode="External"/><Relationship Id="rId480" Type="http://schemas.openxmlformats.org/officeDocument/2006/relationships/hyperlink" Target="http://www.reddit.com/r/Bitcoin/comments/36ev94/transferring_money_from_argentina/" TargetMode="External"/><Relationship Id="rId479" Type="http://schemas.openxmlformats.org/officeDocument/2006/relationships/hyperlink" Target="http://www.reddit.com/r/Bitcoin/comments/36eu2o/has_anyone_with_blackberry_messenger_tried_this/" TargetMode="External"/><Relationship Id="rId478" Type="http://schemas.openxmlformats.org/officeDocument/2006/relationships/hyperlink" Target="http://www.reddit.com/r/Bitcoin/comments/36ermb/open_platform_that_sells_time_for_money_coin_what/" TargetMode="External"/><Relationship Id="rId473" Type="http://schemas.openxmlformats.org/officeDocument/2006/relationships/hyperlink" Target="http://www.reddit.com/r/Bitcoin/comments/36eofd/the_only_reasonable_response_to_the_news_of_cisco/" TargetMode="External"/><Relationship Id="rId472" Type="http://schemas.openxmlformats.org/officeDocument/2006/relationships/hyperlink" Target="https://imgur.com/7drHiqr" TargetMode="External"/><Relationship Id="rId471" Type="http://schemas.openxmlformats.org/officeDocument/2006/relationships/hyperlink" Target="http://www.reddit.com/r/Bitcoin/comments/36eoi2/blockchain_technologies_inc_contest_gives_away/" TargetMode="External"/><Relationship Id="rId3001" Type="http://schemas.openxmlformats.org/officeDocument/2006/relationships/hyperlink" Target="http://www.reddit.com/r/Bitcoin/comments/37sqv0/sweet_ae_bitcoin_tees_for_disaster_relief/" TargetMode="External"/><Relationship Id="rId470" Type="http://schemas.openxmlformats.org/officeDocument/2006/relationships/hyperlink" Target="http://247cryptonews.com/blockchain-technologies-inc-contest-gives-away-bti-hardware-wallets/" TargetMode="External"/><Relationship Id="rId3000" Type="http://schemas.openxmlformats.org/officeDocument/2006/relationships/hyperlink" Target="http://teespring.com/sweet-bitcoin-t-shirts-for" TargetMode="External"/><Relationship Id="rId477" Type="http://schemas.openxmlformats.org/officeDocument/2006/relationships/hyperlink" Target="https://www.indiegogo.com/projects/neuworkcity-a-platform-for-selling-time/x/10778320" TargetMode="External"/><Relationship Id="rId3003" Type="http://schemas.openxmlformats.org/officeDocument/2006/relationships/hyperlink" Target="http://www.pymnts.com/in-depth/2015/bitcoin-regulation-roundup-regulator-divide-and-life-on-bitcoin/" TargetMode="External"/><Relationship Id="rId476" Type="http://schemas.openxmlformats.org/officeDocument/2006/relationships/hyperlink" Target="http://www.reddit.com/r/Bitcoin/comments/36eo0e/african_bitcoin_remittance_service_bitpesa/" TargetMode="External"/><Relationship Id="rId3002" Type="http://schemas.openxmlformats.org/officeDocument/2006/relationships/hyperlink" Target="http://www.reddit.com/r/Bitcoin/comments/37sqh3/igotcom_took_my_money/" TargetMode="External"/><Relationship Id="rId475" Type="http://schemas.openxmlformats.org/officeDocument/2006/relationships/hyperlink" Target="https://bitcoinmagazine.com/20456/african-bitcoin-remittance-service-bitpesa-expands-tanzania/" TargetMode="External"/><Relationship Id="rId3005" Type="http://schemas.openxmlformats.org/officeDocument/2006/relationships/hyperlink" Target="http://www.forbes.com/sites/katherynthayer/2015/05/29/still-dont-understand-bitcoin-this-concept-art-will-help/" TargetMode="External"/><Relationship Id="rId474" Type="http://schemas.openxmlformats.org/officeDocument/2006/relationships/hyperlink" Target="http://www.reddit.com/r/Bitcoin/comments/36eo1j/looking_for_a_good_multisig_wallet_for_btc/" TargetMode="External"/><Relationship Id="rId3004" Type="http://schemas.openxmlformats.org/officeDocument/2006/relationships/hyperlink" Target="http://www.reddit.com/r/Bitcoin/comments/37ssap/bitcoin_regulation_roundup_regulator_divide_and/" TargetMode="External"/><Relationship Id="rId1257" Type="http://schemas.openxmlformats.org/officeDocument/2006/relationships/hyperlink" Target="http://www.reddit.com/r/Bitcoin/comments/36rjye/turnkey_mining_operation_for_sale_03_phs/" TargetMode="External"/><Relationship Id="rId2588" Type="http://schemas.openxmlformats.org/officeDocument/2006/relationships/hyperlink" Target="http://www.reddit.com/r/Bitcoin/comments/37jq6a/decentralizeio_a_safe_new_place_to_talk/" TargetMode="External"/><Relationship Id="rId1258" Type="http://schemas.openxmlformats.org/officeDocument/2006/relationships/hyperlink" Target="https://i.imgur.com/QoKtirl.png" TargetMode="External"/><Relationship Id="rId2589" Type="http://schemas.openxmlformats.org/officeDocument/2006/relationships/hyperlink" Target="http://www.reddit.com/r/Bitcoin/comments/37jsbp/reminder_benjamin_m_lawsky_promised_that_the_ny/" TargetMode="External"/><Relationship Id="rId1259" Type="http://schemas.openxmlformats.org/officeDocument/2006/relationships/hyperlink" Target="http://www.reddit.com/r/Bitcoin/comments/36rjux/21_wallet_address_encoded_in_silicon/" TargetMode="External"/><Relationship Id="rId426" Type="http://schemas.openxmlformats.org/officeDocument/2006/relationships/hyperlink" Target="http://www.reddit.com/r/Bitcoin/comments/36e9ay/how_many_bitcoins_are_in_the_bitcoin_etn_that/" TargetMode="External"/><Relationship Id="rId425" Type="http://schemas.openxmlformats.org/officeDocument/2006/relationships/hyperlink" Target="http://www.reddit.com/r/Bitcoin/comments/36e6u2/bitcoin_gambling_stream_200_profits/" TargetMode="External"/><Relationship Id="rId424" Type="http://schemas.openxmlformats.org/officeDocument/2006/relationships/hyperlink" Target="https://join.me/ilikebigbooty" TargetMode="External"/><Relationship Id="rId423" Type="http://schemas.openxmlformats.org/officeDocument/2006/relationships/hyperlink" Target="http://www.reddit.com/r/Bitcoin/comments/36e4aq/bitcoin_is_drawing_interest_from_nasdaq_ndaq_and/" TargetMode="External"/><Relationship Id="rId429" Type="http://schemas.openxmlformats.org/officeDocument/2006/relationships/hyperlink" Target="http://blogs.wsj.com/digits/2015/05/18/bitcoin-startup-21-unveils-product-plan-embeddable-mining-chips/?mod=rss_Technology" TargetMode="External"/><Relationship Id="rId428" Type="http://schemas.openxmlformats.org/officeDocument/2006/relationships/hyperlink" Target="http://www.reddit.com/r/Bitcoin/comments/36e8by/21dotco_a_bitcoin_miner_in_every_device_and_in/" TargetMode="External"/><Relationship Id="rId427" Type="http://schemas.openxmlformats.org/officeDocument/2006/relationships/hyperlink" Target="https://medium.com/@21dotco/a-bitcoin-miner-in-every-device-and-in-every-hand-e315b40f2821" TargetMode="External"/><Relationship Id="rId2580" Type="http://schemas.openxmlformats.org/officeDocument/2006/relationships/hyperlink" Target="http://www.reddit.com/r/Bitcoin/comments/37jlgt/people_say_bitcoins_security_is_backed_by_the/" TargetMode="External"/><Relationship Id="rId1250" Type="http://schemas.openxmlformats.org/officeDocument/2006/relationships/hyperlink" Target="https://firstlook.org/theintercept/2015/05/21/nsa-five-eyes-google-samsung-app-stores-spyware/" TargetMode="External"/><Relationship Id="rId2581" Type="http://schemas.openxmlformats.org/officeDocument/2006/relationships/hyperlink" Target="http://www.reddit.com/r/Bitcoin/comments/37jn55/whatever_happened_to_updating_the_sidebar/" TargetMode="External"/><Relationship Id="rId1251" Type="http://schemas.openxmlformats.org/officeDocument/2006/relationships/hyperlink" Target="http://www.reddit.com/r/Bitcoin/comments/36re3i/nsa_planned_to_hijack_google_app_store_to_hack/" TargetMode="External"/><Relationship Id="rId2582" Type="http://schemas.openxmlformats.org/officeDocument/2006/relationships/hyperlink" Target="http://www.reddit.com/r/Bitcoin/comments/37jms0/my_take_on_21/" TargetMode="External"/><Relationship Id="rId1252" Type="http://schemas.openxmlformats.org/officeDocument/2006/relationships/hyperlink" Target="http://moneymorning.com/2015/05/21/the-perianne-boring-interview-ii-why-bitcoin-needs-more-women/" TargetMode="External"/><Relationship Id="rId2583" Type="http://schemas.openxmlformats.org/officeDocument/2006/relationships/hyperlink" Target="http://bravenewcoin.com/news/10-bitcoin-industry-sectors-providing-killer-apps/" TargetMode="External"/><Relationship Id="rId422" Type="http://schemas.openxmlformats.org/officeDocument/2006/relationships/hyperlink" Target="http://www.thestreet.com/story/13152691/1/bitcoin-is-drawing-interest-from-nasdaq-and-nyse-but-are-investors-ready.html" TargetMode="External"/><Relationship Id="rId1253" Type="http://schemas.openxmlformats.org/officeDocument/2006/relationships/hyperlink" Target="http://www.reddit.com/r/Bitcoin/comments/36rhi0/the_perianne_boring_interview_part_ii/" TargetMode="External"/><Relationship Id="rId2584" Type="http://schemas.openxmlformats.org/officeDocument/2006/relationships/hyperlink" Target="http://www.reddit.com/r/Bitcoin/comments/37jov6/10_bitcoin_industry_sectors_providing_killer_apps/" TargetMode="External"/><Relationship Id="rId421" Type="http://schemas.openxmlformats.org/officeDocument/2006/relationships/hyperlink" Target="http://www.reddit.com/r/Bitcoin/comments/36e4bz/latin_america_treads_carefully_into_bitcoin_storm/" TargetMode="External"/><Relationship Id="rId1254" Type="http://schemas.openxmlformats.org/officeDocument/2006/relationships/hyperlink" Target="https://www.cryptocoinsnews.com/good-bitcoin-lawsky-steps-end-june/" TargetMode="External"/><Relationship Id="rId2585" Type="http://schemas.openxmlformats.org/officeDocument/2006/relationships/hyperlink" Target="http://monero.today/post/116657529706/milton-friedman-predicts-bitcoin-monero-in-1999" TargetMode="External"/><Relationship Id="rId420" Type="http://schemas.openxmlformats.org/officeDocument/2006/relationships/hyperlink" Target="http://www.worldcrunch.com/business-finance/latin-america-treads-carefully-into-bitcoin-storm/xapo-currency-internet-santander-banking-payment/c2s18831/" TargetMode="External"/><Relationship Id="rId1255" Type="http://schemas.openxmlformats.org/officeDocument/2006/relationships/hyperlink" Target="http://www.reddit.com/r/Bitcoin/comments/36rhgv/good_for_bitcoin_lawsky_steps_down_end_of_june/" TargetMode="External"/><Relationship Id="rId2586" Type="http://schemas.openxmlformats.org/officeDocument/2006/relationships/hyperlink" Target="http://www.reddit.com/r/Bitcoin/comments/37jrgj/milton_friedman_predicts_anonymous_cryptocurrency/" TargetMode="External"/><Relationship Id="rId1256" Type="http://schemas.openxmlformats.org/officeDocument/2006/relationships/hyperlink" Target="http://www.reddit.com/r/Bitcoin/comments/36rkab/psa_tesladecoder_released_to_decrypt_exx_ezz_ecc/" TargetMode="External"/><Relationship Id="rId2587" Type="http://schemas.openxmlformats.org/officeDocument/2006/relationships/hyperlink" Target="http://decentralize.io" TargetMode="External"/><Relationship Id="rId1246" Type="http://schemas.openxmlformats.org/officeDocument/2006/relationships/hyperlink" Target="http://www.reddit.com/r/Bitcoin/comments/36revm/gold_bullion_less_sexy_than_bitcoin_for_now/" TargetMode="External"/><Relationship Id="rId2577" Type="http://schemas.openxmlformats.org/officeDocument/2006/relationships/hyperlink" Target="https://imgur.com/aMQyCVo" TargetMode="External"/><Relationship Id="rId1247" Type="http://schemas.openxmlformats.org/officeDocument/2006/relationships/hyperlink" Target="http://altconvention.com/?ref=73" TargetMode="External"/><Relationship Id="rId2578" Type="http://schemas.openxmlformats.org/officeDocument/2006/relationships/hyperlink" Target="http://www.reddit.com/r/Bitcoin/comments/37jfas/actress_lucy_liu_skypes_in_to_blockchainsummit_to/" TargetMode="External"/><Relationship Id="rId1248" Type="http://schemas.openxmlformats.org/officeDocument/2006/relationships/hyperlink" Target="http://www.reddit.com/r/Bitcoin/comments/36reev/alternative_business_finance_tech_conventionthe/" TargetMode="External"/><Relationship Id="rId2579" Type="http://schemas.openxmlformats.org/officeDocument/2006/relationships/hyperlink" Target="http://www.reddit.com/r/Bitcoin/comments/37jj93/i_am_selling_the_domain_namd_gobitmecom_is_anyone/" TargetMode="External"/><Relationship Id="rId1249" Type="http://schemas.openxmlformats.org/officeDocument/2006/relationships/hyperlink" Target="http://www.reddit.com/r/Bitcoin/comments/36re84/new_multicoin_wallet_ziftrwallet_now_in_open_beta/" TargetMode="External"/><Relationship Id="rId415" Type="http://schemas.openxmlformats.org/officeDocument/2006/relationships/hyperlink" Target="http://btc.com/purse-io-purse-instant-choose-discount-review/" TargetMode="External"/><Relationship Id="rId414" Type="http://schemas.openxmlformats.org/officeDocument/2006/relationships/hyperlink" Target="http://www.reddit.com/r/Bitcoin/comments/36e0sq/spondooliestech_receives_15_million_in_funding/" TargetMode="External"/><Relationship Id="rId413" Type="http://schemas.openxmlformats.org/officeDocument/2006/relationships/hyperlink" Target="http://www.coinbuzz.com/2015/05/18/spondoolies-tech-receives-1-5-million-in-funding/" TargetMode="External"/><Relationship Id="rId412" Type="http://schemas.openxmlformats.org/officeDocument/2006/relationships/hyperlink" Target="http://www.reddit.com/r/Bitcoin/comments/36e17x/bitcoin_be_like/" TargetMode="External"/><Relationship Id="rId419" Type="http://schemas.openxmlformats.org/officeDocument/2006/relationships/hyperlink" Target="http://www.reddit.com/r/Bitcoin/comments/36e5mv/bitcoin_newb_here_trying_to_give_it_a_shot_i_have/" TargetMode="External"/><Relationship Id="rId418" Type="http://schemas.openxmlformats.org/officeDocument/2006/relationships/hyperlink" Target="http://www.reddit.com/r/Bitcoin/comments/36e2e6/primedice_bitcoin_gambling_chat_free_btc_faucet/" TargetMode="External"/><Relationship Id="rId417" Type="http://schemas.openxmlformats.org/officeDocument/2006/relationships/hyperlink" Target="https://www.youtube.com/watch?v=wjNpw12EJoI" TargetMode="External"/><Relationship Id="rId416" Type="http://schemas.openxmlformats.org/officeDocument/2006/relationships/hyperlink" Target="http://www.reddit.com/r/Bitcoin/comments/36e0ld/in_depth_review_on_purseio_instant_vs_name_your/" TargetMode="External"/><Relationship Id="rId2570" Type="http://schemas.openxmlformats.org/officeDocument/2006/relationships/hyperlink" Target="http://www.reddit.com/r/Bitcoin/comments/37j9iq/billpay_in_the_usa_with_bitcoins/" TargetMode="External"/><Relationship Id="rId1240" Type="http://schemas.openxmlformats.org/officeDocument/2006/relationships/hyperlink" Target="http://imgur.com/qh0upyU" TargetMode="External"/><Relationship Id="rId2571" Type="http://schemas.openxmlformats.org/officeDocument/2006/relationships/hyperlink" Target="http://www.reddit.com/r/Bitcoin/comments/37jdlp/bter_loose_access_to_their_alt_wallet_private_keys/" TargetMode="External"/><Relationship Id="rId1241" Type="http://schemas.openxmlformats.org/officeDocument/2006/relationships/hyperlink" Target="http://www.reddit.com/r/Bitcoin/comments/36rfmp/when_i_hear_banks_say_i_like_blockchain_tech_but/" TargetMode="External"/><Relationship Id="rId2572" Type="http://schemas.openxmlformats.org/officeDocument/2006/relationships/hyperlink" Target="http://www.reddit.com/r/Bitcoin/comments/37jctq/best_bitcoin_gambling_sites/" TargetMode="External"/><Relationship Id="rId411" Type="http://schemas.openxmlformats.org/officeDocument/2006/relationships/hyperlink" Target="http://i.imgur.com/R1iAUAb.gif" TargetMode="External"/><Relationship Id="rId1242" Type="http://schemas.openxmlformats.org/officeDocument/2006/relationships/hyperlink" Target="http://www.reddit.com/r/Bitcoin/comments/36rfj0/breaking_well_respected_company_thinks_the_future/" TargetMode="External"/><Relationship Id="rId2573" Type="http://schemas.openxmlformats.org/officeDocument/2006/relationships/hyperlink" Target="http://nytimes.com/2015/05/28/technology/google-and-apple-adjust-strategies-on-mobile-payments.html?referrer=" TargetMode="External"/><Relationship Id="rId410" Type="http://schemas.openxmlformats.org/officeDocument/2006/relationships/hyperlink" Target="http://www.reddit.com/r/Bitcoin/comments/36dye6/how_is_it_that_2mm_of_bitcoin_was_purchased_today/" TargetMode="External"/><Relationship Id="rId1243" Type="http://schemas.openxmlformats.org/officeDocument/2006/relationships/hyperlink" Target="https://www.youtube.com/watch?v=rkvpmTF8uVU" TargetMode="External"/><Relationship Id="rId2574" Type="http://schemas.openxmlformats.org/officeDocument/2006/relationships/hyperlink" Target="http://www.reddit.com/r/Bitcoin/comments/37jh5g/will_android_pay_have_bitcoin_integration_tomorrow/" TargetMode="External"/><Relationship Id="rId1244" Type="http://schemas.openxmlformats.org/officeDocument/2006/relationships/hyperlink" Target="http://www.reddit.com/r/Bitcoin/comments/36rew5/preview_video_bobby_lee_btc_china_a_lot_of/" TargetMode="External"/><Relationship Id="rId2575" Type="http://schemas.openxmlformats.org/officeDocument/2006/relationships/hyperlink" Target="https://memeburn.com/2015/05/9-massive-predictions-for-how-tech-will-impact-the-next-billion/" TargetMode="External"/><Relationship Id="rId1245" Type="http://schemas.openxmlformats.org/officeDocument/2006/relationships/hyperlink" Target="http://news.goldseek.com/GoldSeek/1432215206.php" TargetMode="External"/><Relationship Id="rId2576" Type="http://schemas.openxmlformats.org/officeDocument/2006/relationships/hyperlink" Target="http://www.reddit.com/r/Bitcoin/comments/37jfym/bitcoin_included_in_predictions_for_how_tech_will/" TargetMode="External"/><Relationship Id="rId1279" Type="http://schemas.openxmlformats.org/officeDocument/2006/relationships/hyperlink" Target="http://imgur.com/zMK17St" TargetMode="External"/><Relationship Id="rId448" Type="http://schemas.openxmlformats.org/officeDocument/2006/relationships/hyperlink" Target="http://www.reddit.com/r/Bitcoin/comments/36egb4/swedish_bitcoin_etn_needs_to_use_vwap_from_the/" TargetMode="External"/><Relationship Id="rId447" Type="http://schemas.openxmlformats.org/officeDocument/2006/relationships/hyperlink" Target="http://www.reddit.com/r/Bitcoin/comments/36egfa/bitcoin_core_new_final_stable_version_v0102_2/" TargetMode="External"/><Relationship Id="rId446" Type="http://schemas.openxmlformats.org/officeDocument/2006/relationships/hyperlink" Target="http://www.reddit.com/r/Bitcoin/comments/36egqo/bitcoin_referenced_comin/" TargetMode="External"/><Relationship Id="rId445" Type="http://schemas.openxmlformats.org/officeDocument/2006/relationships/hyperlink" Target="http://www.boycottpaper.com/media/comic/15/05/14/%25id/currentc.png" TargetMode="External"/><Relationship Id="rId449" Type="http://schemas.openxmlformats.org/officeDocument/2006/relationships/hyperlink" Target="http://www.boycottpaper.com/media/comic/15/05/14/%25id/currentc.png" TargetMode="External"/><Relationship Id="rId1270" Type="http://schemas.openxmlformats.org/officeDocument/2006/relationships/hyperlink" Target="http://hackco.in/" TargetMode="External"/><Relationship Id="rId440" Type="http://schemas.openxmlformats.org/officeDocument/2006/relationships/hyperlink" Target="http://www.reddit.com/r/Bitcoin/comments/36eaa9/fintech_usa_today_money_cover_article/" TargetMode="External"/><Relationship Id="rId1271" Type="http://schemas.openxmlformats.org/officeDocument/2006/relationships/hyperlink" Target="http://www.reddit.com/r/Bitcoin/comments/36rr6m/hackcoin_international_cryptocurrency_hackathons/" TargetMode="External"/><Relationship Id="rId1272" Type="http://schemas.openxmlformats.org/officeDocument/2006/relationships/hyperlink" Target="http://i.imgur.com/i9tXvED.png" TargetMode="External"/><Relationship Id="rId1273" Type="http://schemas.openxmlformats.org/officeDocument/2006/relationships/hyperlink" Target="http://www.reddit.com/r/Bitcoin/comments/36rq0l/continuing_our_new_tradition/" TargetMode="External"/><Relationship Id="rId1274" Type="http://schemas.openxmlformats.org/officeDocument/2006/relationships/hyperlink" Target="http://www.reddit.com/r/Bitcoin/comments/36rtdo/quote_of_the_day_hal_finney/" TargetMode="External"/><Relationship Id="rId444" Type="http://schemas.openxmlformats.org/officeDocument/2006/relationships/hyperlink" Target="http://www.reddit.com/r/Bitcoin/comments/36eeb3/how_to_make_a_ton_of_money_online_trading_247/" TargetMode="External"/><Relationship Id="rId1275" Type="http://schemas.openxmlformats.org/officeDocument/2006/relationships/hyperlink" Target="http://www.wired.co.uk/news/archive/2015-05/21/cash-is-dead" TargetMode="External"/><Relationship Id="rId443" Type="http://schemas.openxmlformats.org/officeDocument/2006/relationships/hyperlink" Target="https://www.youtube.com/watch?v=ETcsJG13LI8" TargetMode="External"/><Relationship Id="rId1276" Type="http://schemas.openxmlformats.org/officeDocument/2006/relationships/hyperlink" Target="http://www.reddit.com/r/Bitcoin/comments/36rt17/cashless_payments_have_finally_overtaken_notes/" TargetMode="External"/><Relationship Id="rId442" Type="http://schemas.openxmlformats.org/officeDocument/2006/relationships/hyperlink" Target="http://www.reddit.com/r/Bitcoin/comments/36eeeo/unbiased_review_of_wall_of_coins_d/" TargetMode="External"/><Relationship Id="rId1277" Type="http://schemas.openxmlformats.org/officeDocument/2006/relationships/hyperlink" Target="http://www.reddit.com/r/Bitcoin/comments/36rtdo/quote_of_the_day_hal_finney/" TargetMode="External"/><Relationship Id="rId441" Type="http://schemas.openxmlformats.org/officeDocument/2006/relationships/hyperlink" Target="http://youmeandbtc.com/reviews-tutorials/wall-of-coins-review-buy-and-sell-bitcoin-with-cash/" TargetMode="External"/><Relationship Id="rId1278" Type="http://schemas.openxmlformats.org/officeDocument/2006/relationships/hyperlink" Target="http://www.reddit.com/r/Bitcoin/comments/36ruok/im_pro_bitcoin_and_against_ripple_but_seriously/" TargetMode="External"/><Relationship Id="rId1268" Type="http://schemas.openxmlformats.org/officeDocument/2006/relationships/hyperlink" Target="http://www.reddit.com/r/Bitcoin/comments/36rnxx/breadwallet_how_can_i_recover_wallet/" TargetMode="External"/><Relationship Id="rId2599" Type="http://schemas.openxmlformats.org/officeDocument/2006/relationships/hyperlink" Target="http://www.reddit.com/r/Bitcoin/comments/37jzzg/want_to_test_a_bitcoin_transaction/" TargetMode="External"/><Relationship Id="rId1269" Type="http://schemas.openxmlformats.org/officeDocument/2006/relationships/hyperlink" Target="http://www.reddit.com/r/Bitcoin/comments/36rmso/antminer_s1_shutting_off_not_psu_related/" TargetMode="External"/><Relationship Id="rId437" Type="http://schemas.openxmlformats.org/officeDocument/2006/relationships/hyperlink" Target="http://blogs.wsj.com/digits/2015/05/18/bitcoin-startup-21-unveils-product-plan-embeddable-mining-chips/" TargetMode="External"/><Relationship Id="rId436" Type="http://schemas.openxmlformats.org/officeDocument/2006/relationships/hyperlink" Target="http://www.reddit.com/r/Bitcoin/comments/36e7d5/if_youre_wondering_what_the_intrinsic_value_of/" TargetMode="External"/><Relationship Id="rId435" Type="http://schemas.openxmlformats.org/officeDocument/2006/relationships/hyperlink" Target="https://twitter.com/junseth/status/600362216689381377" TargetMode="External"/><Relationship Id="rId434" Type="http://schemas.openxmlformats.org/officeDocument/2006/relationships/hyperlink" Target="http://www.reddit.com/r/Bitcoin/comments/36e7if/swedish_etn_launch_gbtc_dewm/" TargetMode="External"/><Relationship Id="rId439" Type="http://schemas.openxmlformats.org/officeDocument/2006/relationships/hyperlink" Target="http://imgur.com/I4Y8OjL" TargetMode="External"/><Relationship Id="rId438" Type="http://schemas.openxmlformats.org/officeDocument/2006/relationships/hyperlink" Target="http://www.reddit.com/r/Bitcoin/comments/36ec14/bitcoin_startup_21_does_it_mean_new_network_for/" TargetMode="External"/><Relationship Id="rId2590" Type="http://schemas.openxmlformats.org/officeDocument/2006/relationships/hyperlink" Target="http://imgur.com/cGMoJ4v" TargetMode="External"/><Relationship Id="rId1260" Type="http://schemas.openxmlformats.org/officeDocument/2006/relationships/hyperlink" Target="http://www.reddit.com/r/Bitcoin/comments/36rln1/gitbit_github_bitcoin_source_source_code_release/" TargetMode="External"/><Relationship Id="rId2591" Type="http://schemas.openxmlformats.org/officeDocument/2006/relationships/hyperlink" Target="http://www.reddit.com/r/Bitcoin/comments/37jurh/lucy_lu_the_actress_joined_the_crew_via_video/" TargetMode="External"/><Relationship Id="rId1261" Type="http://schemas.openxmlformats.org/officeDocument/2006/relationships/hyperlink" Target="http://www.reddit.com/r/Bitcoin/comments/36rlew/deterministic_wallets_privacy_flaws/" TargetMode="External"/><Relationship Id="rId2592" Type="http://schemas.openxmlformats.org/officeDocument/2006/relationships/hyperlink" Target="http://altcoinpress.com/2015/05/greed-stricken-bitcoin-miners-threaten-earths-power-grid/" TargetMode="External"/><Relationship Id="rId1262" Type="http://schemas.openxmlformats.org/officeDocument/2006/relationships/hyperlink" Target="https://www.youtube.com/watch?v=KCmiIXWDFOo" TargetMode="External"/><Relationship Id="rId2593" Type="http://schemas.openxmlformats.org/officeDocument/2006/relationships/hyperlink" Target="http://www.reddit.com/r/Bitcoin/comments/37jtzt/greed_stricken_bitcoin_miners_threaten_earths/" TargetMode="External"/><Relationship Id="rId1263" Type="http://schemas.openxmlformats.org/officeDocument/2006/relationships/hyperlink" Target="http://www.reddit.com/r/Bitcoin/comments/36rl34/why_it_might_make_sense_to_pay_your_employees_in/" TargetMode="External"/><Relationship Id="rId2594" Type="http://schemas.openxmlformats.org/officeDocument/2006/relationships/hyperlink" Target="http://www.reddit.com/r/Bitcoin/comments/37jto5/the_american_heritage_dictionary_defines_fiat/" TargetMode="External"/><Relationship Id="rId433" Type="http://schemas.openxmlformats.org/officeDocument/2006/relationships/hyperlink" Target="http://shitco.in/2015/05/18/swedish-etn-launch-gbtc-dewm/" TargetMode="External"/><Relationship Id="rId1264" Type="http://schemas.openxmlformats.org/officeDocument/2006/relationships/hyperlink" Target="http://www.reddit.com/r/Bitcoin/comments/36rkll/bitquick_v_libertyx_any_personal_experience/" TargetMode="External"/><Relationship Id="rId2595" Type="http://schemas.openxmlformats.org/officeDocument/2006/relationships/hyperlink" Target="http://www.reddit.com/r/Bitcoin/comments/37jwpt/a_fixed_blocksize_sounds_way_too_bureaucratic_and/" TargetMode="External"/><Relationship Id="rId432" Type="http://schemas.openxmlformats.org/officeDocument/2006/relationships/hyperlink" Target="http://www.reddit.com/r/Bitcoin/comments/36e7oi/bitcoin_retailer_harborly_launches_in_us_and/" TargetMode="External"/><Relationship Id="rId1265" Type="http://schemas.openxmlformats.org/officeDocument/2006/relationships/hyperlink" Target="http://www.reddit.com/r/Bitcoin/comments/36rkab/psa_tesladecoder_released_to_decrypt_exx_ezz_ecc/" TargetMode="External"/><Relationship Id="rId2596" Type="http://schemas.openxmlformats.org/officeDocument/2006/relationships/hyperlink" Target="http://on.ft.com/1KzpsVS" TargetMode="External"/><Relationship Id="rId431" Type="http://schemas.openxmlformats.org/officeDocument/2006/relationships/hyperlink" Target="https://bitcoinmagazine.com/20453/bitcoin-retailer-harborly-launches-us-gears-india-expansion/" TargetMode="External"/><Relationship Id="rId1266" Type="http://schemas.openxmlformats.org/officeDocument/2006/relationships/hyperlink" Target="https://np.reddit.com/r/politics/comments/36qv61/throwing_the_pamphlet_at_them_crimes_without/" TargetMode="External"/><Relationship Id="rId2597" Type="http://schemas.openxmlformats.org/officeDocument/2006/relationships/hyperlink" Target="http://www.reddit.com/r/Bitcoin/comments/37jv2c/review_of_bitcoins_economic_and_xapos_business/" TargetMode="External"/><Relationship Id="rId430" Type="http://schemas.openxmlformats.org/officeDocument/2006/relationships/hyperlink" Target="http://www.reddit.com/r/Bitcoin/comments/36e7ut/bitcoin_startup_21_unveils_product_plan_mining/" TargetMode="External"/><Relationship Id="rId1267" Type="http://schemas.openxmlformats.org/officeDocument/2006/relationships/hyperlink" Target="http://www.reddit.com/r/Bitcoin/comments/36rocg/throwing_the_pamphlet_at_them_crimes_without/" TargetMode="External"/><Relationship Id="rId2598" Type="http://schemas.openxmlformats.org/officeDocument/2006/relationships/hyperlink" Target="http://www.reddit.com/r/Bitcoin/comments/37jy83/want_to_spend_mah_coins_in_canada/" TargetMode="External"/><Relationship Id="rId3070" Type="http://schemas.openxmlformats.org/officeDocument/2006/relationships/hyperlink" Target="http://www.reddit.com/r/Bitcoin/comments/37u6ca/okcoins_response_to_czs_lies_and_desperate/" TargetMode="External"/><Relationship Id="rId3072" Type="http://schemas.openxmlformats.org/officeDocument/2006/relationships/hyperlink" Target="http://www.reddit.com/r/Bitcoin/comments/37u80h/the_ten_commandments_of_bitcoin/" TargetMode="External"/><Relationship Id="rId3071" Type="http://schemas.openxmlformats.org/officeDocument/2006/relationships/hyperlink" Target="http://speedysignals.com/2015/05/28/the-ten-commandments-of-bitcoin/" TargetMode="External"/><Relationship Id="rId3074" Type="http://schemas.openxmlformats.org/officeDocument/2006/relationships/hyperlink" Target="https://www.youtube.com/watch?v=Di5NSU5yuKE" TargetMode="External"/><Relationship Id="rId3073" Type="http://schemas.openxmlformats.org/officeDocument/2006/relationships/hyperlink" Target="http://www.reddit.com/r/Bitcoin/comments/37u9ef/got_drunk_and_lost_another_phonebitcoin_just/" TargetMode="External"/><Relationship Id="rId3076" Type="http://schemas.openxmlformats.org/officeDocument/2006/relationships/hyperlink" Target="http://www.reddit.com/r/Bitcoin/comments/37uatb/this_is_not_how_the_internet_became_a_phenomenon/" TargetMode="External"/><Relationship Id="rId3075" Type="http://schemas.openxmlformats.org/officeDocument/2006/relationships/hyperlink" Target="http://www.reddit.com/r/Bitcoin/comments/37uaxt/poured_one_out_for_ru_last_night_while_singing/" TargetMode="External"/><Relationship Id="rId3078" Type="http://schemas.openxmlformats.org/officeDocument/2006/relationships/hyperlink" Target="http://www.reddit.com/r/Bitcoin/comments/37uaj8/advert_in_yesterdays_29515_metro_in_the_uk/" TargetMode="External"/><Relationship Id="rId3077" Type="http://schemas.openxmlformats.org/officeDocument/2006/relationships/hyperlink" Target="http://imgur.com/uOMNePI" TargetMode="External"/><Relationship Id="rId3079" Type="http://schemas.openxmlformats.org/officeDocument/2006/relationships/hyperlink" Target="http://www.fxstreet.com/analysis/bitcoin-trading-alert/2015/05/29/" TargetMode="External"/><Relationship Id="rId3061" Type="http://schemas.openxmlformats.org/officeDocument/2006/relationships/hyperlink" Target="http://www.reddit.com/r/Bitcoin/comments/37u20i/future_of_okcoin/" TargetMode="External"/><Relationship Id="rId3060" Type="http://schemas.openxmlformats.org/officeDocument/2006/relationships/hyperlink" Target="https://i.imgflip.com/2/gft6.jpg" TargetMode="External"/><Relationship Id="rId3063" Type="http://schemas.openxmlformats.org/officeDocument/2006/relationships/hyperlink" Target="http://www.reddit.com/r/Bitcoin/comments/37u1pq/adbtc_advertising_lowest_fees_maximum_efficiency/" TargetMode="External"/><Relationship Id="rId3062" Type="http://schemas.openxmlformats.org/officeDocument/2006/relationships/hyperlink" Target="https://adbtc.info" TargetMode="External"/><Relationship Id="rId3065" Type="http://schemas.openxmlformats.org/officeDocument/2006/relationships/hyperlink" Target="http://arstechnica.com/security/2015/05/crypto-flaws-in-blockchain-android-app-sent-bitcoins-to-the-wrong-address/" TargetMode="External"/><Relationship Id="rId3064" Type="http://schemas.openxmlformats.org/officeDocument/2006/relationships/hyperlink" Target="http://www.reddit.com/r/Bitcoin/comments/37u3x9/shower_thought_submarket_price_electricity_is_a/" TargetMode="External"/><Relationship Id="rId3067" Type="http://schemas.openxmlformats.org/officeDocument/2006/relationships/hyperlink" Target="https://bitcoin.org/en/choose-your-wallet" TargetMode="External"/><Relationship Id="rId3066" Type="http://schemas.openxmlformats.org/officeDocument/2006/relationships/hyperlink" Target="http://www.reddit.com/r/Bitcoin/comments/37u51c/crypto_flaws_in_blockchain_android_app_sent/" TargetMode="External"/><Relationship Id="rId3069" Type="http://schemas.openxmlformats.org/officeDocument/2006/relationships/hyperlink" Target="http://www.reddit.com/r/Bitcoin/comments/37u6rs/ive_had_my_youth_and_i_know_you_must_take_away_my/" TargetMode="External"/><Relationship Id="rId3068" Type="http://schemas.openxmlformats.org/officeDocument/2006/relationships/hyperlink" Target="http://www.reddit.com/r/Bitcoin/comments/37u4do/how_long_will_the_trezor_be_designated_as_a_new/" TargetMode="External"/><Relationship Id="rId3090" Type="http://schemas.openxmlformats.org/officeDocument/2006/relationships/hyperlink" Target="http://www.reddit.com/r/Bitcoin/comments/37ufgh/darknet_korrupte_ermittler_auf_der_silk_road/" TargetMode="External"/><Relationship Id="rId3092" Type="http://schemas.openxmlformats.org/officeDocument/2006/relationships/hyperlink" Target="http://www.reddit.com/r/Bitcoin/comments/37ui8v/how_big_is_bitcoin_is_it_easy_for_rbitcoin/" TargetMode="External"/><Relationship Id="rId3091" Type="http://schemas.openxmlformats.org/officeDocument/2006/relationships/hyperlink" Target="http://www.reddit.com/r/Bitcoin/comments/37uk2q/please_help_circle_cancelled_my_deposit_after/" TargetMode="External"/><Relationship Id="rId3094" Type="http://schemas.openxmlformats.org/officeDocument/2006/relationships/hyperlink" Target="http://cointelegraph.com/news/114426/andresen-will-shift-efforts-to-bitcoin-fork-if-no-consensus-reached-on-block-size" TargetMode="External"/><Relationship Id="rId3093" Type="http://schemas.openxmlformats.org/officeDocument/2006/relationships/hyperlink" Target="http://www.reddit.com/r/Bitcoin/comments/37uhto/howwhere_to_store_100_bitcoins_long_term/" TargetMode="External"/><Relationship Id="rId3096" Type="http://schemas.openxmlformats.org/officeDocument/2006/relationships/hyperlink" Target="http://www.reddit.com/r/Bitcoin/comments/37umrz/api_to_handle_time_and_number_based_subscription/" TargetMode="External"/><Relationship Id="rId3095" Type="http://schemas.openxmlformats.org/officeDocument/2006/relationships/hyperlink" Target="http://www.reddit.com/r/Bitcoin/comments/37uhev/andresen_will_shift_efforts_to_bitcoin_fork_if_no/" TargetMode="External"/><Relationship Id="rId3098" Type="http://schemas.openxmlformats.org/officeDocument/2006/relationships/hyperlink" Target="http://www.reddit.com/r/Bitcoin/comments/37umrl/bitcoin_explained_in_the_kids_section_of_my_local/" TargetMode="External"/><Relationship Id="rId3097" Type="http://schemas.openxmlformats.org/officeDocument/2006/relationships/hyperlink" Target="http://imgur.com/YriJTbt" TargetMode="External"/><Relationship Id="rId3099" Type="http://schemas.openxmlformats.org/officeDocument/2006/relationships/hyperlink" Target="http://www.reddit.com/r/Bitcoin/comments/37unh9/mastering_hard_forks/" TargetMode="External"/><Relationship Id="rId3081" Type="http://schemas.openxmlformats.org/officeDocument/2006/relationships/hyperlink" Target="http://www.reddit.com/r/Bitcoin/comments/37uboa/if_roger_ver_feels_he_didnt_received_any_money_he/" TargetMode="External"/><Relationship Id="rId3080" Type="http://schemas.openxmlformats.org/officeDocument/2006/relationships/hyperlink" Target="http://www.reddit.com/r/Bitcoin/comments/37uaiw/tense_days_for_bitcoin/" TargetMode="External"/><Relationship Id="rId3083" Type="http://schemas.openxmlformats.org/officeDocument/2006/relationships/hyperlink" Target="http://www.oxfordbusinessgroup.com/news/philippines%E2%80%99-remittance-industry-embraces-cryptocurrency" TargetMode="External"/><Relationship Id="rId3082" Type="http://schemas.openxmlformats.org/officeDocument/2006/relationships/hyperlink" Target="http://www.reddit.com/r/Bitcoin/comments/37ub2k/stress_test_recap/" TargetMode="External"/><Relationship Id="rId3085" Type="http://schemas.openxmlformats.org/officeDocument/2006/relationships/hyperlink" Target="https://www.youtube.com/watch?v=Di5NSU5yuKE" TargetMode="External"/><Relationship Id="rId3084" Type="http://schemas.openxmlformats.org/officeDocument/2006/relationships/hyperlink" Target="http://www.reddit.com/r/Bitcoin/comments/37ub1r/philippines_remittance_industry_embraces/" TargetMode="External"/><Relationship Id="rId3087" Type="http://schemas.openxmlformats.org/officeDocument/2006/relationships/hyperlink" Target="http://blockstrap.com/en/framework/" TargetMode="External"/><Relationship Id="rId3086" Type="http://schemas.openxmlformats.org/officeDocument/2006/relationships/hyperlink" Target="http://www.reddit.com/r/Bitcoin/comments/37uaxt/poured_one_out_for_ru_last_night_while_singing/" TargetMode="External"/><Relationship Id="rId3089" Type="http://schemas.openxmlformats.org/officeDocument/2006/relationships/hyperlink" Target="http://www.zeit.de/digital/datenschutz/2015-03/darknet-silk-road-korruption-dea-secret-service" TargetMode="External"/><Relationship Id="rId3088" Type="http://schemas.openxmlformats.org/officeDocument/2006/relationships/hyperlink" Target="http://www.reddit.com/r/Bitcoin/comments/37udz9/blockstrap_blockchain_framework/" TargetMode="External"/><Relationship Id="rId3039" Type="http://schemas.openxmlformats.org/officeDocument/2006/relationships/hyperlink" Target="http://www.reddit.com/r/Bitcoin/comments/37tqie/psa_miners_please_use_blockmaxsize1000000_cause/" TargetMode="External"/><Relationship Id="rId1" Type="http://schemas.openxmlformats.org/officeDocument/2006/relationships/hyperlink" Target="http://www.reddit.com/r/Bitcoin/comments/366mll/bitcoiners_in_india_where_do_you_sell_your_coins/" TargetMode="External"/><Relationship Id="rId2" Type="http://schemas.openxmlformats.org/officeDocument/2006/relationships/hyperlink" Target="http://www.reddit.com/r/Bitcoin/comments/366kpz/the_blockchain_merchant_app_is_too_unreliable/" TargetMode="External"/><Relationship Id="rId3" Type="http://schemas.openxmlformats.org/officeDocument/2006/relationships/hyperlink" Target="http://www.reddit.com/r/Bitcoin/comments/366qq7/at_this_point_being_amazed_at_bitcoins_currency/" TargetMode="External"/><Relationship Id="rId4" Type="http://schemas.openxmlformats.org/officeDocument/2006/relationships/hyperlink" Target="http://www.reddit.com/r/Bitcoin/comments/366pme/ive_used_five_different_vpns_over_the_last_two/" TargetMode="External"/><Relationship Id="rId3030" Type="http://schemas.openxmlformats.org/officeDocument/2006/relationships/hyperlink" Target="http://www.reddit.com/r/Bitcoin/comments/37th9b/can_someone_explain_bitcoins_to_me/" TargetMode="External"/><Relationship Id="rId9" Type="http://schemas.openxmlformats.org/officeDocument/2006/relationships/hyperlink" Target="http://www.reddit.com/r/Bitcoin/comments/366sbo/if_coinbase_allowed_lending_i_would_put_my_whole/" TargetMode="External"/><Relationship Id="rId3032" Type="http://schemas.openxmlformats.org/officeDocument/2006/relationships/hyperlink" Target="http://www.reddit.com/r/Bitcoin/comments/37tiou/good_riddance_ross/" TargetMode="External"/><Relationship Id="rId3031" Type="http://schemas.openxmlformats.org/officeDocument/2006/relationships/hyperlink" Target="http://www.reddit.com/r/Bitcoin/comments/37tjug/web_wallet_that_allows_me_to_recover_if_i_loose/" TargetMode="External"/><Relationship Id="rId3034" Type="http://schemas.openxmlformats.org/officeDocument/2006/relationships/hyperlink" Target="http://www.reddit.com/r/Bitcoin/comments/37tnbr/does_the_current_block_size_encourage_higher/" TargetMode="External"/><Relationship Id="rId3033" Type="http://schemas.openxmlformats.org/officeDocument/2006/relationships/hyperlink" Target="http://www.reddit.com/r/Bitcoin/comments/37tnk7/bits_for_a_paper_wallet/" TargetMode="External"/><Relationship Id="rId5" Type="http://schemas.openxmlformats.org/officeDocument/2006/relationships/hyperlink" Target="http://www.reddit.com/r/Bitcoin/comments/366ogk/best_place_to_bet_on_preakness/" TargetMode="External"/><Relationship Id="rId3036" Type="http://schemas.openxmlformats.org/officeDocument/2006/relationships/hyperlink" Target="https://twitter.com/WowSuchDogecoin/status/604566920323407872" TargetMode="External"/><Relationship Id="rId6" Type="http://schemas.openxmlformats.org/officeDocument/2006/relationships/hyperlink" Target="http://www.reddit.com/r/Bitcoin/comments/366sbo/if_coinbase_allowed_lending_i_would_put_my_whole/" TargetMode="External"/><Relationship Id="rId3035" Type="http://schemas.openxmlformats.org/officeDocument/2006/relationships/hyperlink" Target="http://www.reddit.com/r/Bitcoin/comments/37tphs/big_increase_of_simultaneous_connection_on_my/" TargetMode="External"/><Relationship Id="rId7" Type="http://schemas.openxmlformats.org/officeDocument/2006/relationships/hyperlink" Target="http://anonymart.github.io/" TargetMode="External"/><Relationship Id="rId3038" Type="http://schemas.openxmlformats.org/officeDocument/2006/relationships/hyperlink" Target="http://i.imgur.com/CWYWpDO.png" TargetMode="External"/><Relationship Id="rId8" Type="http://schemas.openxmlformats.org/officeDocument/2006/relationships/hyperlink" Target="http://www.reddit.com/r/Bitcoin/comments/366rf6/anonymart_sell_anything_securely_and_anonymously/" TargetMode="External"/><Relationship Id="rId3037" Type="http://schemas.openxmlformats.org/officeDocument/2006/relationships/hyperlink" Target="http://www.reddit.com/r/Bitcoin/comments/37tpfm/win_1_btc_its_free_to_enter/" TargetMode="External"/><Relationship Id="rId3029" Type="http://schemas.openxmlformats.org/officeDocument/2006/relationships/hyperlink" Target="http://www.reddit.com/r/Bitcoin/comments/37thlk/if_linuxsecurerandom_on_android_could_fail_in/" TargetMode="External"/><Relationship Id="rId3028" Type="http://schemas.openxmlformats.org/officeDocument/2006/relationships/hyperlink" Target="http://www.reddit.com/r/Bitcoin/comments/37te51/bitspark_announced_as_winners_at_innotribe_2015/" TargetMode="External"/><Relationship Id="rId3021" Type="http://schemas.openxmlformats.org/officeDocument/2006/relationships/hyperlink" Target="http://www.reddit.com/r/Bitcoin/comments/37t8bo/am_i_the_only_one_that_finds_it_suspicious_that/" TargetMode="External"/><Relationship Id="rId3020" Type="http://schemas.openxmlformats.org/officeDocument/2006/relationships/hyperlink" Target="http://www.reddit.com/r/Bitcoin/comments/37t6t7/i_am_starting_a_bitcoin_only_porn_production/" TargetMode="External"/><Relationship Id="rId3023" Type="http://schemas.openxmlformats.org/officeDocument/2006/relationships/hyperlink" Target="http://www.reddit.com/r/Bitcoin/comments/37t7l6/what_impact_have_various_investment_pools_had_on/" TargetMode="External"/><Relationship Id="rId3022" Type="http://schemas.openxmlformats.org/officeDocument/2006/relationships/hyperlink" Target="http://www.ofnumbers.com/2015/05/29/what-impact-have-various-investment-pools-had-on-bitcoinland/" TargetMode="External"/><Relationship Id="rId3025" Type="http://schemas.openxmlformats.org/officeDocument/2006/relationships/hyperlink" Target="http://www.reddit.com/r/Bitcoin/comments/37tbbp/meet_hiep_renting_a_flat_in_saigon_for_btc/" TargetMode="External"/><Relationship Id="rId3024" Type="http://schemas.openxmlformats.org/officeDocument/2006/relationships/hyperlink" Target="https://www.bitcoinvietnam.com.vn/blog/interview-with-hiep-the-host-that-accept-bitcoin-in-vietnam/" TargetMode="External"/><Relationship Id="rId3027" Type="http://schemas.openxmlformats.org/officeDocument/2006/relationships/hyperlink" Target="http://www.reddit.com/r/Bitcoin/comments/37tcoh/bitcoin_and_the_war_on_cash/" TargetMode="External"/><Relationship Id="rId3026" Type="http://schemas.openxmlformats.org/officeDocument/2006/relationships/hyperlink" Target="http://www.reddit.com/r/Bitcoin/comments/37td16/for_every_1_person_working_on_a_centralized_coin/" TargetMode="External"/><Relationship Id="rId3050" Type="http://schemas.openxmlformats.org/officeDocument/2006/relationships/hyperlink" Target="http://www.reddit.com/r/Bitcoin/comments/37tzox/ahora_puedes_invertir_en_oro_con_bitcoins_y/" TargetMode="External"/><Relationship Id="rId3052" Type="http://schemas.openxmlformats.org/officeDocument/2006/relationships/hyperlink" Target="http://www.reddit.com/r/Bitcoin/comments/37u1df/okcoins_cold_storage_security/" TargetMode="External"/><Relationship Id="rId3051" Type="http://schemas.openxmlformats.org/officeDocument/2006/relationships/hyperlink" Target="https://i.imgflip.com/m7lc9.jpg" TargetMode="External"/><Relationship Id="rId3054" Type="http://schemas.openxmlformats.org/officeDocument/2006/relationships/hyperlink" Target="http://www.reddit.com/r/Bitcoin/comments/37u0mr/love_this_amlkyc_page_hahah_thats_the_way_to_go/" TargetMode="External"/><Relationship Id="rId3053" Type="http://schemas.openxmlformats.org/officeDocument/2006/relationships/hyperlink" Target="http://coinoutletatm.com/compliance-amlkyc/" TargetMode="External"/><Relationship Id="rId3056" Type="http://schemas.openxmlformats.org/officeDocument/2006/relationships/hyperlink" Target="http://www.cloudhash.cf" TargetMode="External"/><Relationship Id="rId3055" Type="http://schemas.openxmlformats.org/officeDocument/2006/relationships/hyperlink" Target="http://www.reddit.com/r/Bitcoin/comments/37tzr6/tokyo_is_bust_anyone_willing_to_help_me_out/" TargetMode="External"/><Relationship Id="rId3058" Type="http://schemas.openxmlformats.org/officeDocument/2006/relationships/hyperlink" Target="http://knight-gawain.tumblr.com/post/106945257190/paypal-saga-part-two" TargetMode="External"/><Relationship Id="rId3057" Type="http://schemas.openxmlformats.org/officeDocument/2006/relationships/hyperlink" Target="http://www.reddit.com/r/Bitcoin/comments/37u2m9/new_cloud_mining_website_get_paid_03_free_btc/" TargetMode="External"/><Relationship Id="rId3059" Type="http://schemas.openxmlformats.org/officeDocument/2006/relationships/hyperlink" Target="http://www.reddit.com/r/Bitcoin/comments/37u27z/adult_artist_fined_2500_by_paypal_because_client/" TargetMode="External"/><Relationship Id="rId3041" Type="http://schemas.openxmlformats.org/officeDocument/2006/relationships/hyperlink" Target="http://www.reddit.com/r/Bitcoin/comments/37tsg8/bitquick_integrates_clef_2fa/" TargetMode="External"/><Relationship Id="rId3040" Type="http://schemas.openxmlformats.org/officeDocument/2006/relationships/hyperlink" Target="http://dmt.li/bitquickclef" TargetMode="External"/><Relationship Id="rId3043" Type="http://schemas.openxmlformats.org/officeDocument/2006/relationships/hyperlink" Target="http://www.reddit.com/r/Bitcoin/comments/37tr6x/never_miss_an_opportunity_to_snatch_your_bitcoin/" TargetMode="External"/><Relationship Id="rId3042" Type="http://schemas.openxmlformats.org/officeDocument/2006/relationships/hyperlink" Target="https://twitter.com/AleenaMaleena/status/603832614915547136" TargetMode="External"/><Relationship Id="rId3045" Type="http://schemas.openxmlformats.org/officeDocument/2006/relationships/hyperlink" Target="http://www.reddit.com/r/Bitcoin/comments/37tupk/googles_project_vault_a_secure_computing/" TargetMode="External"/><Relationship Id="rId3044" Type="http://schemas.openxmlformats.org/officeDocument/2006/relationships/hyperlink" Target="http://techcrunch.com/2015/05/29/googles-project-vault-is-a-secure-computing-environment-on-a-micro-sd-card-for-any-platform/" TargetMode="External"/><Relationship Id="rId3047" Type="http://schemas.openxmlformats.org/officeDocument/2006/relationships/hyperlink" Target="http://www.reddit.com/r/Bitcoin/comments/37ty5e/so_are_we_doing_it/" TargetMode="External"/><Relationship Id="rId3046" Type="http://schemas.openxmlformats.org/officeDocument/2006/relationships/hyperlink" Target="http://www.reddit.com/r/Bitcoin/comments/37txon/want_bitcointalkorg_account/" TargetMode="External"/><Relationship Id="rId3049" Type="http://schemas.openxmlformats.org/officeDocument/2006/relationships/hyperlink" Target="https://forobits.com/t/bitgold-regala-0-250-grms-de-oro-por-registrarse/433" TargetMode="External"/><Relationship Id="rId3048" Type="http://schemas.openxmlformats.org/officeDocument/2006/relationships/hyperlink" Target="http://www.reddit.com/r/Bitcoin/comments/37tzr6/tokyo_is_bust_anyone_willing_to_help_me_out/" TargetMode="External"/><Relationship Id="rId2600" Type="http://schemas.openxmlformats.org/officeDocument/2006/relationships/hyperlink" Target="http://youtu.be/UlJku_CSyNg" TargetMode="External"/><Relationship Id="rId2601" Type="http://schemas.openxmlformats.org/officeDocument/2006/relationships/hyperlink" Target="http://www.reddit.com/r/Bitcoin/comments/37jznb/like_the_internet_bitcoin_is_a_silly_nerd_toy/" TargetMode="External"/><Relationship Id="rId2602" Type="http://schemas.openxmlformats.org/officeDocument/2006/relationships/hyperlink" Target="http://www.reddit.com/r/Bitcoin/comments/37k1mx/best_way_to_buy_bitcoins_with_a_credit_card_or/" TargetMode="External"/><Relationship Id="rId2603" Type="http://schemas.openxmlformats.org/officeDocument/2006/relationships/hyperlink" Target="http://www.reddit.com/r/Bitcoin/comments/37k5qt/vote_up_if_you_wanna_get_free_bitcoin/" TargetMode="External"/><Relationship Id="rId2604" Type="http://schemas.openxmlformats.org/officeDocument/2006/relationships/hyperlink" Target="http://twitter.com/jgarzik/status/603784205571600384" TargetMode="External"/><Relationship Id="rId2605" Type="http://schemas.openxmlformats.org/officeDocument/2006/relationships/hyperlink" Target="http://www.reddit.com/r/Bitcoin/comments/37k4uw/so_did_you_know_ethereum_was_released_on_the/" TargetMode="External"/><Relationship Id="rId2606" Type="http://schemas.openxmlformats.org/officeDocument/2006/relationships/hyperlink" Target="http://www.reddit.com/r/Bitcoin/comments/37k916/20mb_block_size_hard_fork_risks/" TargetMode="External"/><Relationship Id="rId808" Type="http://schemas.openxmlformats.org/officeDocument/2006/relationships/hyperlink" Target="http://i.imgur.com/3vjJn0c.jpg" TargetMode="External"/><Relationship Id="rId2607" Type="http://schemas.openxmlformats.org/officeDocument/2006/relationships/hyperlink" Target="http://decentralize.io/activity" TargetMode="External"/><Relationship Id="rId807" Type="http://schemas.openxmlformats.org/officeDocument/2006/relationships/hyperlink" Target="http://www.reddit.com/r/Bitcoin/comments/36jp9s/bitcoins_ease_of_use_in_relation_to_a_path/" TargetMode="External"/><Relationship Id="rId2608" Type="http://schemas.openxmlformats.org/officeDocument/2006/relationships/hyperlink" Target="http://www.reddit.com/r/Bitcoin/comments/37k8j1/recent_activity_bitcoin_discussion_forum/" TargetMode="External"/><Relationship Id="rId806" Type="http://schemas.openxmlformats.org/officeDocument/2006/relationships/hyperlink" Target="http://i.imgur.com/iLn8BrF.jpg" TargetMode="External"/><Relationship Id="rId2609" Type="http://schemas.openxmlformats.org/officeDocument/2006/relationships/hyperlink" Target="http://www.ft.com/intl/fastft/329003/xapo-bitcoin-start-up" TargetMode="External"/><Relationship Id="rId805" Type="http://schemas.openxmlformats.org/officeDocument/2006/relationships/hyperlink" Target="http://www.reddit.com/r/Bitcoin/comments/36jpmu/digital_gold_bitcoin_and_the_inside_story_of_the/" TargetMode="External"/><Relationship Id="rId809" Type="http://schemas.openxmlformats.org/officeDocument/2006/relationships/hyperlink" Target="http://www.reddit.com/r/Bitcoin/comments/36joi6/what_is_bitcoin_poster_by_lazy_pay_can_be_seen_on/" TargetMode="External"/><Relationship Id="rId800" Type="http://schemas.openxmlformats.org/officeDocument/2006/relationships/hyperlink" Target="http://www.reddit.com/r/Bitcoin/comments/36jnbx/wall_street_momentum_adds_to_year_of_bitcoin/" TargetMode="External"/><Relationship Id="rId804" Type="http://schemas.openxmlformats.org/officeDocument/2006/relationships/hyperlink" Target="http://www.overstock.com/Books-Movies-Music-Games/Digital-Gold-Bitcoin-and-the-Inside-Story-of-the-Misfits-and-Millionaires-Trying-to-Reinvent-Money-Hardcover/10031545/product.html?searchidx=0" TargetMode="External"/><Relationship Id="rId803" Type="http://schemas.openxmlformats.org/officeDocument/2006/relationships/hyperlink" Target="http://www.reddit.com/r/Bitcoin/comments/36jltb/best_easy_solution_to_pay_someone_in_spain/" TargetMode="External"/><Relationship Id="rId802" Type="http://schemas.openxmlformats.org/officeDocument/2006/relationships/hyperlink" Target="http://www.reddit.com/r/Bitcoin/comments/36jm9m/do_you_think_there_will_be_another_red_area_soon/" TargetMode="External"/><Relationship Id="rId801" Type="http://schemas.openxmlformats.org/officeDocument/2006/relationships/hyperlink" Target="http://bitcoincharts.com/charts/bitstampUSD" TargetMode="External"/><Relationship Id="rId1334" Type="http://schemas.openxmlformats.org/officeDocument/2006/relationships/hyperlink" Target="http://www.cato.org/blog/how-much-profit-there-thwarting-innovation" TargetMode="External"/><Relationship Id="rId2665" Type="http://schemas.openxmlformats.org/officeDocument/2006/relationships/hyperlink" Target="https://www.youtube.com/watch?v=f_suq-ilHvA" TargetMode="External"/><Relationship Id="rId1335" Type="http://schemas.openxmlformats.org/officeDocument/2006/relationships/hyperlink" Target="http://www.reddit.com/r/Bitcoin/comments/36sxe4/lawskys_big_move_how_much_profit_is_there_in/" TargetMode="External"/><Relationship Id="rId2666" Type="http://schemas.openxmlformats.org/officeDocument/2006/relationships/hyperlink" Target="http://www.reddit.com/r/Bitcoin/comments/37mil5/nixons_ghost_bill_and_the_24_words_that_changed/" TargetMode="External"/><Relationship Id="rId1336" Type="http://schemas.openxmlformats.org/officeDocument/2006/relationships/hyperlink" Target="https://www.youtube.com/watch?v=iGqml0NM1-Y" TargetMode="External"/><Relationship Id="rId2667" Type="http://schemas.openxmlformats.org/officeDocument/2006/relationships/hyperlink" Target="http://nccapitolconnection.com/2015/05/27/legislate-first-ask-questions-later/" TargetMode="External"/><Relationship Id="rId1337" Type="http://schemas.openxmlformats.org/officeDocument/2006/relationships/hyperlink" Target="http://www.reddit.com/r/Bitcoin/comments/36t094/chainbot_hdv1_kernel_os_boot_time_7s_demo_video/" TargetMode="External"/><Relationship Id="rId2668" Type="http://schemas.openxmlformats.org/officeDocument/2006/relationships/hyperlink" Target="http://www.reddit.com/r/Bitcoin/comments/37miie/legislate_first_ask_questions_later_nc_capitol/" TargetMode="External"/><Relationship Id="rId1338" Type="http://schemas.openxmlformats.org/officeDocument/2006/relationships/hyperlink" Target="https://docs.google.com/document/d/1S2ys7iNjab4XB52nkhVlPmiSpkvjCbs235l6H8ieV0M/edit" TargetMode="External"/><Relationship Id="rId2669" Type="http://schemas.openxmlformats.org/officeDocument/2006/relationships/hyperlink" Target="http://enjoybitcoins.com/press-release/247exchange-com-and-moneypolo-added-over-400-000-locations-worldwide-for-buying-and-selling-bitcoin" TargetMode="External"/><Relationship Id="rId1339" Type="http://schemas.openxmlformats.org/officeDocument/2006/relationships/hyperlink" Target="http://www.reddit.com/r/Bitcoin/comments/36szf9/why_not_use_this_for_chaindb_chains/" TargetMode="External"/><Relationship Id="rId745" Type="http://schemas.openxmlformats.org/officeDocument/2006/relationships/hyperlink" Target="https://twitter.com/coindesk/status/600557465198055426" TargetMode="External"/><Relationship Id="rId744" Type="http://schemas.openxmlformats.org/officeDocument/2006/relationships/hyperlink" Target="http://www.reddit.com/r/Bitcoin/comments/36ivb3/upcoming_princeton_seminar_a_sidechannel_attack/" TargetMode="External"/><Relationship Id="rId743" Type="http://schemas.openxmlformats.org/officeDocument/2006/relationships/hyperlink" Target="http://ee.princeton.edu/events/side-channel-attack-openssl-implementation-bitcoin-elliptic-curve-digital-signature" TargetMode="External"/><Relationship Id="rId742" Type="http://schemas.openxmlformats.org/officeDocument/2006/relationships/hyperlink" Target="http://www.reddit.com/r/Bitcoin/comments/36ioen/looking_for_feedback_on_research/" TargetMode="External"/><Relationship Id="rId749" Type="http://schemas.openxmlformats.org/officeDocument/2006/relationships/hyperlink" Target="http://www.reddit.com/r/Bitcoin/comments/36iuxa/is_anyone_else_still_on_the_fence_as_to_whether/" TargetMode="External"/><Relationship Id="rId748" Type="http://schemas.openxmlformats.org/officeDocument/2006/relationships/hyperlink" Target="http://www.reddit.com/r/Bitcoin/comments/36iuyg/localbitcoins_volume_in_south_africa_has_spiked/" TargetMode="External"/><Relationship Id="rId747" Type="http://schemas.openxmlformats.org/officeDocument/2006/relationships/hyperlink" Target="http://bitcoincharts.com/charts/localbtcZAR" TargetMode="External"/><Relationship Id="rId746" Type="http://schemas.openxmlformats.org/officeDocument/2006/relationships/hyperlink" Target="http://www.reddit.com/r/Bitcoin/comments/36iv5z/the_dagger_has_been_thrown_ripple_labs_raises/" TargetMode="External"/><Relationship Id="rId2660" Type="http://schemas.openxmlformats.org/officeDocument/2006/relationships/hyperlink" Target="http://www.reddit.com/r/Bitcoin/comments/37m45d/have_a_bank_interview_in_a_week_considering/" TargetMode="External"/><Relationship Id="rId741" Type="http://schemas.openxmlformats.org/officeDocument/2006/relationships/hyperlink" Target="http://www.reddit.com/r/Bitcoin/comments/36iolf/would_the_leap_second_affect_blockchain/" TargetMode="External"/><Relationship Id="rId1330" Type="http://schemas.openxmlformats.org/officeDocument/2006/relationships/hyperlink" Target="http://www.reddit.com/r/Bitcoin/comments/36sxu5/new_bitcoin_faucet_earn_1200_satoshis_every_10/" TargetMode="External"/><Relationship Id="rId2661" Type="http://schemas.openxmlformats.org/officeDocument/2006/relationships/hyperlink" Target="http://www.reddit.com/r/Bitcoin/comments/37m739/are_there_ways_to_split_incoming_transactions/" TargetMode="External"/><Relationship Id="rId740" Type="http://schemas.openxmlformats.org/officeDocument/2006/relationships/hyperlink" Target="http://www.reddit.com/r/Bitcoin/comments/36ioxf/traveling_with_bitcoins_only_sort_of_fellow/" TargetMode="External"/><Relationship Id="rId1331" Type="http://schemas.openxmlformats.org/officeDocument/2006/relationships/hyperlink" Target="http://www.wsj.com/article_email/theft-of-debit-card-data-from-atms-soars-1432078912-lMyQjAxMTE1MjI0MDQyNzAxWj" TargetMode="External"/><Relationship Id="rId2662" Type="http://schemas.openxmlformats.org/officeDocument/2006/relationships/hyperlink" Target="http://www.reddit.com/r/Bitcoin/comments/37m72d/android_pay_pretty_much_stole_bitcoins/" TargetMode="External"/><Relationship Id="rId1332" Type="http://schemas.openxmlformats.org/officeDocument/2006/relationships/hyperlink" Target="http://www.reddit.com/r/Bitcoin/comments/36sxrn/theft_of_debitcard_data_from_atms_soars/" TargetMode="External"/><Relationship Id="rId2663" Type="http://schemas.openxmlformats.org/officeDocument/2006/relationships/hyperlink" Target="https://1broker.com/m/r.php?i=3908" TargetMode="External"/><Relationship Id="rId1333" Type="http://schemas.openxmlformats.org/officeDocument/2006/relationships/hyperlink" Target="http://www.reddit.com/r/Bitcoin/comments/36sxny/innovation_around_the_edges_means_companies/" TargetMode="External"/><Relationship Id="rId2664" Type="http://schemas.openxmlformats.org/officeDocument/2006/relationships/hyperlink" Target="http://www.reddit.com/r/Bitcoin/comments/37mg5i/just_found_out_about_1broker_they_seem_legit/" TargetMode="External"/><Relationship Id="rId1323" Type="http://schemas.openxmlformats.org/officeDocument/2006/relationships/hyperlink" Target="http://sakurity.com/blog/2015/05/21/starbucks.html" TargetMode="External"/><Relationship Id="rId2654" Type="http://schemas.openxmlformats.org/officeDocument/2006/relationships/hyperlink" Target="http://www.reddit.com/r/Bitcoin/comments/37m00z/problem_when_i_spend_bitcoin_in_the_real_world_i/" TargetMode="External"/><Relationship Id="rId1324" Type="http://schemas.openxmlformats.org/officeDocument/2006/relationships/hyperlink" Target="http://www.reddit.com/r/Bitcoin/comments/36sp8j/starbucks_double_spend_attack/" TargetMode="External"/><Relationship Id="rId2655" Type="http://schemas.openxmlformats.org/officeDocument/2006/relationships/hyperlink" Target="http://www.newsbtc.com/2015/05/28/bitcoin-is-dying-and-here-is-why/" TargetMode="External"/><Relationship Id="rId1325" Type="http://schemas.openxmlformats.org/officeDocument/2006/relationships/hyperlink" Target="http://www.reddit.com/r/Bitcoin/comments/36svba/sending_unconfirmed_bitcoins/" TargetMode="External"/><Relationship Id="rId2656" Type="http://schemas.openxmlformats.org/officeDocument/2006/relationships/hyperlink" Target="http://www.reddit.com/r/Bitcoin/comments/37m24j/bitcoin_is_dying_and_here_is_why/" TargetMode="External"/><Relationship Id="rId1326" Type="http://schemas.openxmlformats.org/officeDocument/2006/relationships/hyperlink" Target="http://www.thestreet.com/video/13160740/wall-street-silicon-valley-battling-for-bitcoins-future-says-digital-gold-author.html" TargetMode="External"/><Relationship Id="rId2657" Type="http://schemas.openxmlformats.org/officeDocument/2006/relationships/hyperlink" Target="http://www.reddit.com/r/Bitcoin/comments/37m553/ver_okcoin_bounty_rewarded_to_ben_mcginnes_video/" TargetMode="External"/><Relationship Id="rId1327" Type="http://schemas.openxmlformats.org/officeDocument/2006/relationships/hyperlink" Target="http://www.reddit.com/r/Bitcoin/comments/36svb0/wall_street_silicon_valley_battling_for_bitcoins/" TargetMode="External"/><Relationship Id="rId2658" Type="http://schemas.openxmlformats.org/officeDocument/2006/relationships/hyperlink" Target="https://twitter.com/theprotocoltv/status/603951687410188289" TargetMode="External"/><Relationship Id="rId1328" Type="http://schemas.openxmlformats.org/officeDocument/2006/relationships/hyperlink" Target="http://www.reddit.com/r/Bitcoin/comments/36svba/sending_unconfirmed_bitcoins/" TargetMode="External"/><Relationship Id="rId2659" Type="http://schemas.openxmlformats.org/officeDocument/2006/relationships/hyperlink" Target="http://www.reddit.com/r/Bitcoin/comments/37m4bx/another_btc_video_distribution_service_popchest/" TargetMode="External"/><Relationship Id="rId1329" Type="http://schemas.openxmlformats.org/officeDocument/2006/relationships/hyperlink" Target="http://btc-goldmine.com/r/5691022e" TargetMode="External"/><Relationship Id="rId739" Type="http://schemas.openxmlformats.org/officeDocument/2006/relationships/hyperlink" Target="http://www.reddit.com/r/Bitcoin/comments/36iqf3/wwwtechnewsiacom_would_like_to_pay_you_btc_to/" TargetMode="External"/><Relationship Id="rId734" Type="http://schemas.openxmlformats.org/officeDocument/2006/relationships/hyperlink" Target="http://www.reddit.com/r/Bitcoin/comments/36ikbg/help_a_nearly_blind_man_save_his_mom/" TargetMode="External"/><Relationship Id="rId733" Type="http://schemas.openxmlformats.org/officeDocument/2006/relationships/hyperlink" Target="http://www.gofundme.com/ukn3f9s" TargetMode="External"/><Relationship Id="rId732" Type="http://schemas.openxmlformats.org/officeDocument/2006/relationships/hyperlink" Target="http://www.reddit.com/r/Bitcoin/comments/36ikrw/just_received_mycelium_entropy/" TargetMode="External"/><Relationship Id="rId731" Type="http://schemas.openxmlformats.org/officeDocument/2006/relationships/hyperlink" Target="http://www.reddit.com/r/Bitcoin/comments/36il7k/why_do_people_say_who_satoshi_is_doesnt_matter/" TargetMode="External"/><Relationship Id="rId738" Type="http://schemas.openxmlformats.org/officeDocument/2006/relationships/hyperlink" Target="http://www.technewsia.com" TargetMode="External"/><Relationship Id="rId737" Type="http://schemas.openxmlformats.org/officeDocument/2006/relationships/hyperlink" Target="http://www.reddit.com/r/Bitcoin/comments/36incy/curious_about_new_somewhat_like_a_bitcoin_exchange/" TargetMode="External"/><Relationship Id="rId736" Type="http://schemas.openxmlformats.org/officeDocument/2006/relationships/hyperlink" Target="http://www.reddit.com/r/Bitcoin/comments/36inlk/sriracha_salt_bitcoinspree/" TargetMode="External"/><Relationship Id="rId735" Type="http://schemas.openxmlformats.org/officeDocument/2006/relationships/hyperlink" Target="https://bitcoinspree.com/sriracha-salt/" TargetMode="External"/><Relationship Id="rId730" Type="http://schemas.openxmlformats.org/officeDocument/2006/relationships/hyperlink" Target="http://www.reddit.com/r/Bitcoin/comments/36ij20/thoughts_on_21co/" TargetMode="External"/><Relationship Id="rId2650" Type="http://schemas.openxmlformats.org/officeDocument/2006/relationships/hyperlink" Target="http://www.ibtimes.com/bitcoin-rules-divide-wall-streets-digital-currency-community-1940771" TargetMode="External"/><Relationship Id="rId1320" Type="http://schemas.openxmlformats.org/officeDocument/2006/relationships/hyperlink" Target="http://www.reddit.com/r/Bitcoin/comments/36snzz/embedded_bitcoin_mining_chips_of_21co_how_about/" TargetMode="External"/><Relationship Id="rId2651" Type="http://schemas.openxmlformats.org/officeDocument/2006/relationships/hyperlink" Target="http://www.reddit.com/r/Bitcoin/comments/37lrbd/bitcoin_rules_divide_wall_streets_digital/" TargetMode="External"/><Relationship Id="rId1321" Type="http://schemas.openxmlformats.org/officeDocument/2006/relationships/hyperlink" Target="http://www.reddit.com/r/Bitcoin/comments/36sqkf/eli5_2_of_3_multisig_howto_get_going/" TargetMode="External"/><Relationship Id="rId2652" Type="http://schemas.openxmlformats.org/officeDocument/2006/relationships/hyperlink" Target="https://kev.link/coinbaseticker/" TargetMode="External"/><Relationship Id="rId1322" Type="http://schemas.openxmlformats.org/officeDocument/2006/relationships/hyperlink" Target="http://www.reddit.com/r/Bitcoin/comments/36spas/bitcoin_so_obvious/" TargetMode="External"/><Relationship Id="rId2653" Type="http://schemas.openxmlformats.org/officeDocument/2006/relationships/hyperlink" Target="http://www.reddit.com/r/Bitcoin/comments/37lxl6/another_open_source_os_x_price_ticker/" TargetMode="External"/><Relationship Id="rId1356" Type="http://schemas.openxmlformats.org/officeDocument/2006/relationships/hyperlink" Target="http://www.reddit.com/r/Bitcoin/comments/36t6wq/earn_05_millibitcoin_by_subscribing_to_bitcoin/" TargetMode="External"/><Relationship Id="rId2687" Type="http://schemas.openxmlformats.org/officeDocument/2006/relationships/hyperlink" Target="http://www.reddit.com/r/Bitcoin/comments/37n1fw/bitcoin_from_a_to_z_an_overview/" TargetMode="External"/><Relationship Id="rId1357" Type="http://schemas.openxmlformats.org/officeDocument/2006/relationships/hyperlink" Target="http://www.reddit.com/r/Bitcoin/comments/36tao2/lets_hear_arguments_as_to_why_bitcoin_will/" TargetMode="External"/><Relationship Id="rId2688" Type="http://schemas.openxmlformats.org/officeDocument/2006/relationships/hyperlink" Target="http://i.imgur.com/tO4fjip.jpg" TargetMode="External"/><Relationship Id="rId1358" Type="http://schemas.openxmlformats.org/officeDocument/2006/relationships/hyperlink" Target="http://www.reddit.com/r/Bitcoin/comments/36taky/anyone_know_a_workaround_to_pay_for_jobs_on/" TargetMode="External"/><Relationship Id="rId2689" Type="http://schemas.openxmlformats.org/officeDocument/2006/relationships/hyperlink" Target="http://www.reddit.com/r/Bitcoin/comments/37n6zh/spotted_in_vancouver_man_dancing_in_astronaut/" TargetMode="External"/><Relationship Id="rId1359" Type="http://schemas.openxmlformats.org/officeDocument/2006/relationships/hyperlink" Target="http://www.reddit.com/r/Bitcoin/comments/36tcu6/amazing_how_far_we_have_come_in_5_years_thanks_to/" TargetMode="External"/><Relationship Id="rId767" Type="http://schemas.openxmlformats.org/officeDocument/2006/relationships/hyperlink" Target="http://www.reddit.com/r/Bitcoin/comments/36j5h4/mj_vending_machine_supports_alternative/" TargetMode="External"/><Relationship Id="rId766" Type="http://schemas.openxmlformats.org/officeDocument/2006/relationships/hyperlink" Target="http://americangreen.com/our-products/" TargetMode="External"/><Relationship Id="rId765" Type="http://schemas.openxmlformats.org/officeDocument/2006/relationships/hyperlink" Target="http://www.reddit.com/r/Bitcoin/comments/36j2zp/uk_sexy_new_british_gbpbtc_exchange_opens/" TargetMode="External"/><Relationship Id="rId764" Type="http://schemas.openxmlformats.org/officeDocument/2006/relationships/hyperlink" Target="https://cryptomate.co.uk/" TargetMode="External"/><Relationship Id="rId769" Type="http://schemas.openxmlformats.org/officeDocument/2006/relationships/hyperlink" Target="http://www.reddit.com/r/Bitcoin/comments/36j48t/nasdaq_signals_confidence_in_bitcoin_not_just_the/" TargetMode="External"/><Relationship Id="rId768" Type="http://schemas.openxmlformats.org/officeDocument/2006/relationships/hyperlink" Target="http://www.americanbanker.com/news/bank-technology/nasdaq-signals-confidence-in-bitcoin-not-just-the-blockchain-1074405-1.html" TargetMode="External"/><Relationship Id="rId2680" Type="http://schemas.openxmlformats.org/officeDocument/2006/relationships/hyperlink" Target="http://www.reddit.com/r/Bitcoin/comments/37mr6b/roger_ver_and_peter_smith_of_blockchain_to_be/" TargetMode="External"/><Relationship Id="rId1350" Type="http://schemas.openxmlformats.org/officeDocument/2006/relationships/hyperlink" Target="http://www.coindesk.com/north-carolina-representatives-pass-bitcoin-bill-by-wide-margin/" TargetMode="External"/><Relationship Id="rId2681" Type="http://schemas.openxmlformats.org/officeDocument/2006/relationships/hyperlink" Target="http://www.reddit.com/r/Bitcoin/comments/37mr5i/bitcore_or_bitcoinjs/" TargetMode="External"/><Relationship Id="rId1351" Type="http://schemas.openxmlformats.org/officeDocument/2006/relationships/hyperlink" Target="http://www.reddit.com/r/Bitcoin/comments/36t3ku/north_carolina_house_seeks_oversight_of_bitcoin/" TargetMode="External"/><Relationship Id="rId2682" Type="http://schemas.openxmlformats.org/officeDocument/2006/relationships/hyperlink" Target="http://www.reddit.com/r/Bitcoin/comments/37mwgi/coinjar_grrr/" TargetMode="External"/><Relationship Id="rId763" Type="http://schemas.openxmlformats.org/officeDocument/2006/relationships/hyperlink" Target="http://www.reddit.com/r/Bitcoin/comments/36j3ht/coinbase_in_pennsylvania/" TargetMode="External"/><Relationship Id="rId1352" Type="http://schemas.openxmlformats.org/officeDocument/2006/relationships/hyperlink" Target="http://www.reddit.com/r/Bitcoin/comments/36t56z/preventing_fork_wars_and_consensus_system_for/" TargetMode="External"/><Relationship Id="rId2683" Type="http://schemas.openxmlformats.org/officeDocument/2006/relationships/hyperlink" Target="https://www.youtube.com/watch?v=rs4KPTcX2-Y" TargetMode="External"/><Relationship Id="rId762" Type="http://schemas.openxmlformats.org/officeDocument/2006/relationships/hyperlink" Target="http://www.reddit.com/r/Bitcoin/comments/36j3lv/21_inc_investor_slides_embedded_bitsplitbitshare/" TargetMode="External"/><Relationship Id="rId1353" Type="http://schemas.openxmlformats.org/officeDocument/2006/relationships/hyperlink" Target="http://altcoinpress.com/2015/05/global-regulatory-conspiracy-will-likely-derail-bitcoin-train/" TargetMode="External"/><Relationship Id="rId2684" Type="http://schemas.openxmlformats.org/officeDocument/2006/relationships/hyperlink" Target="http://www.reddit.com/r/Bitcoin/comments/37mvy2/barry_silbert_western_union_will_be_crushed_by/" TargetMode="External"/><Relationship Id="rId761" Type="http://schemas.openxmlformats.org/officeDocument/2006/relationships/hyperlink" Target="http://imgur.com/a/q9cbL" TargetMode="External"/><Relationship Id="rId1354" Type="http://schemas.openxmlformats.org/officeDocument/2006/relationships/hyperlink" Target="http://www.reddit.com/r/Bitcoin/comments/36t56m/global_regulatory_conspiracy_will_likely_derail/" TargetMode="External"/><Relationship Id="rId2685" Type="http://schemas.openxmlformats.org/officeDocument/2006/relationships/hyperlink" Target="http://www.reddit.com/r/Bitcoin/comments/37n0l6/eli5_the_lightning_network/" TargetMode="External"/><Relationship Id="rId760" Type="http://schemas.openxmlformats.org/officeDocument/2006/relationships/hyperlink" Target="http://www.reddit.com/r/Bitcoin/comments/36j3rg/wont_makers_of_things_be_able_to_do_what_21_says/" TargetMode="External"/><Relationship Id="rId1355" Type="http://schemas.openxmlformats.org/officeDocument/2006/relationships/hyperlink" Target="http://www.reddit.com/r/Bitcoin/comments/36t7ti/flashback_pc_world_2013_were_definitely_in_a/" TargetMode="External"/><Relationship Id="rId2686" Type="http://schemas.openxmlformats.org/officeDocument/2006/relationships/hyperlink" Target="http://www.involvr.net/?p=628" TargetMode="External"/><Relationship Id="rId1345" Type="http://schemas.openxmlformats.org/officeDocument/2006/relationships/hyperlink" Target="http://www.reddit.com/r/Bitcoin/comments/36szf9/why_not_use_this_for_chaindb_chains/" TargetMode="External"/><Relationship Id="rId2676" Type="http://schemas.openxmlformats.org/officeDocument/2006/relationships/hyperlink" Target="http://www.reddit.com/r/Bitcoin/comments/37mjxp/bitcoin_artdigital/" TargetMode="External"/><Relationship Id="rId1346" Type="http://schemas.openxmlformats.org/officeDocument/2006/relationships/hyperlink" Target="https://xmint.org" TargetMode="External"/><Relationship Id="rId2677" Type="http://schemas.openxmlformats.org/officeDocument/2006/relationships/hyperlink" Target="https://www.youtube.com/watch?v=f_suq-ilHvA&amp;index=1&amp;list=PLzctEq7iZD-7-DgJM604zsndMapn9ff6q" TargetMode="External"/><Relationship Id="rId1347" Type="http://schemas.openxmlformats.org/officeDocument/2006/relationships/hyperlink" Target="http://www.reddit.com/r/Bitcoin/comments/36t3zv/just_launched_our_new_nosignup_exchange_xmintorg/" TargetMode="External"/><Relationship Id="rId2678" Type="http://schemas.openxmlformats.org/officeDocument/2006/relationships/hyperlink" Target="http://www.reddit.com/r/Bitcoin/comments/37mjp2/how_corruption_became_legal_in_america_nixons/" TargetMode="External"/><Relationship Id="rId1348" Type="http://schemas.openxmlformats.org/officeDocument/2006/relationships/hyperlink" Target="http://imgur.com/F27clfG" TargetMode="External"/><Relationship Id="rId2679" Type="http://schemas.openxmlformats.org/officeDocument/2006/relationships/hyperlink" Target="http://bitcoinist.net/roger-ver-peter-smith-blockchain-keynote-speakers-pioneers-festival/" TargetMode="External"/><Relationship Id="rId1349" Type="http://schemas.openxmlformats.org/officeDocument/2006/relationships/hyperlink" Target="http://www.reddit.com/r/Bitcoin/comments/36t3mz/hey_i_just_saw_this_usmc_marine_corp_homeless/" TargetMode="External"/><Relationship Id="rId756" Type="http://schemas.openxmlformats.org/officeDocument/2006/relationships/hyperlink" Target="http://www.reddit.com/r/Bitcoin/comments/36j1gc/opticalphotonic_computing_to_deliver_the_next/" TargetMode="External"/><Relationship Id="rId755" Type="http://schemas.openxmlformats.org/officeDocument/2006/relationships/hyperlink" Target="http://www.sciencealert.com/new-tiny-silicon-chip-paves-the-way-for-light-speed-computers?perpetual=yes&amp;limitstart=1" TargetMode="External"/><Relationship Id="rId754" Type="http://schemas.openxmlformats.org/officeDocument/2006/relationships/hyperlink" Target="http://www.reddit.com/r/Bitcoin/comments/36ixiv/buy_snacks_with_bitcoin/" TargetMode="External"/><Relationship Id="rId753" Type="http://schemas.openxmlformats.org/officeDocument/2006/relationships/hyperlink" Target="http://www.reddit.com/r/Bitcoin/comments/36ixiy/nick_szabo_the_diversity_divisionoflabor_gains/" TargetMode="External"/><Relationship Id="rId759" Type="http://schemas.openxmlformats.org/officeDocument/2006/relationships/hyperlink" Target="http://www.reddit.com/r/Bitcoin/comments/36j1gc/opticalphotonic_computing_to_deliver_the_next/" TargetMode="External"/><Relationship Id="rId758" Type="http://schemas.openxmlformats.org/officeDocument/2006/relationships/hyperlink" Target="http://www.sciencealert.com/new-tiny-silicon-chip-paves-the-way-for-light-speed-computers?perpetual=yes&amp;limitstart=1" TargetMode="External"/><Relationship Id="rId757" Type="http://schemas.openxmlformats.org/officeDocument/2006/relationships/hyperlink" Target="http://www.reddit.com/r/Bitcoin/comments/36j1ax/if_bitcoin_is_infinitely_divisable_then_why_will/" TargetMode="External"/><Relationship Id="rId2670" Type="http://schemas.openxmlformats.org/officeDocument/2006/relationships/hyperlink" Target="http://www.reddit.com/r/Bitcoin/comments/37mgw6/247exchangecom_and_moneypolo_add_over_400_000/" TargetMode="External"/><Relationship Id="rId1340" Type="http://schemas.openxmlformats.org/officeDocument/2006/relationships/hyperlink" Target="http://www.reddit.com/r/Bitcoin/comments/36sz5i/possible_thinking_behind_satoshis_stash/" TargetMode="External"/><Relationship Id="rId2671" Type="http://schemas.openxmlformats.org/officeDocument/2006/relationships/hyperlink" Target="https://1broker.com/m/r.php?i=3908" TargetMode="External"/><Relationship Id="rId752" Type="http://schemas.openxmlformats.org/officeDocument/2006/relationships/hyperlink" Target="https://twitter.com/NickSzabo4/status/600705149112201217" TargetMode="External"/><Relationship Id="rId1341" Type="http://schemas.openxmlformats.org/officeDocument/2006/relationships/hyperlink" Target="http://www.reddit.com/r/Bitcoin/comments/36t0ws/multibit_wallet_recovery/" TargetMode="External"/><Relationship Id="rId2672" Type="http://schemas.openxmlformats.org/officeDocument/2006/relationships/hyperlink" Target="http://www.reddit.com/r/Bitcoin/comments/37mg5i/just_found_out_about_1broker_they_seem_legit/" TargetMode="External"/><Relationship Id="rId751" Type="http://schemas.openxmlformats.org/officeDocument/2006/relationships/hyperlink" Target="http://www.reddit.com/r/Bitcoin/comments/36ixuz/the_clock_is_ticking_on_money_printing/" TargetMode="External"/><Relationship Id="rId1342" Type="http://schemas.openxmlformats.org/officeDocument/2006/relationships/hyperlink" Target="https://www.youtube.com/watch?v=iGqml0NM1-Y" TargetMode="External"/><Relationship Id="rId2673" Type="http://schemas.openxmlformats.org/officeDocument/2006/relationships/hyperlink" Target="http://www.reddit.com/r/Bitcoin/comments/37m739/are_there_ways_to_split_incoming_transactions/" TargetMode="External"/><Relationship Id="rId750" Type="http://schemas.openxmlformats.org/officeDocument/2006/relationships/hyperlink" Target="https://diginomics.com/the-clock-is-ticking-on-money-printing/" TargetMode="External"/><Relationship Id="rId1343" Type="http://schemas.openxmlformats.org/officeDocument/2006/relationships/hyperlink" Target="http://www.reddit.com/r/Bitcoin/comments/36t094/chainbot_hdv1_kernel_os_boot_time_7s_demo_video/" TargetMode="External"/><Relationship Id="rId2674" Type="http://schemas.openxmlformats.org/officeDocument/2006/relationships/hyperlink" Target="http://www.reddit.com/r/Bitcoin/comments/37mkcp/i_want_to_use_overstock_but_cant_justify_it/" TargetMode="External"/><Relationship Id="rId1344" Type="http://schemas.openxmlformats.org/officeDocument/2006/relationships/hyperlink" Target="https://docs.google.com/document/d/1S2ys7iNjab4XB52nkhVlPmiSpkvjCbs235l6H8ieV0M/edit" TargetMode="External"/><Relationship Id="rId2675" Type="http://schemas.openxmlformats.org/officeDocument/2006/relationships/hyperlink" Target="http://fineartamerica.com/featured/bitcoin-universe-barbara-ki.html" TargetMode="External"/><Relationship Id="rId2621" Type="http://schemas.openxmlformats.org/officeDocument/2006/relationships/hyperlink" Target="http://www.reddit.com/r/Bitcoin/comments/37kiud/the_unbanked_in_sunny_africa_with_a_smart_phone/" TargetMode="External"/><Relationship Id="rId2622" Type="http://schemas.openxmlformats.org/officeDocument/2006/relationships/hyperlink" Target="https://www.youtube.com/watch?v=qXsf3ICgy50" TargetMode="External"/><Relationship Id="rId2623" Type="http://schemas.openxmlformats.org/officeDocument/2006/relationships/hyperlink" Target="http://www.reddit.com/r/Bitcoin/comments/37kk3t/brilliant_how_to_bypass_congress_to_pass/" TargetMode="External"/><Relationship Id="rId2624" Type="http://schemas.openxmlformats.org/officeDocument/2006/relationships/hyperlink" Target="http://www.reddit.com/r/Bitcoin/comments/37kjnq/help_me_understand_the_significance_of_the/" TargetMode="External"/><Relationship Id="rId2625" Type="http://schemas.openxmlformats.org/officeDocument/2006/relationships/hyperlink" Target="http://www.businesslnsider.us/finance/Mark-Zuckerberg-Spoke-Out-About-Bitcoin-during-Beijing.html" TargetMode="External"/><Relationship Id="rId2626" Type="http://schemas.openxmlformats.org/officeDocument/2006/relationships/hyperlink" Target="http://www.reddit.com/r/Bitcoin/comments/37klgj/mark_zuckerberg_spoke_out_about_bitcoin_during/" TargetMode="External"/><Relationship Id="rId2627" Type="http://schemas.openxmlformats.org/officeDocument/2006/relationships/hyperlink" Target="http://goldengatesgreenest.com" TargetMode="External"/><Relationship Id="rId2628" Type="http://schemas.openxmlformats.org/officeDocument/2006/relationships/hyperlink" Target="http://www.reddit.com/r/Bitcoin/comments/37kmk8/online_cannabis_delivery_service_looks_to_be/" TargetMode="External"/><Relationship Id="rId709" Type="http://schemas.openxmlformats.org/officeDocument/2006/relationships/hyperlink" Target="http://www.reddit.com/r/Bitcoin/comments/36i8x5/chaindb_a_peertopeer_database_system_from_bitpay/" TargetMode="External"/><Relationship Id="rId2629" Type="http://schemas.openxmlformats.org/officeDocument/2006/relationships/hyperlink" Target="http://www.reddit.com/r/Bitcoin/comments/37kmi9/stibco_the_p2ps_bitcoin_exchange_with_a_cool_twist/" TargetMode="External"/><Relationship Id="rId708" Type="http://schemas.openxmlformats.org/officeDocument/2006/relationships/hyperlink" Target="https://bitpay.com/chaindb.pdf" TargetMode="External"/><Relationship Id="rId707" Type="http://schemas.openxmlformats.org/officeDocument/2006/relationships/hyperlink" Target="http://www.reddit.com/r/Bitcoin/comments/36ia28/21_inc_and_the_plan_to_kill_the_free_internet/" TargetMode="External"/><Relationship Id="rId706" Type="http://schemas.openxmlformats.org/officeDocument/2006/relationships/hyperlink" Target="http://ftalphaville.ft.com/2015/05/19/2129878/21-inc-and-the-plan-to-kill-the-free-internet/" TargetMode="External"/><Relationship Id="rId701" Type="http://schemas.openxmlformats.org/officeDocument/2006/relationships/hyperlink" Target="http://support.getadblock.com/discussions/suggestions/1952-donation-by-bitcoin?unresolve=true" TargetMode="External"/><Relationship Id="rId700" Type="http://schemas.openxmlformats.org/officeDocument/2006/relationships/hyperlink" Target="http://www.reddit.com/r/Bitcoin/comments/36i8iy/bitpay_ceo_weve_published_a_paper_on_chaindbs/" TargetMode="External"/><Relationship Id="rId705" Type="http://schemas.openxmlformats.org/officeDocument/2006/relationships/hyperlink" Target="http://www.reddit.com/r/Bitcoin/comments/36ia5f/nyxbt_on_apple_stocks_app/" TargetMode="External"/><Relationship Id="rId704" Type="http://schemas.openxmlformats.org/officeDocument/2006/relationships/hyperlink" Target="http://www.reddit.com/r/Bitcoin/comments/36i7w4/announcing_bitcoinpizzadayorg_find_and_post/" TargetMode="External"/><Relationship Id="rId703" Type="http://schemas.openxmlformats.org/officeDocument/2006/relationships/hyperlink" Target="http://bitcoinpizzaday.org/" TargetMode="External"/><Relationship Id="rId702" Type="http://schemas.openxmlformats.org/officeDocument/2006/relationships/hyperlink" Target="http://www.reddit.com/r/Bitcoin/comments/36i851/petition_for_adblock_to_start_accepting_bitcoin/" TargetMode="External"/><Relationship Id="rId2620" Type="http://schemas.openxmlformats.org/officeDocument/2006/relationships/hyperlink" Target="http://www.reddit.com/r/Bitcoin/comments/37kj7w/spreading_btc_acceptance_in_russia_with_digital/" TargetMode="External"/><Relationship Id="rId2610" Type="http://schemas.openxmlformats.org/officeDocument/2006/relationships/hyperlink" Target="http://www.reddit.com/r/Bitcoin/comments/37k8di/larry_summers_former_us_treasury_secretary_is_to/" TargetMode="External"/><Relationship Id="rId2611" Type="http://schemas.openxmlformats.org/officeDocument/2006/relationships/hyperlink" Target="https://m.youtube.com/watch?v=YJxSHKKGNgM" TargetMode="External"/><Relationship Id="rId2612" Type="http://schemas.openxmlformats.org/officeDocument/2006/relationships/hyperlink" Target="http://www.reddit.com/r/Bitcoin/comments/37k9o0/vaultoro_the_bitcoin_gold_exchange/" TargetMode="External"/><Relationship Id="rId2613" Type="http://schemas.openxmlformats.org/officeDocument/2006/relationships/hyperlink" Target="http://www.businesslnsider.us/finance/Mark-Zuckerberg-Spoke-Out-About-Bitcoin-during-Beijing.html" TargetMode="External"/><Relationship Id="rId2614" Type="http://schemas.openxmlformats.org/officeDocument/2006/relationships/hyperlink" Target="http://www.reddit.com/r/Bitcoin/comments/37kazz/mark_zuckerberg_spoke_out_about_bitcoin_during/" TargetMode="External"/><Relationship Id="rId2615" Type="http://schemas.openxmlformats.org/officeDocument/2006/relationships/hyperlink" Target="http://www.reddit.com/r/Bitcoin/comments/37kam9/the_kids_guide_to_the_internet_early_1990s/" TargetMode="External"/><Relationship Id="rId2616" Type="http://schemas.openxmlformats.org/officeDocument/2006/relationships/hyperlink" Target="http://www.reddit.com/r/Bitcoin/comments/37ge6n/lead_prosecutor_kathryn_haun_to_discuss_silk_road/" TargetMode="External"/><Relationship Id="rId2617" Type="http://schemas.openxmlformats.org/officeDocument/2006/relationships/hyperlink" Target="http://www.reddit.com/r/Bitcoin/comments/37kfvg/where_are_bitcoin_historic_prices_available_for/" TargetMode="External"/><Relationship Id="rId2618" Type="http://schemas.openxmlformats.org/officeDocument/2006/relationships/hyperlink" Target="http://www.reddit.com/r/Bitcoin/comments/37kfsq/store_accepting_bitcoin_to_sell_electronic/" TargetMode="External"/><Relationship Id="rId2619" Type="http://schemas.openxmlformats.org/officeDocument/2006/relationships/hyperlink" Target="http://www.reddit.com/r/Bitcoin/comments/37kfee/not_a_big_deal_but_with_1_min_blocks_mining/" TargetMode="External"/><Relationship Id="rId1312" Type="http://schemas.openxmlformats.org/officeDocument/2006/relationships/hyperlink" Target="http://www.reddit.com/r/Bitcoin/comments/36siag/coinreport_usaa_researching_blockchain_technology/" TargetMode="External"/><Relationship Id="rId2643" Type="http://schemas.openxmlformats.org/officeDocument/2006/relationships/hyperlink" Target="https://www.khanacademy.org/signup?cont=%2Fdonate%23bitcoin" TargetMode="External"/><Relationship Id="rId1313" Type="http://schemas.openxmlformats.org/officeDocument/2006/relationships/hyperlink" Target="http://www.reddit.com/r/Bitcoin/comments/36shyb/can_augurnet_prediction_market_be_used_to_vote_on/" TargetMode="External"/><Relationship Id="rId2644" Type="http://schemas.openxmlformats.org/officeDocument/2006/relationships/hyperlink" Target="http://www.reddit.com/r/Bitcoin/comments/37l3bs/khan_academy_accepting_bitcoin_donations/" TargetMode="External"/><Relationship Id="rId1314" Type="http://schemas.openxmlformats.org/officeDocument/2006/relationships/hyperlink" Target="http://i.imgur.com/U454G27.png" TargetMode="External"/><Relationship Id="rId2645" Type="http://schemas.openxmlformats.org/officeDocument/2006/relationships/hyperlink" Target="http://www.reddit.com/r/Bitcoin/comments/37l28j/extracting_the_password_hash_for_a_wallet_file/" TargetMode="External"/><Relationship Id="rId1315" Type="http://schemas.openxmlformats.org/officeDocument/2006/relationships/hyperlink" Target="http://www.reddit.com/r/Bitcoin/comments/36shgb/just_doing_my_part_to_spread_awareness/" TargetMode="External"/><Relationship Id="rId2646" Type="http://schemas.openxmlformats.org/officeDocument/2006/relationships/hyperlink" Target="https://www.youtube.com/attribution_link?a=C_EfUazxu7w&amp;u=%2Fwatch%3Fv%3Dnf_dNkqP13o%26feature%3Dshare" TargetMode="External"/><Relationship Id="rId1316" Type="http://schemas.openxmlformats.org/officeDocument/2006/relationships/hyperlink" Target="http://www.reddit.com/r/Bitcoin/comments/36slio/parallel_between_blockchain_technology_and/" TargetMode="External"/><Relationship Id="rId2647" Type="http://schemas.openxmlformats.org/officeDocument/2006/relationships/hyperlink" Target="http://www.reddit.com/r/Bitcoin/comments/37l87y/100_orbitcoin_for_a_fossil_episode_5_video_its/" TargetMode="External"/><Relationship Id="rId1317" Type="http://schemas.openxmlformats.org/officeDocument/2006/relationships/hyperlink" Target="http://www.reddit.com/r/Bitcoin/comments/36sl5q/how_does_laundering_bitcoin_work/" TargetMode="External"/><Relationship Id="rId2648" Type="http://schemas.openxmlformats.org/officeDocument/2006/relationships/hyperlink" Target="http://www.baronfig.com/pages/mosaic" TargetMode="External"/><Relationship Id="rId1318" Type="http://schemas.openxmlformats.org/officeDocument/2006/relationships/hyperlink" Target="https://twitter.com/owenthomas/status/601422080106631168" TargetMode="External"/><Relationship Id="rId2649" Type="http://schemas.openxmlformats.org/officeDocument/2006/relationships/hyperlink" Target="http://www.reddit.com/r/Bitcoin/comments/37l67m/baron_fig_enters_digital_realm_with_mosaic/" TargetMode="External"/><Relationship Id="rId1319" Type="http://schemas.openxmlformats.org/officeDocument/2006/relationships/hyperlink" Target="http://www.reddit.com/r/Bitcoin/comments/36so9w/airbnbpaypal_partnership_rumored_to_be_announced/" TargetMode="External"/><Relationship Id="rId729" Type="http://schemas.openxmlformats.org/officeDocument/2006/relationships/hyperlink" Target="http://juliansarokin.com/thoughts-on-21-co/" TargetMode="External"/><Relationship Id="rId728" Type="http://schemas.openxmlformats.org/officeDocument/2006/relationships/hyperlink" Target="http://www.reddit.com/r/Bitcoin/comments/36ijbo/what_does_sending_a_satoshi_to_authenticate_even/" TargetMode="External"/><Relationship Id="rId723" Type="http://schemas.openxmlformats.org/officeDocument/2006/relationships/hyperlink" Target="http://www.reddit.com/r/Bitcoin/comments/36ijbo/what_does_sending_a_satoshi_to_authenticate_even/" TargetMode="External"/><Relationship Id="rId722" Type="http://schemas.openxmlformats.org/officeDocument/2006/relationships/hyperlink" Target="http://www.reddit.com/r/Bitcoin/comments/36if7u/read_if_you_are_a_fully_stack_developer_and_love/" TargetMode="External"/><Relationship Id="rId721" Type="http://schemas.openxmlformats.org/officeDocument/2006/relationships/hyperlink" Target="http://www.reddit.com/r/Bitcoin/comments/36ifb8/new_ftalphaville_article_on_21/" TargetMode="External"/><Relationship Id="rId720" Type="http://schemas.openxmlformats.org/officeDocument/2006/relationships/hyperlink" Target="http://ftalphaville.ft.com/2015/05/19/2129894/scenes-from-the-21-inc-pitch-book/" TargetMode="External"/><Relationship Id="rId727" Type="http://schemas.openxmlformats.org/officeDocument/2006/relationships/hyperlink" Target="http://www.reddit.com/r/Bitcoin/comments/36ihvh/snacks_for_bitcoin_a_vending_machine_retrofit_v2/" TargetMode="External"/><Relationship Id="rId726" Type="http://schemas.openxmlformats.org/officeDocument/2006/relationships/hyperlink" Target="https://www.youtube.com/watch?v=EKtVubFisrk" TargetMode="External"/><Relationship Id="rId725" Type="http://schemas.openxmlformats.org/officeDocument/2006/relationships/hyperlink" Target="http://www.reddit.com/r/Bitcoin/comments/36ij20/thoughts_on_21co/" TargetMode="External"/><Relationship Id="rId724" Type="http://schemas.openxmlformats.org/officeDocument/2006/relationships/hyperlink" Target="http://juliansarokin.com/thoughts-on-21-co/" TargetMode="External"/><Relationship Id="rId2640" Type="http://schemas.openxmlformats.org/officeDocument/2006/relationships/hyperlink" Target="http://www.reddit.com/r/Bitcoin/comments/37l02q/if_you_think_20mb_doesnt_go_far_enough_support_it/" TargetMode="External"/><Relationship Id="rId1310" Type="http://schemas.openxmlformats.org/officeDocument/2006/relationships/hyperlink" Target="http://www.reddit.com/r/Bitcoin/comments/36siua/use_tomorrow_friday_may_22nd_bitcoinpizzaday_to/" TargetMode="External"/><Relationship Id="rId2641" Type="http://schemas.openxmlformats.org/officeDocument/2006/relationships/hyperlink" Target="http://www.reddit.com/r/Bitcoin/comments/37l28j/extracting_the_password_hash_for_a_wallet_file/" TargetMode="External"/><Relationship Id="rId1311" Type="http://schemas.openxmlformats.org/officeDocument/2006/relationships/hyperlink" Target="https://coinreport.net/usaa-researching-blockchain-technology/" TargetMode="External"/><Relationship Id="rId2642" Type="http://schemas.openxmlformats.org/officeDocument/2006/relationships/hyperlink" Target="http://www.reddit.com/r/Bitcoin/comments/37l15j/any_printing_services_that_accept_bitcoin/" TargetMode="External"/><Relationship Id="rId1301" Type="http://schemas.openxmlformats.org/officeDocument/2006/relationships/hyperlink" Target="http://www.reddit.com/r/Bitcoin/comments/36sae3/the_story_behind_the_picture_of_nick_szabo_with/" TargetMode="External"/><Relationship Id="rId2632" Type="http://schemas.openxmlformats.org/officeDocument/2006/relationships/hyperlink" Target="http://prnw.cbe.thejakartapost.com/news/2015/singapore-cryptocurrency-developer-begins-first-retail-payment-trials.html" TargetMode="External"/><Relationship Id="rId1302" Type="http://schemas.openxmlformats.org/officeDocument/2006/relationships/hyperlink" Target="https://www.youtube.com/watch?v=p3dJmbrJJgc" TargetMode="External"/><Relationship Id="rId2633" Type="http://schemas.openxmlformats.org/officeDocument/2006/relationships/hyperlink" Target="http://www.reddit.com/r/Bitcoin/comments/37ks2x/singapore_cryptocurrency_developer_begins_first/" TargetMode="External"/><Relationship Id="rId1303" Type="http://schemas.openxmlformats.org/officeDocument/2006/relationships/hyperlink" Target="http://www.reddit.com/r/Bitcoin/comments/36sdlu/floss_weekly_bitpay_ceo_stephen_pair_and_engineer/" TargetMode="External"/><Relationship Id="rId2634" Type="http://schemas.openxmlformats.org/officeDocument/2006/relationships/hyperlink" Target="http://www.reddit.com/r/Bitcoin/comments/37ku14/open_source_exchanges_blinktrade_vs_wlox_vs/" TargetMode="External"/><Relationship Id="rId1304" Type="http://schemas.openxmlformats.org/officeDocument/2006/relationships/hyperlink" Target="http://www.jbonneau.com/doc/BFGKN14-bitcoin_bribery.pdf" TargetMode="External"/><Relationship Id="rId2635" Type="http://schemas.openxmlformats.org/officeDocument/2006/relationships/hyperlink" Target="http://www.reddit.com/r/Bitcoin/comments/37kw7e/bitcoinsk_domain_for_sale_auction_ends_4th_of_june/" TargetMode="External"/><Relationship Id="rId1305" Type="http://schemas.openxmlformats.org/officeDocument/2006/relationships/hyperlink" Target="http://www.reddit.com/r/Bitcoin/comments/36sdqd/bribery_attacks_on_bitcoin_consensus_pdf/" TargetMode="External"/><Relationship Id="rId2636" Type="http://schemas.openxmlformats.org/officeDocument/2006/relationships/hyperlink" Target="http://www.businesslnsider.us/finance/Mark-Zuckerberg-Spoke-Out-About-Bitcoin-during-Beijing.html" TargetMode="External"/><Relationship Id="rId1306" Type="http://schemas.openxmlformats.org/officeDocument/2006/relationships/hyperlink" Target="http://www.fiercefinanceit.com/story/global-payments-startup-leverages-blockchain-engine-reduce-cross-border-fri/2015-05-21" TargetMode="External"/><Relationship Id="rId2637" Type="http://schemas.openxmlformats.org/officeDocument/2006/relationships/hyperlink" Target="http://www.reddit.com/r/Bitcoin/comments/37kxyb/facebook_ceo_mark_zuckerberg_spoke_out_about/" TargetMode="External"/><Relationship Id="rId1307" Type="http://schemas.openxmlformats.org/officeDocument/2006/relationships/hyperlink" Target="http://www.reddit.com/r/Bitcoin/comments/36sgqa/global_payments_startup_leverages_blockchain/" TargetMode="External"/><Relationship Id="rId2638" Type="http://schemas.openxmlformats.org/officeDocument/2006/relationships/hyperlink" Target="https://lists.blockstream.io/pipermail/lightning-dev/2015-May.txt" TargetMode="External"/><Relationship Id="rId1308" Type="http://schemas.openxmlformats.org/officeDocument/2006/relationships/hyperlink" Target="http://www.fiercefinanceit.com/story/global-payments-startup-leverages-blockchain-engine-reduce-cross-border-fri/2015-05-21" TargetMode="External"/><Relationship Id="rId2639" Type="http://schemas.openxmlformats.org/officeDocument/2006/relationships/hyperlink" Target="http://www.reddit.com/r/Bitcoin/comments/37l03g/first_post_on_the_lightningdev_mailing_list_this/" TargetMode="External"/><Relationship Id="rId1309" Type="http://schemas.openxmlformats.org/officeDocument/2006/relationships/hyperlink" Target="http://www.reddit.com/r/Bitcoin/comments/36sgqa/global_payments_startup_leverages_blockchain/" TargetMode="External"/><Relationship Id="rId719" Type="http://schemas.openxmlformats.org/officeDocument/2006/relationships/hyperlink" Target="http://www.reddit.com/r/Bitcoin/comments/36ifdw/i_cant_find_the_post_that_when_a_cloud_mining/" TargetMode="External"/><Relationship Id="rId718" Type="http://schemas.openxmlformats.org/officeDocument/2006/relationships/hyperlink" Target="http://www.reddit.com/r/Bitcoin/comments/36ifp1/i_can_trade_eurbtc_and_usdbtc_on_coinbase/" TargetMode="External"/><Relationship Id="rId717" Type="http://schemas.openxmlformats.org/officeDocument/2006/relationships/hyperlink" Target="http://www.reddit.com/r/Bitcoin/comments/36igy3/im_traveling_only_using_bitcoins_sort_of_fellow/" TargetMode="External"/><Relationship Id="rId712" Type="http://schemas.openxmlformats.org/officeDocument/2006/relationships/hyperlink" Target="http://www.reddit.com/r/Bitcoin/comments/36icn9/introducing_btcimg_share_images_that_are_obscured/" TargetMode="External"/><Relationship Id="rId711" Type="http://schemas.openxmlformats.org/officeDocument/2006/relationships/hyperlink" Target="http://www.reddit.com/r/Bitcoin/comments/36iccd/sms_twofactor_authentification/" TargetMode="External"/><Relationship Id="rId710" Type="http://schemas.openxmlformats.org/officeDocument/2006/relationships/hyperlink" Target="http://www.reddit.com/r/Bitcoin/comments/36icn9/introducing_btcimg_share_images_that_are_obscured/" TargetMode="External"/><Relationship Id="rId716" Type="http://schemas.openxmlformats.org/officeDocument/2006/relationships/hyperlink" Target="http://www.reddit.com/r/Bitcoin/comments/36id3n/will_you_use_a_bitcoin_ripoff_coin/" TargetMode="External"/><Relationship Id="rId715" Type="http://schemas.openxmlformats.org/officeDocument/2006/relationships/hyperlink" Target="http://www.reddit.com/r/Bitcoin/comments/36id9p/alphapoint_adopts_clefs_nopassword_twofactor/" TargetMode="External"/><Relationship Id="rId714" Type="http://schemas.openxmlformats.org/officeDocument/2006/relationships/hyperlink" Target="http://insidebitcoins.com/news/alphapoint-adopts-clefs-no-password-two-factor-authentication/32579" TargetMode="External"/><Relationship Id="rId713" Type="http://schemas.openxmlformats.org/officeDocument/2006/relationships/hyperlink" Target="http://www.reddit.com/r/Bitcoin/comments/36ied9/need_some_advice_for_a_btc_news_app/" TargetMode="External"/><Relationship Id="rId2630" Type="http://schemas.openxmlformats.org/officeDocument/2006/relationships/hyperlink" Target="https://www.youtube.com/watch?v=A3RbJLQzO6c" TargetMode="External"/><Relationship Id="rId1300" Type="http://schemas.openxmlformats.org/officeDocument/2006/relationships/hyperlink" Target="https://freedom-to-tinker.com/blog/randomwalker/the-story-behind-the-picture-of-nick-szabo-with-other-bitcoin-researchers-and-developers/" TargetMode="External"/><Relationship Id="rId2631" Type="http://schemas.openxmlformats.org/officeDocument/2006/relationships/hyperlink" Target="http://www.reddit.com/r/Bitcoin/comments/37kprw/tyt_interview_alex_winter_on_the_deep_web_taking/" TargetMode="External"/><Relationship Id="rId3117" Type="http://schemas.openxmlformats.org/officeDocument/2006/relationships/drawing" Target="../drawings/drawing1.xml"/><Relationship Id="rId3116" Type="http://schemas.openxmlformats.org/officeDocument/2006/relationships/hyperlink" Target="http://www.reddit.com/r/Bitcoin/comments/37v8cr/successful_miners_of_reddit_how_do_you_break_even/" TargetMode="External"/><Relationship Id="rId3111" Type="http://schemas.openxmlformats.org/officeDocument/2006/relationships/hyperlink" Target="http://qntra.net/2015/05/gavin-threatens-to-quit-bitcoin-development-and-join-hearns-fork/" TargetMode="External"/><Relationship Id="rId3110" Type="http://schemas.openxmlformats.org/officeDocument/2006/relationships/hyperlink" Target="http://www.reddit.com/r/Bitcoin/comments/37uzqm/is_it_a_good_idea_to_use_bitcoin_as_replacement/" TargetMode="External"/><Relationship Id="rId3113" Type="http://schemas.openxmlformats.org/officeDocument/2006/relationships/hyperlink" Target="http://www.reddit.com/r/Bitcoin/comments/37v4v9/reminder_a_1_mb_block_size_limit_means_a_maximum/" TargetMode="External"/><Relationship Id="rId3112" Type="http://schemas.openxmlformats.org/officeDocument/2006/relationships/hyperlink" Target="http://www.reddit.com/r/Bitcoin/comments/37v6xp/gavin_threatens_to_quit_bitcoin_development_and/" TargetMode="External"/><Relationship Id="rId3115" Type="http://schemas.openxmlformats.org/officeDocument/2006/relationships/hyperlink" Target="http://www.reddit.com/r/Bitcoin/comments/37v97c/bitcoin_mining_hardware_producer_bitmine_declares/" TargetMode="External"/><Relationship Id="rId3114" Type="http://schemas.openxmlformats.org/officeDocument/2006/relationships/hyperlink" Target="https://www.cryptocoinsnews.com/bitcoin-mining-hardware-producer-bitmine-declares-bankruptcy/" TargetMode="External"/><Relationship Id="rId3106" Type="http://schemas.openxmlformats.org/officeDocument/2006/relationships/hyperlink" Target="http://enjoybitcoins.com/listing-category/bitcoin-exchanges/" TargetMode="External"/><Relationship Id="rId3105" Type="http://schemas.openxmlformats.org/officeDocument/2006/relationships/hyperlink" Target="http://www.reddit.com/r/Bitcoin/comments/37uvrr/jeffery_tuckers_take_on_ross_ulbrichts_sentencing/" TargetMode="External"/><Relationship Id="rId3108" Type="http://schemas.openxmlformats.org/officeDocument/2006/relationships/hyperlink" Target="http://www.reddit.com/r/Bitcoin/comments/37v0a3/ben_mcginnes_vs_roger_vers_technical_consultant_j/" TargetMode="External"/><Relationship Id="rId3107" Type="http://schemas.openxmlformats.org/officeDocument/2006/relationships/hyperlink" Target="http://www.reddit.com/r/Bitcoin/comments/37uyib/160_bitcoin_exchanges_that_arent_in_a_public/" TargetMode="External"/><Relationship Id="rId3109" Type="http://schemas.openxmlformats.org/officeDocument/2006/relationships/hyperlink" Target="http://www.octafinance.com/why-bitcoin-must-replace-the-popular-like-button-as-social-signal/" TargetMode="External"/><Relationship Id="rId3100" Type="http://schemas.openxmlformats.org/officeDocument/2006/relationships/hyperlink" Target="http://www.reddit.com/r/Bitcoin/comments/37ut5z/the_humblebundle_store_no_longer_accepts_bitcoin/" TargetMode="External"/><Relationship Id="rId3102" Type="http://schemas.openxmlformats.org/officeDocument/2006/relationships/hyperlink" Target="http://www.reddit.com/r/Bitcoin/comments/37uwlh/bitcoin_billionaire_currently_on_the_front_page/" TargetMode="External"/><Relationship Id="rId3101" Type="http://schemas.openxmlformats.org/officeDocument/2006/relationships/hyperlink" Target="http://np.reddit.com/r/gaming/comments/37u939/this_is_how_you_get_adds_on_a_free_mobile_game/" TargetMode="External"/><Relationship Id="rId3104" Type="http://schemas.openxmlformats.org/officeDocument/2006/relationships/hyperlink" Target="https://tucker.liberty.me/the-deeply-tragic-jailing-of-ross-ulbricht/" TargetMode="External"/><Relationship Id="rId3103" Type="http://schemas.openxmlformats.org/officeDocument/2006/relationships/hyperlink" Target="http://www.reddit.com/r/Bitcoin/comments/37uvy3/hashnest_unable_to_withdraw/" TargetMode="External"/><Relationship Id="rId1378" Type="http://schemas.openxmlformats.org/officeDocument/2006/relationships/hyperlink" Target="http://www.reddit.com/r/Bitcoin/comments/36todv/buying_power_tools_with_bitcoin/" TargetMode="External"/><Relationship Id="rId1379" Type="http://schemas.openxmlformats.org/officeDocument/2006/relationships/hyperlink" Target="http://www.reddit.com/r/Bitcoin/comments/36lklo/more_electricity_more_bitcoin_more_automation/" TargetMode="External"/><Relationship Id="rId789" Type="http://schemas.openxmlformats.org/officeDocument/2006/relationships/hyperlink" Target="http://www.reddit.com/r/Bitcoin/comments/36jf8i/using_technology_to_humanize_finance/" TargetMode="External"/><Relationship Id="rId788" Type="http://schemas.openxmlformats.org/officeDocument/2006/relationships/hyperlink" Target="http://techcrunch.com/2015/05/16/using-technology-to-humanize-finance/?utm_content=bufferd0374&amp;utm_medium=social&amp;utm_source=twitter.com&amp;utm_campaign=buffer" TargetMode="External"/><Relationship Id="rId787" Type="http://schemas.openxmlformats.org/officeDocument/2006/relationships/hyperlink" Target="http://www.reddit.com/r/Bitcoin/comments/36jft0/help_me_craft_a_response_to_my_friend_who_works/" TargetMode="External"/><Relationship Id="rId786" Type="http://schemas.openxmlformats.org/officeDocument/2006/relationships/hyperlink" Target="http://www.reddit.com/r/Bitcoin/comments/36je57/cameron_and_tyler_winklevoss_on_the_future_of/" TargetMode="External"/><Relationship Id="rId781" Type="http://schemas.openxmlformats.org/officeDocument/2006/relationships/hyperlink" Target="https://np.reddit.com/r/Buttcoin/comments/36i4pb/2021_a_21co_fanfiction/" TargetMode="External"/><Relationship Id="rId1370" Type="http://schemas.openxmlformats.org/officeDocument/2006/relationships/hyperlink" Target="http://www.reddit.com/r/Bitcoin/comments/36tm3l/cairo_bitcoin_meetup_launch/" TargetMode="External"/><Relationship Id="rId780" Type="http://schemas.openxmlformats.org/officeDocument/2006/relationships/hyperlink" Target="http://www.reddit.com/r/Bitcoin/comments/36jbkb/pizza_for_childrens_hospital/" TargetMode="External"/><Relationship Id="rId1371" Type="http://schemas.openxmlformats.org/officeDocument/2006/relationships/hyperlink" Target="https://i.imgur.com/MfRGEqy.jpg" TargetMode="External"/><Relationship Id="rId1372" Type="http://schemas.openxmlformats.org/officeDocument/2006/relationships/hyperlink" Target="http://www.reddit.com/r/Bitcoin/comments/36tmqk/i_had_forgotten_this_guy_already/" TargetMode="External"/><Relationship Id="rId1373" Type="http://schemas.openxmlformats.org/officeDocument/2006/relationships/hyperlink" Target="http://www.reddit.com/r/Bitcoin/comments/36lpdj/help_me_restore_my_walletdat/" TargetMode="External"/><Relationship Id="rId785" Type="http://schemas.openxmlformats.org/officeDocument/2006/relationships/hyperlink" Target="https://www.youtube.com/watch?v=1x4pOC4gU2U" TargetMode="External"/><Relationship Id="rId1374" Type="http://schemas.openxmlformats.org/officeDocument/2006/relationships/hyperlink" Target="http://www.reddit.com/r/Bitcoin/comments/36todv/buying_power_tools_with_bitcoin/" TargetMode="External"/><Relationship Id="rId784" Type="http://schemas.openxmlformats.org/officeDocument/2006/relationships/hyperlink" Target="http://www.reddit.com/r/Bitcoin/comments/36j9y7/preston_byrne_for_the_process_of_developing_a/" TargetMode="External"/><Relationship Id="rId1375" Type="http://schemas.openxmlformats.org/officeDocument/2006/relationships/hyperlink" Target="http://www.reddit.com/r/Bitcoin/comments/36lklo/more_electricity_more_bitcoin_more_automation/" TargetMode="External"/><Relationship Id="rId783" Type="http://schemas.openxmlformats.org/officeDocument/2006/relationships/hyperlink" Target="http://www.americanbanker.com/news/bank-technology/nasdaq-signals-confidence-in-bitcoin-not-just-the-blockchain-1074405-1.html?pg=2" TargetMode="External"/><Relationship Id="rId1376" Type="http://schemas.openxmlformats.org/officeDocument/2006/relationships/hyperlink" Target="https://altcoins.io/bitcoin/get-free-bitcoins-by-playing-games" TargetMode="External"/><Relationship Id="rId782" Type="http://schemas.openxmlformats.org/officeDocument/2006/relationships/hyperlink" Target="http://www.reddit.com/r/Bitcoin/comments/36jbe6/2021_a_21co_fanfiction_buttcoin/" TargetMode="External"/><Relationship Id="rId1377" Type="http://schemas.openxmlformats.org/officeDocument/2006/relationships/hyperlink" Target="http://www.reddit.com/r/Bitcoin/comments/36tnql/get_free_bitcoins_by_playing_games/" TargetMode="External"/><Relationship Id="rId1367" Type="http://schemas.openxmlformats.org/officeDocument/2006/relationships/hyperlink" Target="http://www.reddit.com/r/Bitcoin/comments/36tmqk/i_had_forgotten_this_guy_already/" TargetMode="External"/><Relationship Id="rId2698" Type="http://schemas.openxmlformats.org/officeDocument/2006/relationships/hyperlink" Target="http://www.reddit.com/r/Bitcoin/comments/37nfs4/xmint_exchange_lowers_fees_to_0_through_june/" TargetMode="External"/><Relationship Id="rId1368" Type="http://schemas.openxmlformats.org/officeDocument/2006/relationships/hyperlink" Target="http://www.reddit.com/r/Bitcoin/comments/36lpdj/help_me_restore_my_walletdat/" TargetMode="External"/><Relationship Id="rId2699" Type="http://schemas.openxmlformats.org/officeDocument/2006/relationships/hyperlink" Target="http://www.reddit.com/r/Bitcoin/comments/37nfh7/why_doesnt_western_union_just_send_all_their/" TargetMode="External"/><Relationship Id="rId1369" Type="http://schemas.openxmlformats.org/officeDocument/2006/relationships/hyperlink" Target="https://www.facebook.com/events/378507992354731/" TargetMode="External"/><Relationship Id="rId778" Type="http://schemas.openxmlformats.org/officeDocument/2006/relationships/hyperlink" Target="http://www.reddit.com/r/Bitcoin/comments/36j820/fincen_and_nyse_exchange_news/" TargetMode="External"/><Relationship Id="rId777" Type="http://schemas.openxmlformats.org/officeDocument/2006/relationships/hyperlink" Target="http://www.reddit.com/r/Bitcoin/comments/36j8mn/ack_pbthhh_the_sky_is_falling/" TargetMode="External"/><Relationship Id="rId776" Type="http://schemas.openxmlformats.org/officeDocument/2006/relationships/hyperlink" Target="http://i.imgur.com/GMk6blC.png" TargetMode="External"/><Relationship Id="rId775" Type="http://schemas.openxmlformats.org/officeDocument/2006/relationships/hyperlink" Target="http://www.reddit.com/r/Bitcoin/comments/36j820/fincen_and_nyse_exchange_news/" TargetMode="External"/><Relationship Id="rId779" Type="http://schemas.openxmlformats.org/officeDocument/2006/relationships/hyperlink" Target="https://bitcoinspree.com/pizza-for-childrens-hospital/" TargetMode="External"/><Relationship Id="rId770" Type="http://schemas.openxmlformats.org/officeDocument/2006/relationships/hyperlink" Target="http://www.moneyweb.co.za/in-depth/investigations/comcom-investigates-11-forex-traders-for-price-fixing/" TargetMode="External"/><Relationship Id="rId2690" Type="http://schemas.openxmlformats.org/officeDocument/2006/relationships/hyperlink" Target="http://i.imgur.com/gtoNrHn.gifv" TargetMode="External"/><Relationship Id="rId1360" Type="http://schemas.openxmlformats.org/officeDocument/2006/relationships/hyperlink" Target="http://www.reddit.com/r/Bitcoin/comments/36tdhb/hey_rbitcoin_how_do_you_feel_about_laying_out_all/" TargetMode="External"/><Relationship Id="rId2691" Type="http://schemas.openxmlformats.org/officeDocument/2006/relationships/hyperlink" Target="http://www.reddit.com/r/Bitcoin/comments/37na7q/in_2017_it_will_look_more_like_this_and_thats_why/" TargetMode="External"/><Relationship Id="rId1361" Type="http://schemas.openxmlformats.org/officeDocument/2006/relationships/hyperlink" Target="http://thehill.com/policy/cybersecurity/242872-wall-street-regulator-to-issue-final-bitcoin-rules" TargetMode="External"/><Relationship Id="rId2692" Type="http://schemas.openxmlformats.org/officeDocument/2006/relationships/hyperlink" Target="http://www.coindesk.com/press-releases/bitvest-digital-mining-agreement-verne-global-data-center/" TargetMode="External"/><Relationship Id="rId1362" Type="http://schemas.openxmlformats.org/officeDocument/2006/relationships/hyperlink" Target="http://www.reddit.com/r/Bitcoin/comments/36tfrh/wall_street_regulator_to_issue_final_bitcoin_rules/" TargetMode="External"/><Relationship Id="rId2693" Type="http://schemas.openxmlformats.org/officeDocument/2006/relationships/hyperlink" Target="http://www.reddit.com/r/Bitcoin/comments/37ncqx/bitvest_digital_mining_signs_longterm_hosting/" TargetMode="External"/><Relationship Id="rId774" Type="http://schemas.openxmlformats.org/officeDocument/2006/relationships/hyperlink" Target="http://www.reddit.com/r/Bitcoin/comments/36j8mn/ack_pbthhh_the_sky_is_falling/" TargetMode="External"/><Relationship Id="rId1363" Type="http://schemas.openxmlformats.org/officeDocument/2006/relationships/hyperlink" Target="http://www.reddit.com/r/Bitcoin/comments/36tjus/can_someone_eli5_how_the_blockchain_is_used_for/" TargetMode="External"/><Relationship Id="rId2694" Type="http://schemas.openxmlformats.org/officeDocument/2006/relationships/hyperlink" Target="http://allthingsvice.com/2015/05/29/mea-culpa-silk-road-prosecutors-respond-to-nash-story/" TargetMode="External"/><Relationship Id="rId773" Type="http://schemas.openxmlformats.org/officeDocument/2006/relationships/hyperlink" Target="http://i.imgur.com/GMk6blC.png" TargetMode="External"/><Relationship Id="rId1364" Type="http://schemas.openxmlformats.org/officeDocument/2006/relationships/hyperlink" Target="https://www.youtube.com/watch?v=ft0r1cHbc8Y" TargetMode="External"/><Relationship Id="rId2695" Type="http://schemas.openxmlformats.org/officeDocument/2006/relationships/hyperlink" Target="http://www.reddit.com/r/Bitcoin/comments/37ncp0/silk_road_prosecutors_respond_to_yesterdays_story/" TargetMode="External"/><Relationship Id="rId772" Type="http://schemas.openxmlformats.org/officeDocument/2006/relationships/hyperlink" Target="http://www.reddit.com/r/Bitcoin/comments/36j6uo/itbit_sent_my_api_info_with_username_password_api/" TargetMode="External"/><Relationship Id="rId1365" Type="http://schemas.openxmlformats.org/officeDocument/2006/relationships/hyperlink" Target="http://www.reddit.com/r/Bitcoin/comments/36tkib/great_into_to_the_importance_of_a_world_wide/" TargetMode="External"/><Relationship Id="rId2696" Type="http://schemas.openxmlformats.org/officeDocument/2006/relationships/hyperlink" Target="http://www.reddit.com/r/Bitcoin/comments/37ncjj/is_there_any_way_to_attain_a_reasonable_amount_of/" TargetMode="External"/><Relationship Id="rId771" Type="http://schemas.openxmlformats.org/officeDocument/2006/relationships/hyperlink" Target="http://www.reddit.com/r/Bitcoin/comments/36j47j/compcom_investigates_11_forex_traders_for_price/" TargetMode="External"/><Relationship Id="rId1366" Type="http://schemas.openxmlformats.org/officeDocument/2006/relationships/hyperlink" Target="https://i.imgur.com/MfRGEqy.jpg" TargetMode="External"/><Relationship Id="rId2697" Type="http://schemas.openxmlformats.org/officeDocument/2006/relationships/hyperlink" Target="https://www.xmint.org/" TargetMode="External"/><Relationship Id="rId1390" Type="http://schemas.openxmlformats.org/officeDocument/2006/relationships/hyperlink" Target="http://reason.com/reasontv/2015/05/20/bitlicense-benjamin-lawsky-bitcoin" TargetMode="External"/><Relationship Id="rId1391" Type="http://schemas.openxmlformats.org/officeDocument/2006/relationships/hyperlink" Target="http://www.reddit.com/r/Bitcoin/comments/36tu8c/bitcoins_regulatory_nightmare_is_about_to_get/" TargetMode="External"/><Relationship Id="rId1392" Type="http://schemas.openxmlformats.org/officeDocument/2006/relationships/hyperlink" Target="http://www.reddit.com/r/Bitcoin/comments/36ttzf/can_us_citizens_hold_euros_and_other_currencies/" TargetMode="External"/><Relationship Id="rId1393" Type="http://schemas.openxmlformats.org/officeDocument/2006/relationships/hyperlink" Target="http://imgur.com/TVeiMYg" TargetMode="External"/><Relationship Id="rId1394" Type="http://schemas.openxmlformats.org/officeDocument/2006/relationships/hyperlink" Target="http://www.reddit.com/r/Bitcoin/comments/36ttyj/miami_beachs_first_business_to_accept_bitcoin_in/" TargetMode="External"/><Relationship Id="rId1395" Type="http://schemas.openxmlformats.org/officeDocument/2006/relationships/hyperlink" Target="http://www.bitcoinfutures.co/?utm_source=BCC&amp;utm_medium=RDT&amp;utm_campaign=RDTBCC" TargetMode="External"/><Relationship Id="rId1396" Type="http://schemas.openxmlformats.org/officeDocument/2006/relationships/hyperlink" Target="http://www.reddit.com/r/Bitcoin/comments/36twt2/now_you_can_trade_bitcoin_options_futures_and/" TargetMode="External"/><Relationship Id="rId1397" Type="http://schemas.openxmlformats.org/officeDocument/2006/relationships/hyperlink" Target="http://www.reddit.com/r/Bitcoin/comments/36tvw8/what_the_hake_happened_april_24th_to_rbitcoin_the/" TargetMode="External"/><Relationship Id="rId1398" Type="http://schemas.openxmlformats.org/officeDocument/2006/relationships/hyperlink" Target="http://www.bitcoinfutures.co/?utm_source=BCC&amp;utm_medium=RDT&amp;utm_campaign=RDTBCC" TargetMode="External"/><Relationship Id="rId1399" Type="http://schemas.openxmlformats.org/officeDocument/2006/relationships/hyperlink" Target="http://www.reddit.com/r/Bitcoin/comments/36tx0n/now_you_can_trade_bitcoin_options_futures_and/" TargetMode="External"/><Relationship Id="rId1389" Type="http://schemas.openxmlformats.org/officeDocument/2006/relationships/hyperlink" Target="http://www.reddit.com/r/Bitcoin/comments/36trng/vc_funding_in_bitcoin_doesnt_mean_that_much_but/" TargetMode="External"/><Relationship Id="rId799" Type="http://schemas.openxmlformats.org/officeDocument/2006/relationships/hyperlink" Target="http://finance.yahoo.com/news/year-of-bitcoin-legitimacy-adds-wall-street-momentum-174429610.html" TargetMode="External"/><Relationship Id="rId798" Type="http://schemas.openxmlformats.org/officeDocument/2006/relationships/hyperlink" Target="http://www.reddit.com/r/Bitcoin/comments/36jiue/alphapoint_does_anyone_know_how_much_they_are/" TargetMode="External"/><Relationship Id="rId797" Type="http://schemas.openxmlformats.org/officeDocument/2006/relationships/hyperlink" Target="https://alphapoint.com/exchange.html" TargetMode="External"/><Relationship Id="rId1380" Type="http://schemas.openxmlformats.org/officeDocument/2006/relationships/hyperlink" Target="http://www.reddit.com/r/Bitcoin/comments/36tpog/magic_delivery_service_will_bring_anything_to/" TargetMode="External"/><Relationship Id="rId792" Type="http://schemas.openxmlformats.org/officeDocument/2006/relationships/hyperlink" Target="http://www.reddit.com/r/Bitcoin/comments/36ji7k/come_check_out_the_innovation_that_343_bitcoin/" TargetMode="External"/><Relationship Id="rId1381" Type="http://schemas.openxmlformats.org/officeDocument/2006/relationships/hyperlink" Target="http://themerkle.com/psa/bitcointalk-server-compromised-due-to-a-social-engineering-attack/4778/" TargetMode="External"/><Relationship Id="rId791" Type="http://schemas.openxmlformats.org/officeDocument/2006/relationships/hyperlink" Target="http://www.reddit.com/r/Bitcoin/comments/36jeuf/the_google_bitcoin_community_now_has_15000_members/" TargetMode="External"/><Relationship Id="rId1382" Type="http://schemas.openxmlformats.org/officeDocument/2006/relationships/hyperlink" Target="http://www.reddit.com/r/Bitcoin/comments/36ts4l/bitcointalk_server_compromised_due_to_a_social/" TargetMode="External"/><Relationship Id="rId790" Type="http://schemas.openxmlformats.org/officeDocument/2006/relationships/hyperlink" Target="https://plus.google.com/+AvatarEquis/posts/WuAuLkEzKqN" TargetMode="External"/><Relationship Id="rId1383" Type="http://schemas.openxmlformats.org/officeDocument/2006/relationships/hyperlink" Target="http://www.reddit.com/r/Bitcoin/comments/36trng/vc_funding_in_bitcoin_doesnt_mean_that_much_but/" TargetMode="External"/><Relationship Id="rId1384" Type="http://schemas.openxmlformats.org/officeDocument/2006/relationships/hyperlink" Target="http://tbtc.blockr.io/block/info/420000" TargetMode="External"/><Relationship Id="rId796" Type="http://schemas.openxmlformats.org/officeDocument/2006/relationships/hyperlink" Target="http://www.reddit.com/r/Bitcoin/comments/36jh66/sen_bernie_sanders_ama_right_now_ask_him_about/" TargetMode="External"/><Relationship Id="rId1385" Type="http://schemas.openxmlformats.org/officeDocument/2006/relationships/hyperlink" Target="http://www.reddit.com/r/Bitcoin/comments/36trkz/bitcoin_testnet_has_entered_the_125_tbtc_reward/" TargetMode="External"/><Relationship Id="rId795" Type="http://schemas.openxmlformats.org/officeDocument/2006/relationships/hyperlink" Target="https://np.reddit.com/r/IAmA/comments/36j690/i_am_senator_bernie_sanders_democratic_candidate/" TargetMode="External"/><Relationship Id="rId1386" Type="http://schemas.openxmlformats.org/officeDocument/2006/relationships/hyperlink" Target="http://www.reddit.com/r/Bitcoin/comments/36tslc/someone_on_lbc_sent_more_than_heshe_should_what/" TargetMode="External"/><Relationship Id="rId794" Type="http://schemas.openxmlformats.org/officeDocument/2006/relationships/hyperlink" Target="http://www.reddit.com/r/Bitcoin/comments/36ji6b/matt_roszak_of_tally_capital_on_cnbc_talking/" TargetMode="External"/><Relationship Id="rId1387" Type="http://schemas.openxmlformats.org/officeDocument/2006/relationships/hyperlink" Target="http://themerkle.com/psa/bitcointalk-server-compromised-due-to-a-social-engineering-attack/4778/" TargetMode="External"/><Relationship Id="rId793" Type="http://schemas.openxmlformats.org/officeDocument/2006/relationships/hyperlink" Target="http://video.cnbc.com/gallery/?video=3000380883" TargetMode="External"/><Relationship Id="rId1388" Type="http://schemas.openxmlformats.org/officeDocument/2006/relationships/hyperlink" Target="http://www.reddit.com/r/Bitcoin/comments/36ts4l/bitcointalk_server_compromised_due_to_a_social/" TargetMode="External"/><Relationship Id="rId2700" Type="http://schemas.openxmlformats.org/officeDocument/2006/relationships/hyperlink" Target="http://www.reddit.com/r/Bitcoin/comments/37nezx/any_advice_for_being_exclusively_btc_without/" TargetMode="External"/><Relationship Id="rId2701" Type="http://schemas.openxmlformats.org/officeDocument/2006/relationships/hyperlink" Target="http://www.reddit.com/r/Bitcoin/comments/37nh8n/i_follow_global_monetary_policy_therefore/" TargetMode="External"/><Relationship Id="rId2702" Type="http://schemas.openxmlformats.org/officeDocument/2006/relationships/hyperlink" Target="http://www.reddit.com/r/Bitcoin/comments/37ngx6/denverarea_bitcoiners_come_hear_erik_voorhees/" TargetMode="External"/><Relationship Id="rId2703" Type="http://schemas.openxmlformats.org/officeDocument/2006/relationships/hyperlink" Target="http://www.reddit.com/r/Bitcoin/comments/37ngdk/new_to_reddit_and_new_to_bitcoins_have_a_couple/" TargetMode="External"/><Relationship Id="rId2704" Type="http://schemas.openxmlformats.org/officeDocument/2006/relationships/hyperlink" Target="http://www.intoodeepfrying.com/wp-content/uploads/2014/10/bounty_bar.jpg" TargetMode="External"/><Relationship Id="rId2705" Type="http://schemas.openxmlformats.org/officeDocument/2006/relationships/hyperlink" Target="http://www.reddit.com/r/Bitcoin/comments/37ng5g/anyone_interested_in_collecting_this_bounty/" TargetMode="External"/><Relationship Id="rId2706" Type="http://schemas.openxmlformats.org/officeDocument/2006/relationships/hyperlink" Target="http://blog.blockchain.com/2015/05/28/android-wallet-security-update/" TargetMode="External"/><Relationship Id="rId2707" Type="http://schemas.openxmlformats.org/officeDocument/2006/relationships/hyperlink" Target="http://www.reddit.com/r/Bitcoin/comments/37nka8/blockchaininfo_android_wallet_security_update/" TargetMode="External"/><Relationship Id="rId2708" Type="http://schemas.openxmlformats.org/officeDocument/2006/relationships/hyperlink" Target="http://www.reddit.com/r/Bitcoin/comments/37nlg1/i_was_the_guy_who_lost_6_btc_using_blockchaininfo/" TargetMode="External"/><Relationship Id="rId2709" Type="http://schemas.openxmlformats.org/officeDocument/2006/relationships/hyperlink" Target="https://archive.org/details/gov.uscourts.nysd.422824" TargetMode="External"/><Relationship Id="rId2720" Type="http://schemas.openxmlformats.org/officeDocument/2006/relationships/hyperlink" Target="http://www.reddit.com/r/Bitcoin/comments/37o1uo/are_there_any_places_that_exchange_bitcoin_for/" TargetMode="External"/><Relationship Id="rId2721" Type="http://schemas.openxmlformats.org/officeDocument/2006/relationships/hyperlink" Target="http://www.reddit.com/r/Bitcoin/comments/37o2tu/could_a_website_like_mintcom_pull/" TargetMode="External"/><Relationship Id="rId2722" Type="http://schemas.openxmlformats.org/officeDocument/2006/relationships/hyperlink" Target="http://www.reddit.com/r/Bitcoin/comments/37o2mv/can_an_insecure_paper_wallet_be_considered_secure/" TargetMode="External"/><Relationship Id="rId2723" Type="http://schemas.openxmlformats.org/officeDocument/2006/relationships/hyperlink" Target="http://www.reddit.com/r/Bitcoin/comments/37o2tu/could_a_website_like_mintcom_pull/" TargetMode="External"/><Relationship Id="rId2724" Type="http://schemas.openxmlformats.org/officeDocument/2006/relationships/hyperlink" Target="http://arstechnica.com/tech-policy/2015/05/un-says-encryption-necessary-for-the-exercise-of-the-right-to-freedom/" TargetMode="External"/><Relationship Id="rId2725" Type="http://schemas.openxmlformats.org/officeDocument/2006/relationships/hyperlink" Target="http://www.reddit.com/r/Bitcoin/comments/37o4at/encryption_and_anonymity_and_the_security/" TargetMode="External"/><Relationship Id="rId2726" Type="http://schemas.openxmlformats.org/officeDocument/2006/relationships/hyperlink" Target="http://www.coindesk.com/btc-e-us-dollar-withdrawals-could-be-delayed-two-weeks/" TargetMode="External"/><Relationship Id="rId2727" Type="http://schemas.openxmlformats.org/officeDocument/2006/relationships/hyperlink" Target="http://www.reddit.com/r/Bitcoin/comments/37o6t0/btce_blames_new_us_policy_for_wire_transfer_issues/" TargetMode="External"/><Relationship Id="rId2728" Type="http://schemas.openxmlformats.org/officeDocument/2006/relationships/hyperlink" Target="http://www.reddit.com/r/Bitcoin/comments/37o5z6/new_bitcoin_atm_in_baltimore_maryland/" TargetMode="External"/><Relationship Id="rId2729" Type="http://schemas.openxmlformats.org/officeDocument/2006/relationships/hyperlink" Target="https://bitcointalk.org/index.php?topic=957797.msg11477861" TargetMode="External"/><Relationship Id="rId2710" Type="http://schemas.openxmlformats.org/officeDocument/2006/relationships/hyperlink" Target="http://www.reddit.com/r/Bitcoin/comments/37nnol/recap_took_down_the_ulbricht_case/" TargetMode="External"/><Relationship Id="rId2711" Type="http://schemas.openxmlformats.org/officeDocument/2006/relationships/hyperlink" Target="https://1broker.com/m/r.php?i=3908" TargetMode="External"/><Relationship Id="rId2712" Type="http://schemas.openxmlformats.org/officeDocument/2006/relationships/hyperlink" Target="http://www.reddit.com/r/Bitcoin/comments/37nqby/i_tried_1broker_last_week_you_can_short_and_with/" TargetMode="External"/><Relationship Id="rId2713" Type="http://schemas.openxmlformats.org/officeDocument/2006/relationships/hyperlink" Target="http://i.imgur.com/DEAputs.png" TargetMode="External"/><Relationship Id="rId2714" Type="http://schemas.openxmlformats.org/officeDocument/2006/relationships/hyperlink" Target="http://www.reddit.com/r/Bitcoin/comments/37nsxj/primary_level_pattern_recognition_gave_me_a/" TargetMode="External"/><Relationship Id="rId2715" Type="http://schemas.openxmlformats.org/officeDocument/2006/relationships/hyperlink" Target="http://www.reddit.com/r/Bitcoin/comments/37nugr/possibly_a_way_to_bypass_2fa_on_cexio/" TargetMode="External"/><Relationship Id="rId2716" Type="http://schemas.openxmlformats.org/officeDocument/2006/relationships/hyperlink" Target="http://www.reddit.com/r/Bitcoin/comments/37nvy8/offering_discounts_for_using_bitcoin_we_would_be/" TargetMode="External"/><Relationship Id="rId2717" Type="http://schemas.openxmlformats.org/officeDocument/2006/relationships/hyperlink" Target="http://www.reddit.com/r/Bitcoin/comments/37nybf/i_want_to_use_xapo_but_im_scared/" TargetMode="External"/><Relationship Id="rId2718" Type="http://schemas.openxmlformats.org/officeDocument/2006/relationships/hyperlink" Target="http://www.reddit.com/r/Bitcoin/comments/37ny63/public_notice/" TargetMode="External"/><Relationship Id="rId2719" Type="http://schemas.openxmlformats.org/officeDocument/2006/relationships/hyperlink" Target="http://www.reddit.com/r/Bitcoin/comments/37nx7e/just_moved_into_an_apartment_that_has_electricity/" TargetMode="External"/><Relationship Id="rId1455" Type="http://schemas.openxmlformats.org/officeDocument/2006/relationships/hyperlink" Target="http://www.reddit.com/r/Bitcoin/comments/36ut84/mastercard_introduces_fast_bitcoinlike_global/" TargetMode="External"/><Relationship Id="rId2786" Type="http://schemas.openxmlformats.org/officeDocument/2006/relationships/hyperlink" Target="http://www.reddit.com/r/Bitcoin/comments/37nlg1/i_was_the_guy_who_lost_6_btc_using_blockchaininfo/crokjbq" TargetMode="External"/><Relationship Id="rId1456" Type="http://schemas.openxmlformats.org/officeDocument/2006/relationships/hyperlink" Target="http://imgur.com/gallery/iN3QpHg" TargetMode="External"/><Relationship Id="rId2787" Type="http://schemas.openxmlformats.org/officeDocument/2006/relationships/hyperlink" Target="http://www.reddit.com/r/Bitcoin/comments/37p0i7/the_bug_that_caused_the_blockchaininfoandroid/" TargetMode="External"/><Relationship Id="rId1457" Type="http://schemas.openxmlformats.org/officeDocument/2006/relationships/hyperlink" Target="http://www.reddit.com/r/Bitcoin/comments/36usjw/bitcoin_pizza_day_bitniks_1st_anniversary/" TargetMode="External"/><Relationship Id="rId2788" Type="http://schemas.openxmlformats.org/officeDocument/2006/relationships/hyperlink" Target="https://yacuna.com/blog/wire-transfer-now-available-to-purchase-your-cryptocurrency/?utm_source=Reddit&amp;utm_medium=%2Fr%2Fbitcoin&amp;utm_campaign=29%2F05%2F15%20%2Fr%2Fbitcoin%20wiretransfer" TargetMode="External"/><Relationship Id="rId1458" Type="http://schemas.openxmlformats.org/officeDocument/2006/relationships/hyperlink" Target="http://www.newsbtc.com/2015/05/22/bitcoin-price-technical-analysis-for-2252015-roof-hit/" TargetMode="External"/><Relationship Id="rId2789" Type="http://schemas.openxmlformats.org/officeDocument/2006/relationships/hyperlink" Target="http://www.reddit.com/r/Bitcoin/comments/37p0x2/you_can_now_buy_bitcoin_without_registration_via/" TargetMode="External"/><Relationship Id="rId1459" Type="http://schemas.openxmlformats.org/officeDocument/2006/relationships/hyperlink" Target="http://www.reddit.com/r/Bitcoin/comments/36urze/bitcoin_price_technical_analysis_for_2252015_roof/" TargetMode="External"/><Relationship Id="rId629" Type="http://schemas.openxmlformats.org/officeDocument/2006/relationships/hyperlink" Target="http://www.wired.com/2015/05/overstock-stakes-trading-co-stock-mimics-bitcoin/" TargetMode="External"/><Relationship Id="rId624" Type="http://schemas.openxmlformats.org/officeDocument/2006/relationships/hyperlink" Target="https://www.nordnet.se/mux/web/marknaden/aktiehemsidan/index.html?identifier=109538&amp;marketid=11" TargetMode="External"/><Relationship Id="rId623" Type="http://schemas.openxmlformats.org/officeDocument/2006/relationships/hyperlink" Target="http://www.reddit.com/r/Bitcoin/comments/36h4eh/my_favourite_overreaction_to_21s_announcement/" TargetMode="External"/><Relationship Id="rId622" Type="http://schemas.openxmlformats.org/officeDocument/2006/relationships/hyperlink" Target="http://i.imgur.com/GKPd6UF.png" TargetMode="External"/><Relationship Id="rId621" Type="http://schemas.openxmlformats.org/officeDocument/2006/relationships/hyperlink" Target="http://www.reddit.com/r/Bitcoin/comments/36h363/localbitcoinscom_bitcoin_tracker_one_and_etns/" TargetMode="External"/><Relationship Id="rId628" Type="http://schemas.openxmlformats.org/officeDocument/2006/relationships/hyperlink" Target="http://www.reddit.com/r/Bitcoin/comments/36h8bv/do_not_use_intel_hardware_for_any_serious_bitcoin/" TargetMode="External"/><Relationship Id="rId627" Type="http://schemas.openxmlformats.org/officeDocument/2006/relationships/hyperlink" Target="http://www.reddit.com/r/Bitcoin/comments/36h93r/bitcoin_drinking_game/" TargetMode="External"/><Relationship Id="rId626" Type="http://schemas.openxmlformats.org/officeDocument/2006/relationships/hyperlink" Target="http://www.reddit.com/r/Bitcoin/comments/36h7c9/moneytis_allows_remittance_from_fiat_to_fiat/" TargetMode="External"/><Relationship Id="rId625" Type="http://schemas.openxmlformats.org/officeDocument/2006/relationships/hyperlink" Target="http://www.reddit.com/r/Bitcoin/comments/36h6f2/23_btc_volume_today_so_far_do_you_still_think/" TargetMode="External"/><Relationship Id="rId2780" Type="http://schemas.openxmlformats.org/officeDocument/2006/relationships/hyperlink" Target="http://www.reddit.com/r/Bitcoin/comments/37otau/200_million_of_anonymous_online_drug_sales_using/" TargetMode="External"/><Relationship Id="rId1450" Type="http://schemas.openxmlformats.org/officeDocument/2006/relationships/hyperlink" Target="http://i.imgur.com/yLjAjge.jpg" TargetMode="External"/><Relationship Id="rId2781" Type="http://schemas.openxmlformats.org/officeDocument/2006/relationships/hyperlink" Target="http://www.reddit.com/r/Bitcoin/comments/37owj1/bitcoin_needs_a_lot_of_electricity_what_about_all/" TargetMode="External"/><Relationship Id="rId620" Type="http://schemas.openxmlformats.org/officeDocument/2006/relationships/hyperlink" Target="http://localbitcoins.blogspot.fi/2015/05/bitcoin-tracker-one-and-etns-explained.html" TargetMode="External"/><Relationship Id="rId1451" Type="http://schemas.openxmlformats.org/officeDocument/2006/relationships/hyperlink" Target="http://www.reddit.com/r/Bitcoin/comments/36uu0a/55k_wall_on_okcoin_right_now/" TargetMode="External"/><Relationship Id="rId2782" Type="http://schemas.openxmlformats.org/officeDocument/2006/relationships/hyperlink" Target="http://www.reddit.com/r/Bitcoin/comments/37oz3m/my_crypsty_account_has_been_hacked_and_emptied/" TargetMode="External"/><Relationship Id="rId1452" Type="http://schemas.openxmlformats.org/officeDocument/2006/relationships/hyperlink" Target="https://www.cryptocoinsnews.com/qora-burst-now-able-make-cross-chain-transactions/" TargetMode="External"/><Relationship Id="rId2783" Type="http://schemas.openxmlformats.org/officeDocument/2006/relationships/hyperlink" Target="http://tpbit.blogspot.ca/2015/05/mining-versus-consensus-algorithms-in.html" TargetMode="External"/><Relationship Id="rId1453" Type="http://schemas.openxmlformats.org/officeDocument/2006/relationships/hyperlink" Target="http://www.reddit.com/r/Bitcoin/comments/36utz4/qora_and_burst_now_able_to_make_crosschain/" TargetMode="External"/><Relationship Id="rId2784" Type="http://schemas.openxmlformats.org/officeDocument/2006/relationships/hyperlink" Target="http://www.reddit.com/r/Bitcoin/comments/37oyfi/mining_versus_consensus_algorithms_in_crypto_20/" TargetMode="External"/><Relationship Id="rId1454" Type="http://schemas.openxmlformats.org/officeDocument/2006/relationships/hyperlink" Target="https://bitcoinmagazine.com/20502/mastercard-introduces-fast-bitcoin-like-global-payments-to-consumers/" TargetMode="External"/><Relationship Id="rId2785" Type="http://schemas.openxmlformats.org/officeDocument/2006/relationships/hyperlink" Target="http://www.reddit.com/r/Bitcoin/comments/37oxow/the_security_issue_of_blockchaininfos_android/" TargetMode="External"/><Relationship Id="rId1444" Type="http://schemas.openxmlformats.org/officeDocument/2006/relationships/hyperlink" Target="http://www.reddit.com/r/Bitcoin/comments/36un7u/btc_tipping_on_soundcloud_my_experience/" TargetMode="External"/><Relationship Id="rId2775" Type="http://schemas.openxmlformats.org/officeDocument/2006/relationships/hyperlink" Target="http://www.reddit.com/r/Bitcoin/comments/37oqsg/shouldve_used_the_coin/" TargetMode="External"/><Relationship Id="rId1445" Type="http://schemas.openxmlformats.org/officeDocument/2006/relationships/hyperlink" Target="http://www.reddit.com/r/Bitcoin/comments/36uqbo/koogler_from_community_on_forms_of_payment_he/" TargetMode="External"/><Relationship Id="rId2776" Type="http://schemas.openxmlformats.org/officeDocument/2006/relationships/hyperlink" Target="http://www.reddit.com/r/Bitcoin/comments/37oqg7/we_need_to_fix_the_private_key_hacking_problem/" TargetMode="External"/><Relationship Id="rId1446" Type="http://schemas.openxmlformats.org/officeDocument/2006/relationships/hyperlink" Target="https://www.cryptocoinsnews.com/sweden-outlines-new-bitcoin-tax-regulations-bitcoin-ban/" TargetMode="External"/><Relationship Id="rId2777" Type="http://schemas.openxmlformats.org/officeDocument/2006/relationships/hyperlink" Target="https://imgur.com/9FanjJy" TargetMode="External"/><Relationship Id="rId1447" Type="http://schemas.openxmlformats.org/officeDocument/2006/relationships/hyperlink" Target="http://www.reddit.com/r/Bitcoin/comments/36urkw/sweden_outlines_new_bitcoin_tax_regulations_and/" TargetMode="External"/><Relationship Id="rId2778" Type="http://schemas.openxmlformats.org/officeDocument/2006/relationships/hyperlink" Target="http://www.reddit.com/r/Bitcoin/comments/37oqd9/will_hackerman_soliciting_bitcoin_from_the/" TargetMode="External"/><Relationship Id="rId1448" Type="http://schemas.openxmlformats.org/officeDocument/2006/relationships/hyperlink" Target="http://newsletters.briefs.blpprofessional.com/repo/uploadsb/module_images/61601.jpg" TargetMode="External"/><Relationship Id="rId2779" Type="http://schemas.openxmlformats.org/officeDocument/2006/relationships/hyperlink" Target="http://www.reuters.com/article/2015/05/29/us-usa-bitcoin-ulbricht-idUSKBN0OE0C720150529" TargetMode="External"/><Relationship Id="rId1449" Type="http://schemas.openxmlformats.org/officeDocument/2006/relationships/hyperlink" Target="http://www.reddit.com/r/Bitcoin/comments/36uunq/gbtc_ad/" TargetMode="External"/><Relationship Id="rId619" Type="http://schemas.openxmlformats.org/officeDocument/2006/relationships/hyperlink" Target="http://www.reddit.com/r/Bitcoin/comments/36h35a/the_tale_of_russian_bitcoin_community_and_big_bad/" TargetMode="External"/><Relationship Id="rId618" Type="http://schemas.openxmlformats.org/officeDocument/2006/relationships/hyperlink" Target="http://forklog.net/the-tale-of-bitcoin-community-and-big-bad-roskomnadzor/" TargetMode="External"/><Relationship Id="rId613" Type="http://schemas.openxmlformats.org/officeDocument/2006/relationships/hyperlink" Target="http://igg.me/at/iota" TargetMode="External"/><Relationship Id="rId612" Type="http://schemas.openxmlformats.org/officeDocument/2006/relationships/hyperlink" Target="http://www.reddit.com/r/Bitcoin/comments/36h0q7/really_putting_mining_asics_in_consumer_grade/" TargetMode="External"/><Relationship Id="rId611" Type="http://schemas.openxmlformats.org/officeDocument/2006/relationships/hyperlink" Target="http://www.reddit.com/r/Bitcoin/comments/36h120/does_21dotco_have_too_much_power_by_knowing/" TargetMode="External"/><Relationship Id="rId610" Type="http://schemas.openxmlformats.org/officeDocument/2006/relationships/hyperlink" Target="http://www.reddit.com/r/Bitcoin/comments/36gyu1/omg_all_good_news/" TargetMode="External"/><Relationship Id="rId617" Type="http://schemas.openxmlformats.org/officeDocument/2006/relationships/hyperlink" Target="http://www.reddit.com/r/Bitcoin/comments/36h363/localbitcoinscom_bitcoin_tracker_one_and_etns/" TargetMode="External"/><Relationship Id="rId616" Type="http://schemas.openxmlformats.org/officeDocument/2006/relationships/hyperlink" Target="http://localbitcoins.blogspot.fi/2015/05/bitcoin-tracker-one-and-etns-explained.html" TargetMode="External"/><Relationship Id="rId615" Type="http://schemas.openxmlformats.org/officeDocument/2006/relationships/hyperlink" Target="http://www.reddit.com/r/Bitcoin/comments/36h120/does_21dotco_have_too_much_power_by_knowing/" TargetMode="External"/><Relationship Id="rId614" Type="http://schemas.openxmlformats.org/officeDocument/2006/relationships/hyperlink" Target="http://www.reddit.com/r/Bitcoin/comments/36h25p/meet_iota_the_most_productive_entertainment/" TargetMode="External"/><Relationship Id="rId2770" Type="http://schemas.openxmlformats.org/officeDocument/2006/relationships/hyperlink" Target="http://www.reddit.com/r/Bitcoin/comments/37onci/maraoz_and_eordano_coding_decentraland_xpost_from/" TargetMode="External"/><Relationship Id="rId1440" Type="http://schemas.openxmlformats.org/officeDocument/2006/relationships/hyperlink" Target="http://localbitcoins.blogspot.fi/2015/05/today-is-bitcoin-pizza-day.html" TargetMode="External"/><Relationship Id="rId2771" Type="http://schemas.openxmlformats.org/officeDocument/2006/relationships/hyperlink" Target="http://www.reddit.com/r/Bitcoin/comments/37oota/bitcoin_jesus_and_satoshibones_ink_revenue/" TargetMode="External"/><Relationship Id="rId1441" Type="http://schemas.openxmlformats.org/officeDocument/2006/relationships/hyperlink" Target="http://www.reddit.com/r/Bitcoin/comments/36ulsj/localbitcoinscom_today_is_bitcoin_pizza_day_how/" TargetMode="External"/><Relationship Id="rId2772" Type="http://schemas.openxmlformats.org/officeDocument/2006/relationships/hyperlink" Target="http://motherboard.vice.com/read/the-government-tells-ross-ulbricht-he-owes-them-183961921" TargetMode="External"/><Relationship Id="rId1442" Type="http://schemas.openxmlformats.org/officeDocument/2006/relationships/hyperlink" Target="http://www.strictlyvc.com/2015/05/20/pantera-capitals-dan-morehead-on-the-future-of-bitcoin/" TargetMode="External"/><Relationship Id="rId2773" Type="http://schemas.openxmlformats.org/officeDocument/2006/relationships/hyperlink" Target="http://www.reddit.com/r/Bitcoin/comments/37orb2/the_government_tells_ross_ulbricht_he_owes_it/" TargetMode="External"/><Relationship Id="rId1443" Type="http://schemas.openxmlformats.org/officeDocument/2006/relationships/hyperlink" Target="http://www.reddit.com/r/Bitcoin/comments/36ul78/strictlyvc_pantera_capitals_dan_morehead_on_the/" TargetMode="External"/><Relationship Id="rId2774" Type="http://schemas.openxmlformats.org/officeDocument/2006/relationships/hyperlink" Target="http://news.yahoo.com/ex-us-speaker-hastert-indicted-bank-related-charges-214129927--politics.html" TargetMode="External"/><Relationship Id="rId1477" Type="http://schemas.openxmlformats.org/officeDocument/2006/relationships/hyperlink" Target="http://www.reddit.com/r/Bitcoin/comments/36v1dn/bityes_005_btc_for_interesting_feedbackstoday_is/" TargetMode="External"/><Relationship Id="rId1478" Type="http://schemas.openxmlformats.org/officeDocument/2006/relationships/hyperlink" Target="http://i.imgur.com/N5Ekk3A.jpg" TargetMode="External"/><Relationship Id="rId1479" Type="http://schemas.openxmlformats.org/officeDocument/2006/relationships/hyperlink" Target="http://www.reddit.com/r/Bitcoin/comments/36v3ei/im_new_to_this_can_someone_explain_what_is_going/" TargetMode="External"/><Relationship Id="rId646" Type="http://schemas.openxmlformats.org/officeDocument/2006/relationships/hyperlink" Target="http://www.reddit.com/r/Bitcoin/comments/36hha0/nyse_announces_bitcoin_index/" TargetMode="External"/><Relationship Id="rId645" Type="http://schemas.openxmlformats.org/officeDocument/2006/relationships/hyperlink" Target="http://www.streetinsider.com/Corporate+News/NYSE+Announces+Bitcoin+Index/10576502.html" TargetMode="External"/><Relationship Id="rId644" Type="http://schemas.openxmlformats.org/officeDocument/2006/relationships/hyperlink" Target="http://www.reddit.com/r/Bitcoin/comments/36hgua/bitwala_the_bitcoin_to_sepa_service_lowers_its/" TargetMode="External"/><Relationship Id="rId643" Type="http://schemas.openxmlformats.org/officeDocument/2006/relationships/hyperlink" Target="http://about.bitwa.la/introducing-0-5-fee-on-bitwala-for-all-transfers/" TargetMode="External"/><Relationship Id="rId649" Type="http://schemas.openxmlformats.org/officeDocument/2006/relationships/hyperlink" Target="http://i.imgur.com/HXuBtca.png" TargetMode="External"/><Relationship Id="rId648" Type="http://schemas.openxmlformats.org/officeDocument/2006/relationships/hyperlink" Target="http://www.reddit.com/r/Bitcoin/comments/36hiab/the_nyse_bitcoin_index_nyxbt_is_live/" TargetMode="External"/><Relationship Id="rId647" Type="http://schemas.openxmlformats.org/officeDocument/2006/relationships/hyperlink" Target="https://www.nyse.com/quote/index/NYXBT" TargetMode="External"/><Relationship Id="rId1470" Type="http://schemas.openxmlformats.org/officeDocument/2006/relationships/hyperlink" Target="http://www.reddit.com/r/Bitcoin/comments/36uy3m/some_thoughts_about_the_proposed_blocksize/" TargetMode="External"/><Relationship Id="rId1471" Type="http://schemas.openxmlformats.org/officeDocument/2006/relationships/hyperlink" Target="https://www.bitfinex.com/pages/announcements/?id=35" TargetMode="External"/><Relationship Id="rId1472" Type="http://schemas.openxmlformats.org/officeDocument/2006/relationships/hyperlink" Target="http://www.reddit.com/r/Bitcoin/comments/36uxxz/bitfinex_has_been_hacked/" TargetMode="External"/><Relationship Id="rId642" Type="http://schemas.openxmlformats.org/officeDocument/2006/relationships/hyperlink" Target="http://www.reddit.com/r/Bitcoin/comments/36hha0/nyse_announces_bitcoin_index/" TargetMode="External"/><Relationship Id="rId1473" Type="http://schemas.openxmlformats.org/officeDocument/2006/relationships/hyperlink" Target="http://www.reddit.com/r/Bitcoin/comments/36uz0o/easy_way_to_get_btc_in_australia/" TargetMode="External"/><Relationship Id="rId641" Type="http://schemas.openxmlformats.org/officeDocument/2006/relationships/hyperlink" Target="http://www.streetinsider.com/Corporate+News/NYSE+Announces+Bitcoin+Index/10576502.html" TargetMode="External"/><Relationship Id="rId1474" Type="http://schemas.openxmlformats.org/officeDocument/2006/relationships/hyperlink" Target="http://www.reddit.com/r/Bitcoin/comments/36uy9l/is_the_next_block_reward_halving_in_2016_or_2017/" TargetMode="External"/><Relationship Id="rId640" Type="http://schemas.openxmlformats.org/officeDocument/2006/relationships/hyperlink" Target="http://www.reddit.com/r/Bitcoin/comments/36hem4/looking_for_a_how_to_video_on_adding_salt_to_my/" TargetMode="External"/><Relationship Id="rId1475" Type="http://schemas.openxmlformats.org/officeDocument/2006/relationships/hyperlink" Target="https://yacuna.com/blog/blocksize-is-bigger-always-better/?utm_source=Reddit&amp;utm_medium=%2Fr%2Fbitcoin&amp;utm_campaign=22%2F05%2F15%20%2Fr%2Fbitcoin%20blocksize" TargetMode="External"/><Relationship Id="rId1476" Type="http://schemas.openxmlformats.org/officeDocument/2006/relationships/hyperlink" Target="http://www.reddit.com/r/Bitcoin/comments/36uy3m/some_thoughts_about_the_proposed_blocksize/" TargetMode="External"/><Relationship Id="rId1466" Type="http://schemas.openxmlformats.org/officeDocument/2006/relationships/hyperlink" Target="http://www.reddit.com/r/Bitcoin/comments/36uv7n/posh_lifestyle_shop/" TargetMode="External"/><Relationship Id="rId2797" Type="http://schemas.openxmlformats.org/officeDocument/2006/relationships/hyperlink" Target="http://www.reddit.com/r/Bitcoin/comments/37p5yw/spotted_this_while_driving_through_a_small/" TargetMode="External"/><Relationship Id="rId1467" Type="http://schemas.openxmlformats.org/officeDocument/2006/relationships/hyperlink" Target="http://www.reddit.com/r/Bitcoin/comments/36uz0o/easy_way_to_get_btc_in_australia/" TargetMode="External"/><Relationship Id="rId2798" Type="http://schemas.openxmlformats.org/officeDocument/2006/relationships/hyperlink" Target="http://arstechnica.com/business/2015/05/android-pay-is-old-news-now-google-teases-hands-free-payments-prototype/" TargetMode="External"/><Relationship Id="rId1468" Type="http://schemas.openxmlformats.org/officeDocument/2006/relationships/hyperlink" Target="http://www.reddit.com/r/Bitcoin/comments/36uy9l/is_the_next_block_reward_halving_in_2016_or_2017/" TargetMode="External"/><Relationship Id="rId2799" Type="http://schemas.openxmlformats.org/officeDocument/2006/relationships/hyperlink" Target="http://www.reddit.com/r/Bitcoin/comments/37p9h3/android_pay_is_old_news_now_google_teases_hands/" TargetMode="External"/><Relationship Id="rId1469" Type="http://schemas.openxmlformats.org/officeDocument/2006/relationships/hyperlink" Target="https://yacuna.com/blog/blocksize-is-bigger-always-better/?utm_source=Reddit&amp;utm_medium=%2Fr%2Fbitcoin&amp;utm_campaign=22%2F05%2F15%20%2Fr%2Fbitcoin%20blocksize" TargetMode="External"/><Relationship Id="rId635" Type="http://schemas.openxmlformats.org/officeDocument/2006/relationships/hyperlink" Target="http://www.reddit.com/r/Bitcoin/comments/36ha1y/this_typical_credit_card_transaction_cost_me_over/" TargetMode="External"/><Relationship Id="rId634" Type="http://schemas.openxmlformats.org/officeDocument/2006/relationships/hyperlink" Target="http://imgur.com/vVJgjLO" TargetMode="External"/><Relationship Id="rId633" Type="http://schemas.openxmlformats.org/officeDocument/2006/relationships/hyperlink" Target="http://www.reddit.com/r/Bitcoin/comments/36hake/i_put_together_a_brief_survey_to_learn_about_user/" TargetMode="External"/><Relationship Id="rId632" Type="http://schemas.openxmlformats.org/officeDocument/2006/relationships/hyperlink" Target="https://docs.google.com/forms/d/1SM7ofADytJXEa9p7yjJRQn4ZFzgqDN_CEVvmaBhNN5g/viewform?usp=send_form" TargetMode="External"/><Relationship Id="rId639" Type="http://schemas.openxmlformats.org/officeDocument/2006/relationships/hyperlink" Target="http://www.reddit.com/r/Bitcoin/comments/36hei1/1_day_left_to_sendchats_crowdfund/" TargetMode="External"/><Relationship Id="rId638" Type="http://schemas.openxmlformats.org/officeDocument/2006/relationships/hyperlink" Target="https://twitter.com/SendChat/status/600580751139147776" TargetMode="External"/><Relationship Id="rId637" Type="http://schemas.openxmlformats.org/officeDocument/2006/relationships/hyperlink" Target="http://www.reddit.com/r/Bitcoin/comments/36hem4/looking_for_a_how_to_video_on_adding_salt_to_my/" TargetMode="External"/><Relationship Id="rId636" Type="http://schemas.openxmlformats.org/officeDocument/2006/relationships/hyperlink" Target="http://www.reddit.com/r/Bitcoin/comments/36hbrp/buying_shares_of_21_inc_with_bitcoin/" TargetMode="External"/><Relationship Id="rId2790" Type="http://schemas.openxmlformats.org/officeDocument/2006/relationships/hyperlink" Target="http://www.reddit.com/r/Bitcoin/comments/37nlg1/i_was_the_guy_who_lost_6_btc_using_blockchaininfo/crokjbq" TargetMode="External"/><Relationship Id="rId1460" Type="http://schemas.openxmlformats.org/officeDocument/2006/relationships/hyperlink" Target="http://www.treasuryinsider.com/2015/05/22/russian-ban-on-bitcoin-lifted/" TargetMode="External"/><Relationship Id="rId2791" Type="http://schemas.openxmlformats.org/officeDocument/2006/relationships/hyperlink" Target="http://www.reddit.com/r/Bitcoin/comments/37p0i7/the_bug_that_caused_the_blockchaininfoandroid/" TargetMode="External"/><Relationship Id="rId1461" Type="http://schemas.openxmlformats.org/officeDocument/2006/relationships/hyperlink" Target="http://www.reddit.com/r/Bitcoin/comments/36urx2/russian_ban_on_bitcoin_lifted/" TargetMode="External"/><Relationship Id="rId2792" Type="http://schemas.openxmlformats.org/officeDocument/2006/relationships/hyperlink" Target="http://www.reddit.com/r/Bitcoin/comments/37p0f7/top_10_reasons_why_people_are_negative_about/" TargetMode="External"/><Relationship Id="rId631" Type="http://schemas.openxmlformats.org/officeDocument/2006/relationships/hyperlink" Target="http://www.reddit.com/r/Bitcoin/comments/36hap7/what_if_bitcoin_is_only_part_one_of_satoshis/" TargetMode="External"/><Relationship Id="rId1462" Type="http://schemas.openxmlformats.org/officeDocument/2006/relationships/hyperlink" Target="http://i.imgur.com/c72BMrx.png" TargetMode="External"/><Relationship Id="rId2793" Type="http://schemas.openxmlformats.org/officeDocument/2006/relationships/hyperlink" Target="http://www.reddit.com/r/Bitcoin/comments/37p2gm/security_advisory_all_addresses_made_with_the/" TargetMode="External"/><Relationship Id="rId630" Type="http://schemas.openxmlformats.org/officeDocument/2006/relationships/hyperlink" Target="http://www.reddit.com/r/Bitcoin/comments/36h9na/eying_bitcoinlike_stock_overstock_invests_in/" TargetMode="External"/><Relationship Id="rId1463" Type="http://schemas.openxmlformats.org/officeDocument/2006/relationships/hyperlink" Target="http://www.reddit.com/r/Bitcoin/comments/36urt8/somebody_playing_at_kraken/" TargetMode="External"/><Relationship Id="rId2794" Type="http://schemas.openxmlformats.org/officeDocument/2006/relationships/hyperlink" Target="https://twitter.com/huobicom/status/603802570948276224" TargetMode="External"/><Relationship Id="rId1464" Type="http://schemas.openxmlformats.org/officeDocument/2006/relationships/hyperlink" Target="http://harbourtimes.com/2015/05/22/nurture-or-neuter-the-bitcoin-brouhaha/" TargetMode="External"/><Relationship Id="rId2795" Type="http://schemas.openxmlformats.org/officeDocument/2006/relationships/hyperlink" Target="http://www.reddit.com/r/Bitcoin/comments/37p4sq/which_one_do_you_wantlike_to_propose_witha/" TargetMode="External"/><Relationship Id="rId1465" Type="http://schemas.openxmlformats.org/officeDocument/2006/relationships/hyperlink" Target="http://www.reddit.com/r/Bitcoin/comments/36uvfe/hong_kongs_bitcoin_scene_and_regulatory/" TargetMode="External"/><Relationship Id="rId2796" Type="http://schemas.openxmlformats.org/officeDocument/2006/relationships/hyperlink" Target="http://imgur.com/1jybMpE" TargetMode="External"/><Relationship Id="rId1411" Type="http://schemas.openxmlformats.org/officeDocument/2006/relationships/hyperlink" Target="http://www.reddit.com/r/Bitcoin/comments/36u2n0/the_insanity_of_professor_bitcorn_starts_at_35_min/" TargetMode="External"/><Relationship Id="rId2742" Type="http://schemas.openxmlformats.org/officeDocument/2006/relationships/hyperlink" Target="https://buyabitcoin.com.au/blog/1-in-16-bitcoins-are-stolen-dont-let-it-happen-to-you/" TargetMode="External"/><Relationship Id="rId1412" Type="http://schemas.openxmlformats.org/officeDocument/2006/relationships/hyperlink" Target="http://www.reddit.com/r/Bitcoin/comments/36u5k4/when_i_hear_banks_say_i_like_blockchain_tech_but/" TargetMode="External"/><Relationship Id="rId2743" Type="http://schemas.openxmlformats.org/officeDocument/2006/relationships/hyperlink" Target="http://www.reddit.com/r/Bitcoin/comments/37og72/im_sick_of_hearing_about_people_having_their/" TargetMode="External"/><Relationship Id="rId1413" Type="http://schemas.openxmlformats.org/officeDocument/2006/relationships/hyperlink" Target="http://www.reddit.com/r/Bitcoin/comments/36u55y/16_year_old_noob_can_i_use_bitcoin/" TargetMode="External"/><Relationship Id="rId2744" Type="http://schemas.openxmlformats.org/officeDocument/2006/relationships/hyperlink" Target="http://www.reuters.com/article/2015/05/28/soccer-fifa-sponsors-idUSL1N0YJ06M20150528" TargetMode="External"/><Relationship Id="rId1414" Type="http://schemas.openxmlformats.org/officeDocument/2006/relationships/hyperlink" Target="http://www.reddit.com/r/Bitcoin/comments/36u50l/noob_amazon_gift_card_question/" TargetMode="External"/><Relationship Id="rId2745" Type="http://schemas.openxmlformats.org/officeDocument/2006/relationships/hyperlink" Target="http://www.reddit.com/r/Bitcoin/comments/37og6f/visa_threatens_to_ditch_fifa_as_sponsor_dismay/" TargetMode="External"/><Relationship Id="rId1415" Type="http://schemas.openxmlformats.org/officeDocument/2006/relationships/hyperlink" Target="http://www.reddit.com/r/Bitcoin/comments/36u3wd/taxes_does_altcoin_mining_fall_under_likekind/" TargetMode="External"/><Relationship Id="rId2746" Type="http://schemas.openxmlformats.org/officeDocument/2006/relationships/hyperlink" Target="https://np.reddit.com/r/worldnews/comments/37mnmp/un_says_encryption_necessary_for_the_exercise_of/" TargetMode="External"/><Relationship Id="rId1416" Type="http://schemas.openxmlformats.org/officeDocument/2006/relationships/hyperlink" Target="http://www.reddit.com/r/Bitcoin/comments/36u5k4/when_i_hear_banks_say_i_like_blockchain_tech_but/" TargetMode="External"/><Relationship Id="rId2747" Type="http://schemas.openxmlformats.org/officeDocument/2006/relationships/hyperlink" Target="http://www.reddit.com/r/Bitcoin/comments/37ofxh/un_says_encryption_necessary_for_the_exercise_of/" TargetMode="External"/><Relationship Id="rId1417" Type="http://schemas.openxmlformats.org/officeDocument/2006/relationships/hyperlink" Target="http://www.reddit.com/r/Bitcoin/comments/36u55y/16_year_old_noob_can_i_use_bitcoin/" TargetMode="External"/><Relationship Id="rId2748" Type="http://schemas.openxmlformats.org/officeDocument/2006/relationships/hyperlink" Target="http://www.reddit.com/r/Bitcoin/comments/37ofkg/lets_say_that_somehow_in_the_very_distant_future/" TargetMode="External"/><Relationship Id="rId1418" Type="http://schemas.openxmlformats.org/officeDocument/2006/relationships/hyperlink" Target="http://www.reddit.com/r/Bitcoin/comments/36u50l/noob_amazon_gift_card_question/" TargetMode="External"/><Relationship Id="rId2749" Type="http://schemas.openxmlformats.org/officeDocument/2006/relationships/hyperlink" Target="https://www.techdirt.com/articles/20150528/07001931137/uk-government-goes-full-orwell-snoopers-charter-encryption-backdoors-free-speech-suppression.shtml" TargetMode="External"/><Relationship Id="rId1419" Type="http://schemas.openxmlformats.org/officeDocument/2006/relationships/hyperlink" Target="http://www.reddit.com/r/Bitcoin/comments/36u7j2/how_will_bitcoin_compete_in_the_real_world_when/" TargetMode="External"/><Relationship Id="rId2740" Type="http://schemas.openxmlformats.org/officeDocument/2006/relationships/hyperlink" Target="http://www.reddit.com/r/Bitcoin/comments/37occa/sponsor_visa_said_it_would_threaten_to_leave_fifa/" TargetMode="External"/><Relationship Id="rId1410" Type="http://schemas.openxmlformats.org/officeDocument/2006/relationships/hyperlink" Target="https://soundcloud.com/jr0n/bretton-woods-committee-2015-annual-meeting" TargetMode="External"/><Relationship Id="rId2741" Type="http://schemas.openxmlformats.org/officeDocument/2006/relationships/hyperlink" Target="http://www.reddit.com/r/Bitcoin/comments/37ob5j/what_are_your_experience_with_btc_banks_or_cloud/" TargetMode="External"/><Relationship Id="rId1400" Type="http://schemas.openxmlformats.org/officeDocument/2006/relationships/hyperlink" Target="http://fxwire.pro/Significantly-lower-platinum-group-metal-supply-deficits-anticipated-in-2015-38290" TargetMode="External"/><Relationship Id="rId2731" Type="http://schemas.openxmlformats.org/officeDocument/2006/relationships/hyperlink" Target="http://www.npr.org/sections/money/2010/10/04/130329523/how-fake-money-saved-brazil" TargetMode="External"/><Relationship Id="rId1401" Type="http://schemas.openxmlformats.org/officeDocument/2006/relationships/hyperlink" Target="http://www.reddit.com/r/Bitcoin/comments/36tz8p/significantly_lower_platinum_group_metal_supply/" TargetMode="External"/><Relationship Id="rId2732" Type="http://schemas.openxmlformats.org/officeDocument/2006/relationships/hyperlink" Target="http://www.reddit.com/r/Bitcoin/comments/37o83v/the_day_a_fake_currency_fixed_inflation/" TargetMode="External"/><Relationship Id="rId1402" Type="http://schemas.openxmlformats.org/officeDocument/2006/relationships/hyperlink" Target="http://newsletters.briefs.blpprofessional.com/repo/uploadsb/module_images/62437.png" TargetMode="External"/><Relationship Id="rId2733" Type="http://schemas.openxmlformats.org/officeDocument/2006/relationships/hyperlink" Target="http://www.deepdotweb.com/2015/05/28/secrets-to-unmasking-bitcoin-scams-4-eye-opening-case-studies/" TargetMode="External"/><Relationship Id="rId1403" Type="http://schemas.openxmlformats.org/officeDocument/2006/relationships/hyperlink" Target="http://www.reddit.com/r/Bitcoin/comments/36u0t9/bloomberg_acceptance_of_bitcoin_expected_to_pick/" TargetMode="External"/><Relationship Id="rId2734" Type="http://schemas.openxmlformats.org/officeDocument/2006/relationships/hyperlink" Target="http://www.reddit.com/r/Bitcoin/comments/37o7jv/secrets_to_unmasking_bitcoin_scams_4_eye_opening/" TargetMode="External"/><Relationship Id="rId1404" Type="http://schemas.openxmlformats.org/officeDocument/2006/relationships/hyperlink" Target="https://coinslists.info/index.php/getting-bitcoin/" TargetMode="External"/><Relationship Id="rId2735" Type="http://schemas.openxmlformats.org/officeDocument/2006/relationships/hyperlink" Target="https://bitcointalk.org/index.php?topic=957797.msg11477861" TargetMode="External"/><Relationship Id="rId1405" Type="http://schemas.openxmlformats.org/officeDocument/2006/relationships/hyperlink" Target="http://www.reddit.com/r/Bitcoin/comments/36u0pe/created_a_bitcoin_website_targeting_bitcoin_newbs/" TargetMode="External"/><Relationship Id="rId2736" Type="http://schemas.openxmlformats.org/officeDocument/2006/relationships/hyperlink" Target="http://www.reddit.com/r/Bitcoin/comments/37o8lh/the_blockchain_gaming_moonga_fan_favorite_in/" TargetMode="External"/><Relationship Id="rId1406" Type="http://schemas.openxmlformats.org/officeDocument/2006/relationships/hyperlink" Target="http://qz.com/410019/its-official-cash-is-no-longer-king-in-the-uk/" TargetMode="External"/><Relationship Id="rId2737" Type="http://schemas.openxmlformats.org/officeDocument/2006/relationships/hyperlink" Target="http://www.npr.org/sections/money/2010/10/04/130329523/how-fake-money-saved-brazil" TargetMode="External"/><Relationship Id="rId1407" Type="http://schemas.openxmlformats.org/officeDocument/2006/relationships/hyperlink" Target="http://www.reddit.com/r/Bitcoin/comments/36u0m5/its_official_cash_is_no_longer_king_in_the_uk/" TargetMode="External"/><Relationship Id="rId2738" Type="http://schemas.openxmlformats.org/officeDocument/2006/relationships/hyperlink" Target="http://www.reddit.com/r/Bitcoin/comments/37o83v/the_day_a_fake_currency_fixed_inflation/" TargetMode="External"/><Relationship Id="rId1408" Type="http://schemas.openxmlformats.org/officeDocument/2006/relationships/hyperlink" Target="http://amphibian.com/169" TargetMode="External"/><Relationship Id="rId2739" Type="http://schemas.openxmlformats.org/officeDocument/2006/relationships/hyperlink" Target="https://www.youtube.com/watch?t=101&amp;v=EZaZX67X-AI" TargetMode="External"/><Relationship Id="rId1409" Type="http://schemas.openxmlformats.org/officeDocument/2006/relationships/hyperlink" Target="http://www.reddit.com/r/Bitcoin/comments/36tzy8/it_may_seem_silly_but_sites_like_this_are_the/" TargetMode="External"/><Relationship Id="rId2730" Type="http://schemas.openxmlformats.org/officeDocument/2006/relationships/hyperlink" Target="http://www.reddit.com/r/Bitcoin/comments/37o8lh/the_blockchain_gaming_moonga_fan_favorite_in/" TargetMode="External"/><Relationship Id="rId1433" Type="http://schemas.openxmlformats.org/officeDocument/2006/relationships/hyperlink" Target="http://bravenewcoin.com/news/mastercards-marketing-department-tackles-bitcoin/" TargetMode="External"/><Relationship Id="rId2764" Type="http://schemas.openxmlformats.org/officeDocument/2006/relationships/hyperlink" Target="http://www.reddit.com/r/Bitcoin/comments/37olf8/email_marketing_services_email_campaign/" TargetMode="External"/><Relationship Id="rId1434" Type="http://schemas.openxmlformats.org/officeDocument/2006/relationships/hyperlink" Target="http://www.reddit.com/r/Bitcoin/comments/36ugnm/mastercards_marketing_department_tackles_bitcoin/" TargetMode="External"/><Relationship Id="rId2765" Type="http://schemas.openxmlformats.org/officeDocument/2006/relationships/hyperlink" Target="http://shitco.in/2015/05/29/recent-okc-temper-tantrum-makes-researcher-20k-richer/" TargetMode="External"/><Relationship Id="rId1435" Type="http://schemas.openxmlformats.org/officeDocument/2006/relationships/hyperlink" Target="https://www.facebook.com/rusticapizzerialv?" TargetMode="External"/><Relationship Id="rId2766" Type="http://schemas.openxmlformats.org/officeDocument/2006/relationships/hyperlink" Target="http://www.reddit.com/r/Bitcoin/comments/37om3x/recent_okc_temper_tantrum_makes_researcher_20k/" TargetMode="External"/><Relationship Id="rId1436" Type="http://schemas.openxmlformats.org/officeDocument/2006/relationships/hyperlink" Target="http://www.reddit.com/r/Bitcoin/comments/36ugj8/happy_bitcoin_pizza_day_rustica_pizzeria_in_las/" TargetMode="External"/><Relationship Id="rId2767" Type="http://schemas.openxmlformats.org/officeDocument/2006/relationships/hyperlink" Target="http://bravenewcoin.com/news/bitcoin-companies-tackling-the-african-market/" TargetMode="External"/><Relationship Id="rId1437" Type="http://schemas.openxmlformats.org/officeDocument/2006/relationships/hyperlink" Target="http://www.reddit.com/r/Bitcoin/comments/36umph/is_bitlicence_already_released/" TargetMode="External"/><Relationship Id="rId2768" Type="http://schemas.openxmlformats.org/officeDocument/2006/relationships/hyperlink" Target="http://www.reddit.com/r/Bitcoin/comments/37oogq/bitcoin_companies_tackling_the_african_market/" TargetMode="External"/><Relationship Id="rId1438" Type="http://schemas.openxmlformats.org/officeDocument/2006/relationships/hyperlink" Target="http://www.reddit.com/r/Bitcoin/comments/36spas/bitcoin_so_obvious/crgs7oq" TargetMode="External"/><Relationship Id="rId2769" Type="http://schemas.openxmlformats.org/officeDocument/2006/relationships/hyperlink" Target="https://np.reddit.com/r/Streamium/comments/37nidd/maraoz_and_eordano_coding_decentraland_xpost_from/" TargetMode="External"/><Relationship Id="rId1439" Type="http://schemas.openxmlformats.org/officeDocument/2006/relationships/hyperlink" Target="http://www.reddit.com/r/Bitcoin/comments/36ulzf/what_21_inc_is_really_planning_for_as_told_by/" TargetMode="External"/><Relationship Id="rId609" Type="http://schemas.openxmlformats.org/officeDocument/2006/relationships/hyperlink" Target="http://www.reddit.com/r/Bitcoin/comments/36gyxi/weekly_spend_thread/" TargetMode="External"/><Relationship Id="rId608" Type="http://schemas.openxmlformats.org/officeDocument/2006/relationships/hyperlink" Target="http://www.reddit.com/r/Bitcoin/comments/36gz9v/new_project_physical_btc_bar/" TargetMode="External"/><Relationship Id="rId607" Type="http://schemas.openxmlformats.org/officeDocument/2006/relationships/hyperlink" Target="http://www.reddit.com/r/Bitcoin/comments/36gzje/eli5_so_what_can_you_actually_do_with_a_few/" TargetMode="External"/><Relationship Id="rId602" Type="http://schemas.openxmlformats.org/officeDocument/2006/relationships/hyperlink" Target="http://www.reddit.com/r/Bitcoin/comments/36gtkr/isnt_21inc_going_to_51_the_blockchain_with_their/" TargetMode="External"/><Relationship Id="rId601" Type="http://schemas.openxmlformats.org/officeDocument/2006/relationships/hyperlink" Target="http://www.reddit.com/r/Bitcoin/comments/36gu0w/honduras_to_use_bitcoin_blockchain_tech_to_run/" TargetMode="External"/><Relationship Id="rId600" Type="http://schemas.openxmlformats.org/officeDocument/2006/relationships/hyperlink" Target="http://siliconangle.com/blog/2015/05/17/honduras-to-use-bitcoin-blockchain-tech-to-run-its-land-registry/" TargetMode="External"/><Relationship Id="rId606" Type="http://schemas.openxmlformats.org/officeDocument/2006/relationships/hyperlink" Target="http://www.reddit.com/r/Bitcoin/comments/36gyco/coinsecure_bitcoin_exchange_in_india_joins_nasscom/" TargetMode="External"/><Relationship Id="rId605" Type="http://schemas.openxmlformats.org/officeDocument/2006/relationships/hyperlink" Target="http://blog.coinsecure.in/post/119345818840/coinsecure-joins-nasscom" TargetMode="External"/><Relationship Id="rId604" Type="http://schemas.openxmlformats.org/officeDocument/2006/relationships/hyperlink" Target="http://www.reddit.com/r/Bitcoin/comments/36gvvk/at_last_fintech_investments_in_blockchain_tech/" TargetMode="External"/><Relationship Id="rId603" Type="http://schemas.openxmlformats.org/officeDocument/2006/relationships/hyperlink" Target="http://www.coindesk.com/ripple-labs-raises-28-million-in-series-a-round/" TargetMode="External"/><Relationship Id="rId2760" Type="http://schemas.openxmlformats.org/officeDocument/2006/relationships/hyperlink" Target="http://www.reddit.com/r/Bitcoin/comments/37ok7t/im_live_streamingcrowd_sourcing_the_coinjar/" TargetMode="External"/><Relationship Id="rId1430" Type="http://schemas.openxmlformats.org/officeDocument/2006/relationships/hyperlink" Target="http://www.reddit.com/r/Bitcoin/comments/36u9ix/what_kind_of/" TargetMode="External"/><Relationship Id="rId2761" Type="http://schemas.openxmlformats.org/officeDocument/2006/relationships/hyperlink" Target="http://www.reuters.com/article/2015/05/28/us-justice-department-swiss-banks-idUSKBN0OD26O20150528" TargetMode="External"/><Relationship Id="rId1431" Type="http://schemas.openxmlformats.org/officeDocument/2006/relationships/hyperlink" Target="http://www.reddit.com/r/Bitcoin/comments/36uavc/the_anonymity_of_visa_gift_cards/" TargetMode="External"/><Relationship Id="rId2762" Type="http://schemas.openxmlformats.org/officeDocument/2006/relationships/hyperlink" Target="http://www.reddit.com/r/Bitcoin/comments/37olw4/us_reaches_deals_with_four_more_banks_under_swiss/" TargetMode="External"/><Relationship Id="rId1432" Type="http://schemas.openxmlformats.org/officeDocument/2006/relationships/hyperlink" Target="http://www.reddit.com/r/Bitcoin/comments/36uf7p/a_low_of_353_users_online_right_now/" TargetMode="External"/><Relationship Id="rId2763" Type="http://schemas.openxmlformats.org/officeDocument/2006/relationships/hyperlink" Target="http://www.cosmosstarconsultants.com/email_marketing.html" TargetMode="External"/><Relationship Id="rId1422" Type="http://schemas.openxmlformats.org/officeDocument/2006/relationships/hyperlink" Target="http://www.reddit.com/r/Bitcoin/comments/36u93x/is_blockchaininfo_down_for_anyone_else/" TargetMode="External"/><Relationship Id="rId2753" Type="http://schemas.openxmlformats.org/officeDocument/2006/relationships/hyperlink" Target="http://www.reuters.com/article/2015/05/28/soccer-fifa-sponsors-idUSL1N0YJ06M20150528" TargetMode="External"/><Relationship Id="rId1423" Type="http://schemas.openxmlformats.org/officeDocument/2006/relationships/hyperlink" Target="http://bitcoinclock.com/" TargetMode="External"/><Relationship Id="rId2754" Type="http://schemas.openxmlformats.org/officeDocument/2006/relationships/hyperlink" Target="http://www.reddit.com/r/Bitcoin/comments/37og6f/visa_threatens_to_ditch_fifa_as_sponsor_dismay/" TargetMode="External"/><Relationship Id="rId1424" Type="http://schemas.openxmlformats.org/officeDocument/2006/relationships/hyperlink" Target="http://www.reddit.com/r/Bitcoin/comments/36u8kf/this_will_be_the_longest_61_weeks_of_my_life_the/" TargetMode="External"/><Relationship Id="rId2755" Type="http://schemas.openxmlformats.org/officeDocument/2006/relationships/hyperlink" Target="https://www.techdirt.com/articles/20150528/07001931137/uk-government-goes-full-orwell-snoopers-charter-encryption-backdoors-free-speech-suppression.shtml" TargetMode="External"/><Relationship Id="rId1425" Type="http://schemas.openxmlformats.org/officeDocument/2006/relationships/hyperlink" Target="http://i.imgur.com/QNvWKtM.jpg" TargetMode="External"/><Relationship Id="rId2756" Type="http://schemas.openxmlformats.org/officeDocument/2006/relationships/hyperlink" Target="http://www.reddit.com/r/Bitcoin/comments/37ogsy/uk_government_goes_full_orwell_snoopers_charter/" TargetMode="External"/><Relationship Id="rId1426" Type="http://schemas.openxmlformats.org/officeDocument/2006/relationships/hyperlink" Target="http://www.reddit.com/r/Bitcoin/comments/36u8de/abercrombie_model_bitcoin_dog/" TargetMode="External"/><Relationship Id="rId2757" Type="http://schemas.openxmlformats.org/officeDocument/2006/relationships/hyperlink" Target="https://buyabitcoin.com.au/blog/1-in-16-bitcoins-are-stolen-dont-let-it-happen-to-you/" TargetMode="External"/><Relationship Id="rId1427" Type="http://schemas.openxmlformats.org/officeDocument/2006/relationships/hyperlink" Target="http://motherboard.vice.com/read/forget-diamonds-bitcoin-engagement-rings-are-forever" TargetMode="External"/><Relationship Id="rId2758" Type="http://schemas.openxmlformats.org/officeDocument/2006/relationships/hyperlink" Target="http://www.reddit.com/r/Bitcoin/comments/37og72/im_sick_of_hearing_about_people_having_their/" TargetMode="External"/><Relationship Id="rId1428" Type="http://schemas.openxmlformats.org/officeDocument/2006/relationships/hyperlink" Target="http://www.reddit.com/r/Bitcoin/comments/36uapu/is_your_fiance_a_whore_here_is_the_perfect/" TargetMode="External"/><Relationship Id="rId2759" Type="http://schemas.openxmlformats.org/officeDocument/2006/relationships/hyperlink" Target="https://twitter.com/Samueltates/status/604136410287837184" TargetMode="External"/><Relationship Id="rId1429" Type="http://schemas.openxmlformats.org/officeDocument/2006/relationships/hyperlink" Target="http://www.reddit.com/r/Bitcoin/comments/36u9zq/will_sidechains_or_the_lightning_network_cause/" TargetMode="External"/><Relationship Id="rId2750" Type="http://schemas.openxmlformats.org/officeDocument/2006/relationships/hyperlink" Target="http://www.reddit.com/r/Bitcoin/comments/37ogsy/uk_government_goes_full_orwell_snoopers_charter/" TargetMode="External"/><Relationship Id="rId1420" Type="http://schemas.openxmlformats.org/officeDocument/2006/relationships/hyperlink" Target="http://www.reddit.com/r/Bitcoin/comments/36u69z/im_all_for_bitcoin_but/" TargetMode="External"/><Relationship Id="rId2751" Type="http://schemas.openxmlformats.org/officeDocument/2006/relationships/hyperlink" Target="https://buyabitcoin.com.au/blog/1-in-16-bitcoins-are-stolen-dont-let-it-happen-to-you/" TargetMode="External"/><Relationship Id="rId1421" Type="http://schemas.openxmlformats.org/officeDocument/2006/relationships/hyperlink" Target="http://www.reddit.com/r/Bitcoin/comments/36u9ah/will_bitcoin_protocol_changes_become_more/" TargetMode="External"/><Relationship Id="rId2752" Type="http://schemas.openxmlformats.org/officeDocument/2006/relationships/hyperlink" Target="http://www.reddit.com/r/Bitcoin/comments/37og72/im_sick_of_hearing_about_people_having_their/" TargetMode="External"/><Relationship Id="rId699" Type="http://schemas.openxmlformats.org/officeDocument/2006/relationships/hyperlink" Target="https://twitter.com/spair/status/600694035876093953" TargetMode="External"/><Relationship Id="rId698" Type="http://schemas.openxmlformats.org/officeDocument/2006/relationships/hyperlink" Target="http://www.reddit.com/r/Bitcoin/comments/36i69b/nsfw_adult_live_video_chat_site_livejasmin_now/" TargetMode="External"/><Relationship Id="rId693" Type="http://schemas.openxmlformats.org/officeDocument/2006/relationships/hyperlink" Target="http://www.reddit.com/r/Bitcoin/comments/36i48b/the_real_value_of_bitcoin_and_crypto_currency/" TargetMode="External"/><Relationship Id="rId692" Type="http://schemas.openxmlformats.org/officeDocument/2006/relationships/hyperlink" Target="https://www.youtube.com/attribution_link?a=4WZrZGesGJs&amp;u=%2Fwatch%3Fv%3DtPfayYsWlvQ%26feature%3Dshare" TargetMode="External"/><Relationship Id="rId691" Type="http://schemas.openxmlformats.org/officeDocument/2006/relationships/hyperlink" Target="http://www.reddit.com/r/Bitcoin/comments/36i4e5/is_there_anything_exciting_happening_in_the_world/" TargetMode="External"/><Relationship Id="rId690" Type="http://schemas.openxmlformats.org/officeDocument/2006/relationships/hyperlink" Target="http://www.reddit.com/r/Bitcoin/comments/36i4pp/demystifying_bitcoins_labyrinth/" TargetMode="External"/><Relationship Id="rId697" Type="http://schemas.openxmlformats.org/officeDocument/2006/relationships/hyperlink" Target="http://new.livejasmin.com/" TargetMode="External"/><Relationship Id="rId696" Type="http://schemas.openxmlformats.org/officeDocument/2006/relationships/hyperlink" Target="http://www.reddit.com/r/Bitcoin/comments/36i798/regarding_21_part_ii_its_also_about_the/" TargetMode="External"/><Relationship Id="rId695" Type="http://schemas.openxmlformats.org/officeDocument/2006/relationships/hyperlink" Target="http://www.reddit.com/r/Bitcoin/comments/36i7hb/ripple_labs_raises_28_million_from_idg_capital/" TargetMode="External"/><Relationship Id="rId694" Type="http://schemas.openxmlformats.org/officeDocument/2006/relationships/hyperlink" Target="https://ripple.com/blog/ripple-labs-raises-28-million-from-idg-capital-partners-cme-group-seagate-and-others/" TargetMode="External"/><Relationship Id="rId1499" Type="http://schemas.openxmlformats.org/officeDocument/2006/relationships/hyperlink" Target="http://www.bitlanders.com/register?c=gr234234__298955__0__0" TargetMode="External"/><Relationship Id="rId668" Type="http://schemas.openxmlformats.org/officeDocument/2006/relationships/hyperlink" Target="http://motherboard.vice.com/read/how-mt-gox-imploded" TargetMode="External"/><Relationship Id="rId667" Type="http://schemas.openxmlformats.org/officeDocument/2006/relationships/hyperlink" Target="http://www.reddit.com/r/Bitcoin/comments/36hmuj/does_anyone_know_of_a_good_coffee_shop_in_nyc/" TargetMode="External"/><Relationship Id="rId666" Type="http://schemas.openxmlformats.org/officeDocument/2006/relationships/hyperlink" Target="http://www.reddit.com/r/Bitcoin/comments/36hn28/bitcoin_mentioned_in_community_season_6_episode/" TargetMode="External"/><Relationship Id="rId665" Type="http://schemas.openxmlformats.org/officeDocument/2006/relationships/hyperlink" Target="https://www.youtube.com/attribution_link?a=8J2JBI-dApE&amp;u=%2Fwatch%3Fv%3DxoarFNTAEAA%26feature%3Dshare" TargetMode="External"/><Relationship Id="rId669" Type="http://schemas.openxmlformats.org/officeDocument/2006/relationships/hyperlink" Target="http://www.reddit.com/r/Bitcoin/comments/36hmtr/what_was_happening_behind_the_scenes_in_the_final/" TargetMode="External"/><Relationship Id="rId1490" Type="http://schemas.openxmlformats.org/officeDocument/2006/relationships/hyperlink" Target="http://www.reddit.com/r/Bitcoin/comments/36v8lm/brazilian_full_professor_talking_bullshits_about/" TargetMode="External"/><Relationship Id="rId660" Type="http://schemas.openxmlformats.org/officeDocument/2006/relationships/hyperlink" Target="http://www.reddit.com/r/Bitcoin/comments/36hjwu/justeat_competitor_marvinie_launched_today_in/" TargetMode="External"/><Relationship Id="rId1491" Type="http://schemas.openxmlformats.org/officeDocument/2006/relationships/hyperlink" Target="http://altcoinpress.com/2015/05/social-engineering-attack-cripples-bitcoin-community/" TargetMode="External"/><Relationship Id="rId1492" Type="http://schemas.openxmlformats.org/officeDocument/2006/relationships/hyperlink" Target="http://www.reddit.com/r/Bitcoin/comments/36v7vt/social_engineering_attack_cripples_bitcoin/" TargetMode="External"/><Relationship Id="rId1493" Type="http://schemas.openxmlformats.org/officeDocument/2006/relationships/hyperlink" Target="http://bitcoindial.com/" TargetMode="External"/><Relationship Id="rId1494" Type="http://schemas.openxmlformats.org/officeDocument/2006/relationships/hyperlink" Target="http://www.reddit.com/r/Bitcoin/comments/36v78b/make_your_bitcoinpizzaday_call_with_bitcoin/" TargetMode="External"/><Relationship Id="rId664" Type="http://schemas.openxmlformats.org/officeDocument/2006/relationships/hyperlink" Target="http://www.reddit.com/r/Bitcoin/comments/36hnu4/bitcoin_gains_mainstream_support_with_nyse_index/" TargetMode="External"/><Relationship Id="rId1495" Type="http://schemas.openxmlformats.org/officeDocument/2006/relationships/hyperlink" Target="http://www.telegraaf.nl/dft/24072220/__Over_vier__jaar_eindelijk_snel_geld_overmaken__.html" TargetMode="External"/><Relationship Id="rId663" Type="http://schemas.openxmlformats.org/officeDocument/2006/relationships/hyperlink" Target="http://thenextweb.com/insider/2015/05/19/bitcoin-gains-mainstream-support-with-nyse-index-launching-today/" TargetMode="External"/><Relationship Id="rId1496" Type="http://schemas.openxmlformats.org/officeDocument/2006/relationships/hyperlink" Target="http://www.reddit.com/r/Bitcoin/comments/36vaap/dutch_banks_agree_to_have_instant_transactions/" TargetMode="External"/><Relationship Id="rId662" Type="http://schemas.openxmlformats.org/officeDocument/2006/relationships/hyperlink" Target="http://www.reddit.com/r/Bitcoin/comments/36hj4u/bitcoin_core_version_0102/" TargetMode="External"/><Relationship Id="rId1497" Type="http://schemas.openxmlformats.org/officeDocument/2006/relationships/hyperlink" Target="http://www.futurism.com/wp-content/uploads/2015/05/Bitcoin_May22nd_2015.jpg" TargetMode="External"/><Relationship Id="rId661" Type="http://schemas.openxmlformats.org/officeDocument/2006/relationships/hyperlink" Target="https://github.com/bitcoin/bitcoin/blob/v0.10.2/doc/release-notes.md" TargetMode="External"/><Relationship Id="rId1498" Type="http://schemas.openxmlformats.org/officeDocument/2006/relationships/hyperlink" Target="http://www.reddit.com/r/Bitcoin/comments/36va9a/this_week_in_bitcoin_embeddable_mining_chips_a/" TargetMode="External"/><Relationship Id="rId1488" Type="http://schemas.openxmlformats.org/officeDocument/2006/relationships/hyperlink" Target="http://www.reddit.com/r/Bitcoin/comments/36v5ul/bitcoin_tipping_event_powerd_by_us/" TargetMode="External"/><Relationship Id="rId1489" Type="http://schemas.openxmlformats.org/officeDocument/2006/relationships/hyperlink" Target="https://twitter.com/nandopaladini/status/601514741626970112" TargetMode="External"/><Relationship Id="rId657" Type="http://schemas.openxmlformats.org/officeDocument/2006/relationships/hyperlink" Target="http://www.reddit.com/r/Bitcoin/comments/36hkwz/am_i_reading_this_right_has_bto_traded_nearly/" TargetMode="External"/><Relationship Id="rId656" Type="http://schemas.openxmlformats.org/officeDocument/2006/relationships/hyperlink" Target="http://www.reddit.com/r/Bitcoin/comments/36hlcs/forget_chainalysis_the_all_new_bitcoinprivacy_is/" TargetMode="External"/><Relationship Id="rId655" Type="http://schemas.openxmlformats.org/officeDocument/2006/relationships/hyperlink" Target="https://bitcoinprivacy.net/" TargetMode="External"/><Relationship Id="rId654" Type="http://schemas.openxmlformats.org/officeDocument/2006/relationships/hyperlink" Target="http://www.reddit.com/r/Bitcoin/comments/36hleb/hsbc_to_charge_for_holding_deposits/" TargetMode="External"/><Relationship Id="rId659" Type="http://schemas.openxmlformats.org/officeDocument/2006/relationships/hyperlink" Target="http://www.marvin.ie" TargetMode="External"/><Relationship Id="rId658" Type="http://schemas.openxmlformats.org/officeDocument/2006/relationships/hyperlink" Target="http://www.reddit.com/r/Bitcoin/comments/36hjwy/21dotco_device_mining_time_power/" TargetMode="External"/><Relationship Id="rId1480" Type="http://schemas.openxmlformats.org/officeDocument/2006/relationships/hyperlink" Target="http://www.reddit.com/r/Bitcoin/comments/36v5ul/bitcoin_tipping_event_powerd_by_us/" TargetMode="External"/><Relationship Id="rId1481" Type="http://schemas.openxmlformats.org/officeDocument/2006/relationships/hyperlink" Target="https://twitter.com/nejc_kodric/status/601705098046222336" TargetMode="External"/><Relationship Id="rId1482" Type="http://schemas.openxmlformats.org/officeDocument/2006/relationships/hyperlink" Target="http://www.reddit.com/r/Bitcoin/comments/36v5q1/nejc_kodri%C4%8D_in_2010_two_pizzas_for_10000_btc_were/" TargetMode="External"/><Relationship Id="rId1483" Type="http://schemas.openxmlformats.org/officeDocument/2006/relationships/hyperlink" Target="http://www.reddit.com/r/Bitcoin/comments/36v5px/did_not_see_your_email_not_on_my_whitelist_want/" TargetMode="External"/><Relationship Id="rId653" Type="http://schemas.openxmlformats.org/officeDocument/2006/relationships/hyperlink" Target="http://www.ft.com/cms/s/0/6ad3f99a-fe16-11e4-8efb-00144feabdc0.html" TargetMode="External"/><Relationship Id="rId1484" Type="http://schemas.openxmlformats.org/officeDocument/2006/relationships/hyperlink" Target="http://altcoinpress.com/2015/05/social-engineering-attack-cripples-bitcoin-community/" TargetMode="External"/><Relationship Id="rId652" Type="http://schemas.openxmlformats.org/officeDocument/2006/relationships/hyperlink" Target="http://www.reddit.com/r/Bitcoin/comments/36hhon/press_release_nyse_to_launch_nyse_bitcoin_index/" TargetMode="External"/><Relationship Id="rId1485" Type="http://schemas.openxmlformats.org/officeDocument/2006/relationships/hyperlink" Target="http://www.reddit.com/r/Bitcoin/comments/36v7vt/social_engineering_attack_cripples_bitcoin/" TargetMode="External"/><Relationship Id="rId651" Type="http://schemas.openxmlformats.org/officeDocument/2006/relationships/hyperlink" Target="http://ir.theice.com/press-and-publications/press-releases/all-categories/2015/05-19-2015-133635560.aspx" TargetMode="External"/><Relationship Id="rId1486" Type="http://schemas.openxmlformats.org/officeDocument/2006/relationships/hyperlink" Target="http://bitcoindial.com/" TargetMode="External"/><Relationship Id="rId650" Type="http://schemas.openxmlformats.org/officeDocument/2006/relationships/hyperlink" Target="http://www.reddit.com/r/Bitcoin/comments/36hi1d/wtf_how_did_no_one_notice_this/" TargetMode="External"/><Relationship Id="rId1487" Type="http://schemas.openxmlformats.org/officeDocument/2006/relationships/hyperlink" Target="http://www.reddit.com/r/Bitcoin/comments/36v78b/make_your_bitcoinpizzaday_call_with_bitcoin/" TargetMode="External"/><Relationship Id="rId689" Type="http://schemas.openxmlformats.org/officeDocument/2006/relationships/hyperlink" Target="http://video.cnbc.com/gallery/?video=3000380746" TargetMode="External"/><Relationship Id="rId688" Type="http://schemas.openxmlformats.org/officeDocument/2006/relationships/hyperlink" Target="http://www.reddit.com/r/Bitcoin/comments/36i4qc/how_can_i_buy_a_40000_usd_of_bitcoin_while/" TargetMode="External"/><Relationship Id="rId687" Type="http://schemas.openxmlformats.org/officeDocument/2006/relationships/hyperlink" Target="http://www.reddit.com/r/Bitcoin/comments/36i4v5/wallet_provider_bitcoin_seller_to_support_our/" TargetMode="External"/><Relationship Id="rId682" Type="http://schemas.openxmlformats.org/officeDocument/2006/relationships/hyperlink" Target="http://www.reddit.com/r/Bitcoin/comments/36hzpf/cannot_add_to_apple_stocks/" TargetMode="External"/><Relationship Id="rId681" Type="http://schemas.openxmlformats.org/officeDocument/2006/relationships/hyperlink" Target="http://www.reddit.com/r/Bitcoin/comments/36hyp9/million_dollar_domain_name_btccom_brings_you_the/" TargetMode="External"/><Relationship Id="rId680" Type="http://schemas.openxmlformats.org/officeDocument/2006/relationships/hyperlink" Target="http://www.reddit.com/r/Bitcoin/comments/36hzpf/cannot_add_to_apple_stocks/" TargetMode="External"/><Relationship Id="rId686" Type="http://schemas.openxmlformats.org/officeDocument/2006/relationships/hyperlink" Target="http://www.reddit.com/r/Bitcoin/comments/36i10a/police_cash_confiscations_still_on_the_rise/" TargetMode="External"/><Relationship Id="rId685" Type="http://schemas.openxmlformats.org/officeDocument/2006/relationships/hyperlink" Target="http://www.cnbc.com/id/102679948" TargetMode="External"/><Relationship Id="rId684" Type="http://schemas.openxmlformats.org/officeDocument/2006/relationships/hyperlink" Target="http://www.reddit.com/r/Bitcoin/comments/36i1ox/looking_for_community_advice_btc_careers/" TargetMode="External"/><Relationship Id="rId683" Type="http://schemas.openxmlformats.org/officeDocument/2006/relationships/hyperlink" Target="http://www.reddit.com/r/Bitcoin/comments/36i03l/is_it_me_or_do_i_smell_bs_with_21s_mining_devices/" TargetMode="External"/><Relationship Id="rId679" Type="http://schemas.openxmlformats.org/officeDocument/2006/relationships/hyperlink" Target="http://www.reddit.com/r/Bitcoin/comments/36hvb7/smart_contracts_platforms_and_intermediaries/" TargetMode="External"/><Relationship Id="rId678" Type="http://schemas.openxmlformats.org/officeDocument/2006/relationships/hyperlink" Target="https://medium.com/@heckerhut/smart-contracts-platforms-and-intermediaries-c3d30f5182a6" TargetMode="External"/><Relationship Id="rId677" Type="http://schemas.openxmlformats.org/officeDocument/2006/relationships/hyperlink" Target="http://www.reddit.com/r/Bitcoin/comments/36hshm/bitcoindial_make_calls_with_bitcoin/" TargetMode="External"/><Relationship Id="rId676" Type="http://schemas.openxmlformats.org/officeDocument/2006/relationships/hyperlink" Target="http://bitcoindial.com" TargetMode="External"/><Relationship Id="rId671" Type="http://schemas.openxmlformats.org/officeDocument/2006/relationships/hyperlink" Target="http://www.reddit.com/r/Bitcoin/comments/36hps8/bitcoin_core_version_0102_released/" TargetMode="External"/><Relationship Id="rId670" Type="http://schemas.openxmlformats.org/officeDocument/2006/relationships/hyperlink" Target="https://bitcoin.org/en/release/v0.10.2" TargetMode="External"/><Relationship Id="rId675" Type="http://schemas.openxmlformats.org/officeDocument/2006/relationships/hyperlink" Target="http://www.reddit.com/r/Bitcoin/comments/36ht10/new_york_stock_exchange_launches_bitcoin_price/" TargetMode="External"/><Relationship Id="rId674" Type="http://schemas.openxmlformats.org/officeDocument/2006/relationships/hyperlink" Target="http://www.coindesk.com/new-york-stock-exchange-launches-bitcoin-price-index/" TargetMode="External"/><Relationship Id="rId673" Type="http://schemas.openxmlformats.org/officeDocument/2006/relationships/hyperlink" Target="http://www.reddit.com/r/Bitcoin/comments/36hp47/the_tale_of_russian_bitcoin_community_and_big_bad/" TargetMode="External"/><Relationship Id="rId672" Type="http://schemas.openxmlformats.org/officeDocument/2006/relationships/hyperlink" Target="http://forklog.net/the-tale-of-bitcoin-community-and-big-bad-roskomnadzor/" TargetMode="External"/><Relationship Id="rId190" Type="http://schemas.openxmlformats.org/officeDocument/2006/relationships/hyperlink" Target="https://coinb.in" TargetMode="External"/><Relationship Id="rId194" Type="http://schemas.openxmlformats.org/officeDocument/2006/relationships/hyperlink" Target="http://on.ft.com/1db4v6b" TargetMode="External"/><Relationship Id="rId193" Type="http://schemas.openxmlformats.org/officeDocument/2006/relationships/hyperlink" Target="http://www.reddit.com/r/Bitcoin/comments/369x1n/deposited_1_btc_on_bitdiceme_then_it_instantly/" TargetMode="External"/><Relationship Id="rId192" Type="http://schemas.openxmlformats.org/officeDocument/2006/relationships/hyperlink" Target="http://www.reddit.com/r/Bitcoin/comments/369xeg/hello_betterbetsio_will_be_launching_soon_need/" TargetMode="External"/><Relationship Id="rId191" Type="http://schemas.openxmlformats.org/officeDocument/2006/relationships/hyperlink" Target="http://www.reddit.com/r/Bitcoin/comments/369umx/hd_support_bip32_has_been_added_to_coinbin_enjoy/" TargetMode="External"/><Relationship Id="rId187" Type="http://schemas.openxmlformats.org/officeDocument/2006/relationships/hyperlink" Target="http://on.ft.com/1db4v6b" TargetMode="External"/><Relationship Id="rId186" Type="http://schemas.openxmlformats.org/officeDocument/2006/relationships/hyperlink" Target="http://www.reddit.com/r/Bitcoin/comments/369owj/decentralized_block_chain_scaling/" TargetMode="External"/><Relationship Id="rId185" Type="http://schemas.openxmlformats.org/officeDocument/2006/relationships/hyperlink" Target="https://medium.com/@lopp/de-centralized-block-chain-scaling-268dc5c3a7d0" TargetMode="External"/><Relationship Id="rId184" Type="http://schemas.openxmlformats.org/officeDocument/2006/relationships/hyperlink" Target="http://www.reddit.com/r/Bitcoin/comments/369qiz/cryptsy_freezes_withdrawalstrading/" TargetMode="External"/><Relationship Id="rId189" Type="http://schemas.openxmlformats.org/officeDocument/2006/relationships/hyperlink" Target="http://www.reddit.com/r/Bitcoin/comments/369una/what_transaction_bundling_technologies_are_being/" TargetMode="External"/><Relationship Id="rId188" Type="http://schemas.openxmlformats.org/officeDocument/2006/relationships/hyperlink" Target="http://www.reddit.com/r/Bitcoin/comments/369was/ft_digital_currencies_from_the_comments_this_guy/" TargetMode="External"/><Relationship Id="rId183" Type="http://schemas.openxmlformats.org/officeDocument/2006/relationships/hyperlink" Target="https://twitter.com/cryptsy/status/599933338309230592" TargetMode="External"/><Relationship Id="rId182" Type="http://schemas.openxmlformats.org/officeDocument/2006/relationships/hyperlink" Target="http://www.reddit.com/r/Bitcoin/comments/369qpp/the_2nd_episode_of_my_dutch_youtube_show_bitcoin/" TargetMode="External"/><Relationship Id="rId181" Type="http://schemas.openxmlformats.org/officeDocument/2006/relationships/hyperlink" Target="https://www.youtube.com/watch?v=kwWdBGMjqok" TargetMode="External"/><Relationship Id="rId180" Type="http://schemas.openxmlformats.org/officeDocument/2006/relationships/hyperlink" Target="http://www.reddit.com/r/Bitcoin/comments/369mzq/texas_gun_store_owner_mentions_problem_he_had/" TargetMode="External"/><Relationship Id="rId176" Type="http://schemas.openxmlformats.org/officeDocument/2006/relationships/hyperlink" Target="http://www.reddit.com/r/Bitcoin/comments/369ne2/worried_about_your_privacy/" TargetMode="External"/><Relationship Id="rId175" Type="http://schemas.openxmlformats.org/officeDocument/2006/relationships/hyperlink" Target="http://www.reddit.com/r/Bitcoin/comments/369l6x/bitsquare_v021_support_for_trade_in_both/" TargetMode="External"/><Relationship Id="rId174" Type="http://schemas.openxmlformats.org/officeDocument/2006/relationships/hyperlink" Target="https://github.com/bitsquare/bitsquare/releases/tag/v0.2.1" TargetMode="External"/><Relationship Id="rId173" Type="http://schemas.openxmlformats.org/officeDocument/2006/relationships/hyperlink" Target="http://www.reddit.com/r/Bitcoin/comments/369lxe/calvin_and_hobbes_on_the_bitcoin_block_size_issue/" TargetMode="External"/><Relationship Id="rId179" Type="http://schemas.openxmlformats.org/officeDocument/2006/relationships/hyperlink" Target="https://www.youtube.com/watch?feature=player_detailpage&amp;v=oNgUZ_DmB-w" TargetMode="External"/><Relationship Id="rId178" Type="http://schemas.openxmlformats.org/officeDocument/2006/relationships/hyperlink" Target="http://www.reddit.com/r/Bitcoin/comments/369n6j/bitcoin_the_future_of_currency_the_atlantic/" TargetMode="External"/><Relationship Id="rId177" Type="http://schemas.openxmlformats.org/officeDocument/2006/relationships/hyperlink" Target="http://shitco.in/2015/05/17/bitcoin-the-future-of-currency-the-atlantic-council/" TargetMode="External"/><Relationship Id="rId198" Type="http://schemas.openxmlformats.org/officeDocument/2006/relationships/hyperlink" Target="http://www.reddit.com/r/Bitcoin/comments/369zwq/primedice_2015_best_easiest_way_to_earn_btc/" TargetMode="External"/><Relationship Id="rId197" Type="http://schemas.openxmlformats.org/officeDocument/2006/relationships/hyperlink" Target="https://primedice.com/?ref=fallen2dc" TargetMode="External"/><Relationship Id="rId196" Type="http://schemas.openxmlformats.org/officeDocument/2006/relationships/hyperlink" Target="http://www.reddit.com/r/Bitcoin/comments/369zz7/mtgox_claim_i_dont_remember_how_many_bitcoinsusd/" TargetMode="External"/><Relationship Id="rId195" Type="http://schemas.openxmlformats.org/officeDocument/2006/relationships/hyperlink" Target="http://www.reddit.com/r/Bitcoin/comments/369was/ft_digital_currencies_from_the_comments_this_guy/" TargetMode="External"/><Relationship Id="rId199" Type="http://schemas.openxmlformats.org/officeDocument/2006/relationships/hyperlink" Target="http://btc.com/purpose-of-altcoins/" TargetMode="External"/><Relationship Id="rId150" Type="http://schemas.openxmlformats.org/officeDocument/2006/relationships/hyperlink" Target="http://www.reddit.com/r/Bitcoin/comments/36993c/bitcoincom_managed_by_okcoincom_is_offline/" TargetMode="External"/><Relationship Id="rId149" Type="http://schemas.openxmlformats.org/officeDocument/2006/relationships/hyperlink" Target="http://www.bitcoin.com" TargetMode="External"/><Relationship Id="rId148" Type="http://schemas.openxmlformats.org/officeDocument/2006/relationships/hyperlink" Target="http://www.reddit.com/r/Bitcoin/comments/36994a/traditional_finance_suffers_brain_drain_to/" TargetMode="External"/><Relationship Id="rId143" Type="http://schemas.openxmlformats.org/officeDocument/2006/relationships/hyperlink" Target="http://torrentfreak.com/mpaa-complained-so-we-seized-your-funds-paypal-says-150517/" TargetMode="External"/><Relationship Id="rId142" Type="http://schemas.openxmlformats.org/officeDocument/2006/relationships/hyperlink" Target="http://www.reddit.com/r/Bitcoin/comments/369c9y/can_i_buy_pizza_bit_my_bitcoin_uk/" TargetMode="External"/><Relationship Id="rId141" Type="http://schemas.openxmlformats.org/officeDocument/2006/relationships/hyperlink" Target="http://www.reddit.com/r/Bitcoin/comments/369826/another_one_scam_wants_to_steal_your_bitcoins/" TargetMode="External"/><Relationship Id="rId140" Type="http://schemas.openxmlformats.org/officeDocument/2006/relationships/hyperlink" Target="http://www.military-technologies.net/2015/05/17/btc-flap-inc-announces-an-attractive-offer-for-bitcoin-sellers-2/" TargetMode="External"/><Relationship Id="rId147" Type="http://schemas.openxmlformats.org/officeDocument/2006/relationships/hyperlink" Target="http://www.newsbtc.com/2015/05/16/traditional-finance-suffers-brain-drain-to-bitcoin-industry/" TargetMode="External"/><Relationship Id="rId146" Type="http://schemas.openxmlformats.org/officeDocument/2006/relationships/hyperlink" Target="http://www.reddit.com/r/Bitcoin/comments/36995i/file_hosting_service_ziddu_integrates_bitcoin/" TargetMode="External"/><Relationship Id="rId145" Type="http://schemas.openxmlformats.org/officeDocument/2006/relationships/hyperlink" Target="http://bitcoinist.net/file-hosting-service-ziddu-integrates-bitcoin-wallet-platform/" TargetMode="External"/><Relationship Id="rId144" Type="http://schemas.openxmlformats.org/officeDocument/2006/relationships/hyperlink" Target="http://www.reddit.com/r/Bitcoin/comments/369br2/mpaa_complained_so_we_seized_your_funds_paypal/" TargetMode="External"/><Relationship Id="rId139" Type="http://schemas.openxmlformats.org/officeDocument/2006/relationships/hyperlink" Target="http://www.reddit.com/r/Bitcoin/comments/3698g0/futurists_views_on_the_next_decade_bitcoin_could/" TargetMode="External"/><Relationship Id="rId138" Type="http://schemas.openxmlformats.org/officeDocument/2006/relationships/hyperlink" Target="https://www.cryptocoinsnews.com/futurists-views-next-decade-bitcoin-play-major-role/" TargetMode="External"/><Relationship Id="rId137" Type="http://schemas.openxmlformats.org/officeDocument/2006/relationships/hyperlink" Target="http://www.reddit.com/r/Bitcoin/comments/3698jf/a_sharia_compliant_bitcoin_platform_blossoms_in/" TargetMode="External"/><Relationship Id="rId132" Type="http://schemas.openxmlformats.org/officeDocument/2006/relationships/hyperlink" Target="http://i.imgur.com/4e76cQI.jpg" TargetMode="External"/><Relationship Id="rId131" Type="http://schemas.openxmlformats.org/officeDocument/2006/relationships/hyperlink" Target="http://www.reddit.com/r/Bitcoin/comments/369916/chip_chap_lets_you_buy_bitcoin_from_5000_major/" TargetMode="External"/><Relationship Id="rId130" Type="http://schemas.openxmlformats.org/officeDocument/2006/relationships/hyperlink" Target="http://bitcoinist.net/chip-chap-lets-buy-bitcoin-5000-major-retailers/" TargetMode="External"/><Relationship Id="rId136" Type="http://schemas.openxmlformats.org/officeDocument/2006/relationships/hyperlink" Target="http://www.newsbtc.com/2015/05/16/a-sharia-compliant-bitcoin-platform-blossoms-in-indonesia/" TargetMode="External"/><Relationship Id="rId135" Type="http://schemas.openxmlformats.org/officeDocument/2006/relationships/hyperlink" Target="http://www.reddit.com/r/Bitcoin/comments/3698n0/russian_court_overturns_ban_on_access_to_bitcoin/" TargetMode="External"/><Relationship Id="rId134" Type="http://schemas.openxmlformats.org/officeDocument/2006/relationships/hyperlink" Target="https://bitcoinmagazine.com/20440/russian-court-overturns-ban-access-bitcoin-websites/" TargetMode="External"/><Relationship Id="rId133" Type="http://schemas.openxmlformats.org/officeDocument/2006/relationships/hyperlink" Target="http://www.reddit.com/r/Bitcoin/comments/3698uq/ebtm_has_moved_its_bitcoin_atm_the_btm_is_now_at/" TargetMode="External"/><Relationship Id="rId172" Type="http://schemas.openxmlformats.org/officeDocument/2006/relationships/hyperlink" Target="http://www.gocomics.com/calvinandhobbes/1989/01/05" TargetMode="External"/><Relationship Id="rId171" Type="http://schemas.openxmlformats.org/officeDocument/2006/relationships/hyperlink" Target="http://www.reddit.com/r/Bitcoin/comments/369mab/community_vote_foragainst_the_blockchain_size/" TargetMode="External"/><Relationship Id="rId170" Type="http://schemas.openxmlformats.org/officeDocument/2006/relationships/hyperlink" Target="http://www.reddit.com/r/Bitcoin/comments/369i8w/mpaa_complained_so_we_seized_your_funds_paypal/" TargetMode="External"/><Relationship Id="rId165" Type="http://schemas.openxmlformats.org/officeDocument/2006/relationships/hyperlink" Target="http://www.theregister.co.uk/2015/03/26/when_cash_is_king_mobile_money_brings_economic_freedom/" TargetMode="External"/><Relationship Id="rId164" Type="http://schemas.openxmlformats.org/officeDocument/2006/relationships/hyperlink" Target="http://www.reddit.com/r/Bitcoin/comments/369jpz/the_hackadaycom_store_now_accepts_bitcoin/" TargetMode="External"/><Relationship Id="rId163" Type="http://schemas.openxmlformats.org/officeDocument/2006/relationships/hyperlink" Target="http://hackaday.com/2015/05/16/hackaday-wants-all-your-bitcoin/" TargetMode="External"/><Relationship Id="rId162" Type="http://schemas.openxmlformats.org/officeDocument/2006/relationships/hyperlink" Target="http://www.reddit.com/r/Bitcoin/comments/369g47/why_dont_stores_display_prices_on_items_directly/" TargetMode="External"/><Relationship Id="rId169" Type="http://schemas.openxmlformats.org/officeDocument/2006/relationships/hyperlink" Target="https://torrentfreak.com/mpaa-complained-so-we-seized-your-funds-paypal-says-150517/" TargetMode="External"/><Relationship Id="rId168" Type="http://schemas.openxmlformats.org/officeDocument/2006/relationships/hyperlink" Target="http://www.reddit.com/r/Bitcoin/comments/369j5c/the_winklevoss_twins_eat_sleep_and_breathe_bitcoin/" TargetMode="External"/><Relationship Id="rId167" Type="http://schemas.openxmlformats.org/officeDocument/2006/relationships/hyperlink" Target="https://www.youtube.com/watch?v=u3c2n7Fd4Bw" TargetMode="External"/><Relationship Id="rId166" Type="http://schemas.openxmlformats.org/officeDocument/2006/relationships/hyperlink" Target="http://www.reddit.com/r/Bitcoin/comments/369j8k/when_cash_is_king_mobile_money_means_economic/" TargetMode="External"/><Relationship Id="rId161" Type="http://schemas.openxmlformats.org/officeDocument/2006/relationships/hyperlink" Target="http://www.reddit.com/r/Bitcoin/comments/369e0s/crowd_factor_the_pilot_with_max_keiser_simon_dixon/" TargetMode="External"/><Relationship Id="rId160" Type="http://schemas.openxmlformats.org/officeDocument/2006/relationships/hyperlink" Target="https://www.youtube.com/watch?v=iPAuExEtnYk" TargetMode="External"/><Relationship Id="rId159" Type="http://schemas.openxmlformats.org/officeDocument/2006/relationships/hyperlink" Target="http://www.reddit.com/r/Bitcoin/comments/369eke/8_cryptocurrency_myths_you_are_sick_of_hearing/" TargetMode="External"/><Relationship Id="rId154" Type="http://schemas.openxmlformats.org/officeDocument/2006/relationships/hyperlink" Target="http://www.reddit.com/r/Bitcoin/comments/369ddf/bitcoin_needs_rebranding_or_catch_22_for/" TargetMode="External"/><Relationship Id="rId153" Type="http://schemas.openxmlformats.org/officeDocument/2006/relationships/hyperlink" Target="http://www.reddit.com/r/Bitcoin/comments/369dh8/blockchain_ticketing/" TargetMode="External"/><Relationship Id="rId152" Type="http://schemas.openxmlformats.org/officeDocument/2006/relationships/hyperlink" Target="http://www.reddit.com/r/Bitcoin/comments/369drm/financial_times_digital_currencies_a_gold/" TargetMode="External"/><Relationship Id="rId151" Type="http://schemas.openxmlformats.org/officeDocument/2006/relationships/hyperlink" Target="http://www.ft.com/intl/cms/s/0/38d02382-f809-11e4-962b-00144feab7de.html" TargetMode="External"/><Relationship Id="rId158" Type="http://schemas.openxmlformats.org/officeDocument/2006/relationships/hyperlink" Target="https://www.coingecko.com/buzz/8-cryptocurrencies-myths-you-are-sick-of-hearing?locale=en" TargetMode="External"/><Relationship Id="rId157" Type="http://schemas.openxmlformats.org/officeDocument/2006/relationships/hyperlink" Target="http://www.reddit.com/r/Bitcoin/comments/369f9q/on_bitcoin_and_braindrain_in_the_finance_sector/" TargetMode="External"/><Relationship Id="rId156" Type="http://schemas.openxmlformats.org/officeDocument/2006/relationships/hyperlink" Target="http://www.reddit.com/r/Bitcoin/comments/369d9p/internet_bucks_bitcoin/" TargetMode="External"/><Relationship Id="rId155" Type="http://schemas.openxmlformats.org/officeDocument/2006/relationships/hyperlink" Target="https://youtu.be/C8os8W3htpE" TargetMode="External"/><Relationship Id="rId2820" Type="http://schemas.openxmlformats.org/officeDocument/2006/relationships/hyperlink" Target="https://www.youtube.com/watch?v=i6PAazB5_f4" TargetMode="External"/><Relationship Id="rId2821" Type="http://schemas.openxmlformats.org/officeDocument/2006/relationships/hyperlink" Target="http://www.reddit.com/r/Bitcoin/comments/37pbzb/from_gold_coins_to_bitcoin_helen_wong/" TargetMode="External"/><Relationship Id="rId2822" Type="http://schemas.openxmlformats.org/officeDocument/2006/relationships/hyperlink" Target="http://i.imgur.com/KS6ErA1.jpg" TargetMode="External"/><Relationship Id="rId2823" Type="http://schemas.openxmlformats.org/officeDocument/2006/relationships/hyperlink" Target="http://www.reddit.com/r/Bitcoin/comments/37pbxk/people_are_more_and_more_interested_into/" TargetMode="External"/><Relationship Id="rId2824" Type="http://schemas.openxmlformats.org/officeDocument/2006/relationships/hyperlink" Target="https://1broker.com/m/r.php?i=3908" TargetMode="External"/><Relationship Id="rId2825" Type="http://schemas.openxmlformats.org/officeDocument/2006/relationships/hyperlink" Target="http://www.reddit.com/r/Bitcoin/comments/37pdpn/tried_1broker_last_week_you_can_short_and_with/" TargetMode="External"/><Relationship Id="rId2826" Type="http://schemas.openxmlformats.org/officeDocument/2006/relationships/hyperlink" Target="https://transferwise.com/blog/2015-05/welcome-fintech-youve-been-a-long-time-coming/?utm_medium=content&amp;utm_source=news&amp;utm_campaign=welcomefintech" TargetMode="External"/><Relationship Id="rId2827" Type="http://schemas.openxmlformats.org/officeDocument/2006/relationships/hyperlink" Target="http://www.reddit.com/r/Bitcoin/comments/37pdhc/welcome_fintech_youve_been_a_long_time_coming/" TargetMode="External"/><Relationship Id="rId2828" Type="http://schemas.openxmlformats.org/officeDocument/2006/relationships/hyperlink" Target="http://www.coindesk.com/australia-commonwealth-bank-ripple-experiment/" TargetMode="External"/><Relationship Id="rId2829" Type="http://schemas.openxmlformats.org/officeDocument/2006/relationships/hyperlink" Target="http://www.reddit.com/r/Bitcoin/comments/37pfys/one_of_australias_big_4_banks_has_been/" TargetMode="External"/><Relationship Id="rId2810" Type="http://schemas.openxmlformats.org/officeDocument/2006/relationships/hyperlink" Target="http://arstechnica.com/business/2015/05/android-pay-is-old-news-now-google-teases-hands-free-payments-prototype/" TargetMode="External"/><Relationship Id="rId2811" Type="http://schemas.openxmlformats.org/officeDocument/2006/relationships/hyperlink" Target="http://www.reddit.com/r/Bitcoin/comments/37p9h3/android_pay_is_old_news_now_google_teases_hands/" TargetMode="External"/><Relationship Id="rId2812" Type="http://schemas.openxmlformats.org/officeDocument/2006/relationships/hyperlink" Target="https://twitter.com/PichlerD/status/604213042147147776?s=09" TargetMode="External"/><Relationship Id="rId2813" Type="http://schemas.openxmlformats.org/officeDocument/2006/relationships/hyperlink" Target="http://www.reddit.com/r/Bitcoin/comments/37p9a3/roger_ver_live_on_stage_at_pioneers_festival/" TargetMode="External"/><Relationship Id="rId2814" Type="http://schemas.openxmlformats.org/officeDocument/2006/relationships/hyperlink" Target="http://www.cnbc.com/id/102698365" TargetMode="External"/><Relationship Id="rId2815" Type="http://schemas.openxmlformats.org/officeDocument/2006/relationships/hyperlink" Target="http://www.reddit.com/r/Bitcoin/comments/37p99h/how_to_lose_15_billion_in_30_min_so_bitcoin_is/" TargetMode="External"/><Relationship Id="rId2816" Type="http://schemas.openxmlformats.org/officeDocument/2006/relationships/hyperlink" Target="http://www.startupsmart.com.au/growth/commbank-starts-using-ripple-digital-currency-network-what-it-means-for-australian-fintech/2015052914837.html" TargetMode="External"/><Relationship Id="rId2817" Type="http://schemas.openxmlformats.org/officeDocument/2006/relationships/hyperlink" Target="http://www.reddit.com/r/Bitcoin/comments/37p952/australias_commonwealth_bank_starts_using_ripple/" TargetMode="External"/><Relationship Id="rId2818" Type="http://schemas.openxmlformats.org/officeDocument/2006/relationships/hyperlink" Target="http://gamblingwithbitcoins.com/bitstarz-announce-exciting-new-partnership-with-fengaming/" TargetMode="External"/><Relationship Id="rId2819" Type="http://schemas.openxmlformats.org/officeDocument/2006/relationships/hyperlink" Target="http://www.reddit.com/r/Bitcoin/comments/37pcv2/bitstarz_announce_exciting_new_partnership_with/" TargetMode="External"/><Relationship Id="rId1510" Type="http://schemas.openxmlformats.org/officeDocument/2006/relationships/hyperlink" Target="http://www.reddit.com/r/Bitcoin/comments/36voei/my_take_on_bitcoin/" TargetMode="External"/><Relationship Id="rId2841" Type="http://schemas.openxmlformats.org/officeDocument/2006/relationships/hyperlink" Target="http://www.reddit.com/r/Bitcoin/comments/37pjsu/circle_for_bitcoin_wallet_not_allowing_payments/" TargetMode="External"/><Relationship Id="rId1511" Type="http://schemas.openxmlformats.org/officeDocument/2006/relationships/hyperlink" Target="http://www.reddit.com/r/Bitcoin/comments/36vo5h/question_was_bitfinex_hack_an_api_exploit_vs/" TargetMode="External"/><Relationship Id="rId2842" Type="http://schemas.openxmlformats.org/officeDocument/2006/relationships/hyperlink" Target="https://www.youtube.com/watch?t=101&amp;v=IhSCJv0DRU8" TargetMode="External"/><Relationship Id="rId1512" Type="http://schemas.openxmlformats.org/officeDocument/2006/relationships/hyperlink" Target="http://www.reddit.com/r/Bitcoin/comments/36vq4v/anonymart_nearing_stable_release_looking_to_hire/" TargetMode="External"/><Relationship Id="rId2843" Type="http://schemas.openxmlformats.org/officeDocument/2006/relationships/hyperlink" Target="http://www.reddit.com/r/Bitcoin/comments/37pl33/i_bet_this_guy_posts_here_hes_amazed_a_ponzi_site/" TargetMode="External"/><Relationship Id="rId1513" Type="http://schemas.openxmlformats.org/officeDocument/2006/relationships/hyperlink" Target="http://finance.yahoo.com/video/bitcoins-booms-busts-where-now-111934404.html" TargetMode="External"/><Relationship Id="rId2844" Type="http://schemas.openxmlformats.org/officeDocument/2006/relationships/hyperlink" Target="http://rt.com/usa/263049-silk-road-drug-sentencing/?utm_source=browser&amp;utm_medium=aplication_chrome&amp;utm_campaign=chrome" TargetMode="External"/><Relationship Id="rId1514" Type="http://schemas.openxmlformats.org/officeDocument/2006/relationships/hyperlink" Target="http://www.reddit.com/r/Bitcoin/comments/36vpop/bitcoins_booms_and_busts_where_are_we_now_watch/" TargetMode="External"/><Relationship Id="rId2845" Type="http://schemas.openxmlformats.org/officeDocument/2006/relationships/hyperlink" Target="http://www.reddit.com/r/Bitcoin/comments/37pm14/silk_road_shared_responsibility_documentarian/" TargetMode="External"/><Relationship Id="rId1515" Type="http://schemas.openxmlformats.org/officeDocument/2006/relationships/hyperlink" Target="http://www.reddit.com/r/Bitcoin/comments/36vt12/no_bitcoin_pizza_parties_in_los_angeles_today/" TargetMode="External"/><Relationship Id="rId2846" Type="http://schemas.openxmlformats.org/officeDocument/2006/relationships/hyperlink" Target="https://1broker.com/m/r.php?i=3908" TargetMode="External"/><Relationship Id="rId1516" Type="http://schemas.openxmlformats.org/officeDocument/2006/relationships/hyperlink" Target="http://www.snapcard.io/pizza-day" TargetMode="External"/><Relationship Id="rId2847" Type="http://schemas.openxmlformats.org/officeDocument/2006/relationships/hyperlink" Target="http://www.reddit.com/r/Bitcoin/comments/37pnv9/tried_1broker_last_week_you_can_short_and_with/" TargetMode="External"/><Relationship Id="rId1517" Type="http://schemas.openxmlformats.org/officeDocument/2006/relationships/hyperlink" Target="http://www.reddit.com/r/Bitcoin/comments/36vuza/happy_bitcoin_pizza_day_were_giving_out_5_pizzas/" TargetMode="External"/><Relationship Id="rId2848" Type="http://schemas.openxmlformats.org/officeDocument/2006/relationships/hyperlink" Target="http://imgur.com/ZmNPGbA" TargetMode="External"/><Relationship Id="rId1518" Type="http://schemas.openxmlformats.org/officeDocument/2006/relationships/hyperlink" Target="https://www.youtube.com/watch?v=9C4uTEEOJlM" TargetMode="External"/><Relationship Id="rId2849" Type="http://schemas.openxmlformats.org/officeDocument/2006/relationships/hyperlink" Target="http://www.reddit.com/r/Bitcoin/comments/37pntw/ha_good_one_reddit/" TargetMode="External"/><Relationship Id="rId1519" Type="http://schemas.openxmlformats.org/officeDocument/2006/relationships/hyperlink" Target="http://www.reddit.com/r/Bitcoin/comments/36vwlz/welcome_to_the_freak_show_ye_old_institutions/" TargetMode="External"/><Relationship Id="rId2840" Type="http://schemas.openxmlformats.org/officeDocument/2006/relationships/hyperlink" Target="http://imgur.com/Qktu0mg" TargetMode="External"/><Relationship Id="rId2830" Type="http://schemas.openxmlformats.org/officeDocument/2006/relationships/hyperlink" Target="http://www.reddit.com/r/Bitcoin/comments/37peic/vanity_addresses_for_trezor/" TargetMode="External"/><Relationship Id="rId1500" Type="http://schemas.openxmlformats.org/officeDocument/2006/relationships/hyperlink" Target="http://www.reddit.com/r/Bitcoin/comments/36vbvs/earn_bitcoin_for_posting_original_media_content/" TargetMode="External"/><Relationship Id="rId2831" Type="http://schemas.openxmlformats.org/officeDocument/2006/relationships/hyperlink" Target="https://transferwise.com/blog/2015-05/welcome-fintech-youve-been-a-long-time-coming/?utm_medium=content&amp;utm_source=news&amp;utm_campaign=welcomefintech" TargetMode="External"/><Relationship Id="rId1501" Type="http://schemas.openxmlformats.org/officeDocument/2006/relationships/hyperlink" Target="http://imgur.com/gallery/z0c0aLd/new" TargetMode="External"/><Relationship Id="rId2832" Type="http://schemas.openxmlformats.org/officeDocument/2006/relationships/hyperlink" Target="http://www.reddit.com/r/Bitcoin/comments/37pdhc/welcome_fintech_youve_been_a_long_time_coming/" TargetMode="External"/><Relationship Id="rId1502" Type="http://schemas.openxmlformats.org/officeDocument/2006/relationships/hyperlink" Target="http://www.reddit.com/r/Bitcoin/comments/36vdzg/working_at_a_bitcoin_startup_has_its_perkshappy/" TargetMode="External"/><Relationship Id="rId2833" Type="http://schemas.openxmlformats.org/officeDocument/2006/relationships/hyperlink" Target="http://www.reddit.com/r/Bitcoin/comments/37phhf/hey_rbitcoin_can_we_make_a_redditlike_forum_where/" TargetMode="External"/><Relationship Id="rId1503" Type="http://schemas.openxmlformats.org/officeDocument/2006/relationships/hyperlink" Target="http://www.reddit.com/r/Bitcoin/comments/36vde1/room77_to_offer_pizza_at_historical_price_levels/" TargetMode="External"/><Relationship Id="rId2834" Type="http://schemas.openxmlformats.org/officeDocument/2006/relationships/hyperlink" Target="http://www.reddit.com/r/Bitcoin/comments/37pgu3/i_want_to_stream_my_desktop_on_streamium_but_the/" TargetMode="External"/><Relationship Id="rId1504" Type="http://schemas.openxmlformats.org/officeDocument/2006/relationships/hyperlink" Target="http://www.reddit.com/r/Bitcoin/comments/36vhku/gocelery_sucks/" TargetMode="External"/><Relationship Id="rId2835" Type="http://schemas.openxmlformats.org/officeDocument/2006/relationships/hyperlink" Target="http://www.reddit.com/r/Bitcoin/comments/37pgiy/g7_summit_sch%C3%A4uble_virtual_currencies_are_an_area/" TargetMode="External"/><Relationship Id="rId1505" Type="http://schemas.openxmlformats.org/officeDocument/2006/relationships/hyperlink" Target="http://www.reddit.com/r/Bitcoin/comments/36vja5/happy_bitcoin_pizza_day_from_ubitcoinpizzaday/" TargetMode="External"/><Relationship Id="rId2836" Type="http://schemas.openxmlformats.org/officeDocument/2006/relationships/hyperlink" Target="http://www.reddit.com/r/Bitcoin/comments/37pit0/will_btc_fail_and_not_become_worth_10mil_per_coin/" TargetMode="External"/><Relationship Id="rId1506" Type="http://schemas.openxmlformats.org/officeDocument/2006/relationships/hyperlink" Target="http://www.reddit.com/r/Bitcoin/comments/36vkn1/wagecan_im_getting_that_creepy_feeling/" TargetMode="External"/><Relationship Id="rId2837" Type="http://schemas.openxmlformats.org/officeDocument/2006/relationships/hyperlink" Target="http://www.reddit.com/r/Bitcoin/comments/37piq1/what_is_the_usd_market_cap/" TargetMode="External"/><Relationship Id="rId1507" Type="http://schemas.openxmlformats.org/officeDocument/2006/relationships/hyperlink" Target="https://www.youtube.com/attribution_link?a=Iuy5C1DVe5A&amp;u=%2Fwatch%3Fv%3DY9BCNnL3Ab4%26feature%3Dshare" TargetMode="External"/><Relationship Id="rId2838" Type="http://schemas.openxmlformats.org/officeDocument/2006/relationships/hyperlink" Target="https://cointopay.com/M_Detail.jsp?ID=236" TargetMode="External"/><Relationship Id="rId1508" Type="http://schemas.openxmlformats.org/officeDocument/2006/relationships/hyperlink" Target="http://www.reddit.com/r/Bitcoin/comments/36vp20/peter_todd_bitcoin_and_notions_of_trust_london/" TargetMode="External"/><Relationship Id="rId2839" Type="http://schemas.openxmlformats.org/officeDocument/2006/relationships/hyperlink" Target="http://www.reddit.com/r/Bitcoin/comments/37pioy/3doodler_20_3d_printing_pen_15000_orbitcoin/" TargetMode="External"/><Relationship Id="rId1509" Type="http://schemas.openxmlformats.org/officeDocument/2006/relationships/hyperlink" Target="http://imgur.com/hdoR9P2" TargetMode="External"/><Relationship Id="rId2800" Type="http://schemas.openxmlformats.org/officeDocument/2006/relationships/hyperlink" Target="https://twitter.com/PichlerD/status/604213042147147776?s=09" TargetMode="External"/><Relationship Id="rId2801" Type="http://schemas.openxmlformats.org/officeDocument/2006/relationships/hyperlink" Target="http://www.reddit.com/r/Bitcoin/comments/37p9a3/roger_ver_live_on_stage_at_pioneers_festival/" TargetMode="External"/><Relationship Id="rId2802" Type="http://schemas.openxmlformats.org/officeDocument/2006/relationships/hyperlink" Target="http://www.cnbc.com/id/102698365" TargetMode="External"/><Relationship Id="rId2803" Type="http://schemas.openxmlformats.org/officeDocument/2006/relationships/hyperlink" Target="http://www.reddit.com/r/Bitcoin/comments/37p99h/how_to_lose_15_billion_in_30_min_so_bitcoin_is/" TargetMode="External"/><Relationship Id="rId2804" Type="http://schemas.openxmlformats.org/officeDocument/2006/relationships/hyperlink" Target="http://www.startupsmart.com.au/growth/commbank-starts-using-ripple-digital-currency-network-what-it-means-for-australian-fintech/2015052914837.html" TargetMode="External"/><Relationship Id="rId2805" Type="http://schemas.openxmlformats.org/officeDocument/2006/relationships/hyperlink" Target="http://www.reddit.com/r/Bitcoin/comments/37p952/australias_commonwealth_bank_starts_using_ripple/" TargetMode="External"/><Relationship Id="rId2806" Type="http://schemas.openxmlformats.org/officeDocument/2006/relationships/hyperlink" Target="http://www.reddit.com/r/Bitcoin/comments/37p8pd/where_to_buy_cool_stuff_with_bitcoin/" TargetMode="External"/><Relationship Id="rId2807" Type="http://schemas.openxmlformats.org/officeDocument/2006/relationships/hyperlink" Target="http://www.reddit.com/r/Bitcoin/comments/37patl/an_extremely_use_case_for_bitcoin_life_or_death/" TargetMode="External"/><Relationship Id="rId2808" Type="http://schemas.openxmlformats.org/officeDocument/2006/relationships/hyperlink" Target="http://i.imgur.com/BFzzBh8.jpg" TargetMode="External"/><Relationship Id="rId2809" Type="http://schemas.openxmlformats.org/officeDocument/2006/relationships/hyperlink" Target="http://www.reddit.com/r/Bitcoin/comments/37pa6g/roger_ver_giving_away_free_bitcoin_at_pioneers/" TargetMode="External"/><Relationship Id="rId1576" Type="http://schemas.openxmlformats.org/officeDocument/2006/relationships/hyperlink" Target="http://mouseion.weebly.com/" TargetMode="External"/><Relationship Id="rId1577" Type="http://schemas.openxmlformats.org/officeDocument/2006/relationships/hyperlink" Target="http://www.reddit.com/r/Bitcoin/comments/36xbi4/building_a_solar_telsa_miner/" TargetMode="External"/><Relationship Id="rId1578" Type="http://schemas.openxmlformats.org/officeDocument/2006/relationships/hyperlink" Target="http://www.reddit.com/r/Bitcoin/comments/36xgzc/were_making_a_redditor_a_millionaire_using/" TargetMode="External"/><Relationship Id="rId1579" Type="http://schemas.openxmlformats.org/officeDocument/2006/relationships/hyperlink" Target="http://www.marketwatch.com/story/bitcoin-just-reached-another-milestone-in-its-road-to-legitimacy-2015-05-18?siteid=rss&amp;rss=1" TargetMode="External"/><Relationship Id="rId987" Type="http://schemas.openxmlformats.org/officeDocument/2006/relationships/hyperlink" Target="http://www.reddit.com/r/Bitcoin/comments/36mtak/the_death_of_bitcoin/" TargetMode="External"/><Relationship Id="rId986" Type="http://schemas.openxmlformats.org/officeDocument/2006/relationships/hyperlink" Target="http://tonyarcieri.com/the-death-of-bitcoin" TargetMode="External"/><Relationship Id="rId985" Type="http://schemas.openxmlformats.org/officeDocument/2006/relationships/hyperlink" Target="http://www.reddit.com/r/Bitcoin/comments/36mrd7/trust_your_money_with_us_5_of_the_worlds_biggest/" TargetMode="External"/><Relationship Id="rId984" Type="http://schemas.openxmlformats.org/officeDocument/2006/relationships/hyperlink" Target="http://www.businessinsider.com/r-five-big-banks-face-criminal-charges-and-5-billion-bill-over-fx-rigging-2015-5" TargetMode="External"/><Relationship Id="rId989" Type="http://schemas.openxmlformats.org/officeDocument/2006/relationships/hyperlink" Target="http://www.reddit.com/r/Bitcoin/comments/36mwaz/bitcoin_world_power_ranking_monthly_growth_of_top/" TargetMode="External"/><Relationship Id="rId988" Type="http://schemas.openxmlformats.org/officeDocument/2006/relationships/hyperlink" Target="http://www.bitcoinwednesday.com/bitcoin-world-power-ranking/" TargetMode="External"/><Relationship Id="rId1570" Type="http://schemas.openxmlformats.org/officeDocument/2006/relationships/hyperlink" Target="http://www.reddit.com/r/Bitcoin/comments/36xf7s/vc_rebecca_lynn_investor_in_mobile_banking_apps/" TargetMode="External"/><Relationship Id="rId1571" Type="http://schemas.openxmlformats.org/officeDocument/2006/relationships/hyperlink" Target="http://video.cnbc.com/gallery/?video=3000381160&amp;play=1" TargetMode="External"/><Relationship Id="rId983" Type="http://schemas.openxmlformats.org/officeDocument/2006/relationships/hyperlink" Target="http://www.reddit.com/r/Bitcoin/comments/36mp5g/sarutobi_creator_new_ios_game_coming_soon_looking/" TargetMode="External"/><Relationship Id="rId1572" Type="http://schemas.openxmlformats.org/officeDocument/2006/relationships/hyperlink" Target="http://www.reddit.com/r/Bitcoin/comments/36xf2v/cnbc_video_gold_is_less_sexy_to_invest_in/" TargetMode="External"/><Relationship Id="rId982" Type="http://schemas.openxmlformats.org/officeDocument/2006/relationships/hyperlink" Target="http://www.reddit.com/r/Bitcoin/comments/36mpu7/is_there_a_uk_bitcoin_market_place_where_you_dont/" TargetMode="External"/><Relationship Id="rId1573" Type="http://schemas.openxmlformats.org/officeDocument/2006/relationships/hyperlink" Target="http://www.reddit.com/r/Bitcoin/comments/36xfax/bitcoinwisdomcom_sucks/" TargetMode="External"/><Relationship Id="rId981" Type="http://schemas.openxmlformats.org/officeDocument/2006/relationships/hyperlink" Target="http://www.reddit.com/r/Bitcoin/comments/36moni/paypal_penalised_for_deceptive_practices_bbc_news/" TargetMode="External"/><Relationship Id="rId1574" Type="http://schemas.openxmlformats.org/officeDocument/2006/relationships/hyperlink" Target="http://www.forbes.com/sites/kathleenchaykowski/2015/05/22/five-top-vcs-predict-the-future/" TargetMode="External"/><Relationship Id="rId980" Type="http://schemas.openxmlformats.org/officeDocument/2006/relationships/hyperlink" Target="http://www.bbc.com/news/technology-32810280" TargetMode="External"/><Relationship Id="rId1575" Type="http://schemas.openxmlformats.org/officeDocument/2006/relationships/hyperlink" Target="http://www.reddit.com/r/Bitcoin/comments/36xf7s/vc_rebecca_lynn_investor_in_mobile_banking_apps/" TargetMode="External"/><Relationship Id="rId1565" Type="http://schemas.openxmlformats.org/officeDocument/2006/relationships/hyperlink" Target="http://www.reddit.com/r/Bitcoin/comments/36xd1t/first_polish_blog_about_bitcoin_satoshipl_by/" TargetMode="External"/><Relationship Id="rId2896" Type="http://schemas.openxmlformats.org/officeDocument/2006/relationships/hyperlink" Target="http://appft.uspto.gov/netacgi/nph-Parser?Sect1=PTO2&amp;Sect2=HITOFF&amp;p=1&amp;u=/netahtml/PTO/search-bool.html&amp;r=1&amp;f=G&amp;l=50&amp;co1=AND&amp;d=PG01&amp;s1=20150149336&amp;OS=20150149336&amp;RS=20150149336" TargetMode="External"/><Relationship Id="rId1566" Type="http://schemas.openxmlformats.org/officeDocument/2006/relationships/hyperlink" Target="http://imgur.com/FGLwtvC" TargetMode="External"/><Relationship Id="rId2897" Type="http://schemas.openxmlformats.org/officeDocument/2006/relationships/hyperlink" Target="http://www.reddit.com/r/Bitcoin/comments/37r7aa/apple_patent_mentioning_bitcoin/" TargetMode="External"/><Relationship Id="rId1567" Type="http://schemas.openxmlformats.org/officeDocument/2006/relationships/hyperlink" Target="http://www.reddit.com/r/Bitcoin/comments/36xc7y/how_i_celebrated_bitcoin_pizza_day/" TargetMode="External"/><Relationship Id="rId2898" Type="http://schemas.openxmlformats.org/officeDocument/2006/relationships/hyperlink" Target="http://e-juicesverige.com/shop" TargetMode="External"/><Relationship Id="rId1568" Type="http://schemas.openxmlformats.org/officeDocument/2006/relationships/hyperlink" Target="http://www.reddit.com/r/Bitcoin/comments/36xfax/bitcoinwisdomcom_sucks/" TargetMode="External"/><Relationship Id="rId2899" Type="http://schemas.openxmlformats.org/officeDocument/2006/relationships/hyperlink" Target="http://www.reddit.com/r/Bitcoin/comments/37r6xu/ejuice_sverige_now_accepts_bitcoin_we_are_looking/" TargetMode="External"/><Relationship Id="rId1569" Type="http://schemas.openxmlformats.org/officeDocument/2006/relationships/hyperlink" Target="http://www.forbes.com/sites/kathleenchaykowski/2015/05/22/five-top-vcs-predict-the-future/" TargetMode="External"/><Relationship Id="rId976" Type="http://schemas.openxmlformats.org/officeDocument/2006/relationships/hyperlink" Target="http://www.reddit.com/r/Bitcoin/comments/36mo7p/bitcoin_gavin_andresen_nathaniel_popper_andrew/" TargetMode="External"/><Relationship Id="rId975" Type="http://schemas.openxmlformats.org/officeDocument/2006/relationships/hyperlink" Target="http://www.nypl.org/audiovideo/bitcoin-gavin-andresen-nathaniel-popper-andrew-ross-sorkin-fred-wilson" TargetMode="External"/><Relationship Id="rId974" Type="http://schemas.openxmlformats.org/officeDocument/2006/relationships/hyperlink" Target="http://www.reddit.com/r/Bitcoin/comments/36mnrq/signup_to_bitexla_and_get_a_discount_on_your/" TargetMode="External"/><Relationship Id="rId973" Type="http://schemas.openxmlformats.org/officeDocument/2006/relationships/hyperlink" Target="https://bitex.la/?r=trezor" TargetMode="External"/><Relationship Id="rId979" Type="http://schemas.openxmlformats.org/officeDocument/2006/relationships/hyperlink" Target="http://www.reddit.com/r/Bitcoin/comments/36mp5g/sarutobi_creator_new_ios_game_coming_soon_looking/" TargetMode="External"/><Relationship Id="rId978" Type="http://schemas.openxmlformats.org/officeDocument/2006/relationships/hyperlink" Target="http://www.reddit.com/r/Bitcoin/comments/36mpu7/is_there_a_uk_bitcoin_market_place_where_you_dont/" TargetMode="External"/><Relationship Id="rId977" Type="http://schemas.openxmlformats.org/officeDocument/2006/relationships/hyperlink" Target="http://www.reddit.com/r/Bitcoin/comments/36mnzm/is_coinsafe_legitimate_decker_holdings/" TargetMode="External"/><Relationship Id="rId2890" Type="http://schemas.openxmlformats.org/officeDocument/2006/relationships/hyperlink" Target="http://www.reddit.com/r/Bitcoin/comments/37r2wb/what_is_a_good_place_to_buy_btc_instantly/" TargetMode="External"/><Relationship Id="rId1560" Type="http://schemas.openxmlformats.org/officeDocument/2006/relationships/hyperlink" Target="http://www.reddit.com/r/Bitcoin/comments/36xbqk/bitcointalk_down/" TargetMode="External"/><Relationship Id="rId2891" Type="http://schemas.openxmlformats.org/officeDocument/2006/relationships/hyperlink" Target="http://www.reddit.com/r/Bitcoin/comments/37r3z4/what_are_the_arguments_against_bigger_blocks/" TargetMode="External"/><Relationship Id="rId972" Type="http://schemas.openxmlformats.org/officeDocument/2006/relationships/hyperlink" Target="http://www.reddit.com/r/Bitcoin/comments/36mnzm/is_coinsafe_legitimate_decker_holdings/" TargetMode="External"/><Relationship Id="rId1561" Type="http://schemas.openxmlformats.org/officeDocument/2006/relationships/hyperlink" Target="http://www.coindesk.com/bitcoin-regulation-remains-agenda-california-agency/" TargetMode="External"/><Relationship Id="rId2892" Type="http://schemas.openxmlformats.org/officeDocument/2006/relationships/hyperlink" Target="http://www.silent-pocket.com" TargetMode="External"/><Relationship Id="rId971" Type="http://schemas.openxmlformats.org/officeDocument/2006/relationships/hyperlink" Target="http://www.reddit.com/r/Bitcoin/comments/36mo7p/bitcoin_gavin_andresen_nathaniel_popper_andrew/" TargetMode="External"/><Relationship Id="rId1562" Type="http://schemas.openxmlformats.org/officeDocument/2006/relationships/hyperlink" Target="http://www.reddit.com/r/Bitcoin/comments/36xaik/buzzkill_update_california_dbo_has_rescinded/" TargetMode="External"/><Relationship Id="rId2893" Type="http://schemas.openxmlformats.org/officeDocument/2006/relationships/hyperlink" Target="http://www.reddit.com/r/Bitcoin/comments/37r3k7/silentpocketcom_now_accepting_bitcoin_sleek/" TargetMode="External"/><Relationship Id="rId970" Type="http://schemas.openxmlformats.org/officeDocument/2006/relationships/hyperlink" Target="http://www.nypl.org/audiovideo/bitcoin-gavin-andresen-nathaniel-popper-andrew-ross-sorkin-fred-wilson" TargetMode="External"/><Relationship Id="rId1563" Type="http://schemas.openxmlformats.org/officeDocument/2006/relationships/hyperlink" Target="http://www.reddit.com/r/Bitcoin/comments/36xdka/question_is_it_realistic_to_download_a_ledger/" TargetMode="External"/><Relationship Id="rId2894" Type="http://schemas.openxmlformats.org/officeDocument/2006/relationships/hyperlink" Target="https://koinify.com/blog/something-on-the-verge/" TargetMode="External"/><Relationship Id="rId1564" Type="http://schemas.openxmlformats.org/officeDocument/2006/relationships/hyperlink" Target="http://satoshi.pl/2015/05/22/satoshi-pl-pierwszy-w-polsce-blog-o-bitcoin-maciej-ziolkowski/" TargetMode="External"/><Relationship Id="rId2895" Type="http://schemas.openxmlformats.org/officeDocument/2006/relationships/hyperlink" Target="http://www.reddit.com/r/Bitcoin/comments/37r3aq/koinify_is_changing_their_business_model/" TargetMode="External"/><Relationship Id="rId1598" Type="http://schemas.openxmlformats.org/officeDocument/2006/relationships/hyperlink" Target="http://www.reddit.com/r/Bitcoin/comments/36w667/bitcoin_capital_portfolio_startcoin_and_bitcoin/" TargetMode="External"/><Relationship Id="rId1599" Type="http://schemas.openxmlformats.org/officeDocument/2006/relationships/hyperlink" Target="http://www.reddit.com/r/Bitcoin/comments/36wfv5/australia_shows_how_bitcoin_can_help_solve/" TargetMode="External"/><Relationship Id="rId1590" Type="http://schemas.openxmlformats.org/officeDocument/2006/relationships/hyperlink" Target="http://www.reddit.com/r/Bitcoin/comments/36xixr/to_avoid_legal_hassle_with_roger_ver_okcoin_stops/" TargetMode="External"/><Relationship Id="rId1591" Type="http://schemas.openxmlformats.org/officeDocument/2006/relationships/hyperlink" Target="http://www.reddit.com/r/Bitcoin/comments/36xi93/i_tried_the_bitx_debit_card_it_sucks/" TargetMode="External"/><Relationship Id="rId1592" Type="http://schemas.openxmlformats.org/officeDocument/2006/relationships/hyperlink" Target="http://neocashradio.com/blog/darren-celebrates-bitcoin-pizza-day/" TargetMode="External"/><Relationship Id="rId1593" Type="http://schemas.openxmlformats.org/officeDocument/2006/relationships/hyperlink" Target="http://www.reddit.com/r/Bitcoin/comments/36xn1v/darren_from_neocash_radio_gets_in_on_bitcoin/" TargetMode="External"/><Relationship Id="rId1594" Type="http://schemas.openxmlformats.org/officeDocument/2006/relationships/hyperlink" Target="http://www.reddit.com/r/Bitcoin/comments/36vcri/on_sidechains_bitcoin_being_the_internet/" TargetMode="External"/><Relationship Id="rId1595" Type="http://schemas.openxmlformats.org/officeDocument/2006/relationships/hyperlink" Target="http://m.imgur.com/jwZ6asy" TargetMode="External"/><Relationship Id="rId1596" Type="http://schemas.openxmlformats.org/officeDocument/2006/relationships/hyperlink" Target="http://www.reddit.com/r/Bitcoin/comments/36xmev/represent_or_stfu/" TargetMode="External"/><Relationship Id="rId1597" Type="http://schemas.openxmlformats.org/officeDocument/2006/relationships/hyperlink" Target="http://imgur.com/ZrKmuYg" TargetMode="External"/><Relationship Id="rId1587" Type="http://schemas.openxmlformats.org/officeDocument/2006/relationships/hyperlink" Target="http://www.coinspeaker.com/2015/05/22/gavin-andresen-last-bitcoin-mining-9500/" TargetMode="External"/><Relationship Id="rId1588" Type="http://schemas.openxmlformats.org/officeDocument/2006/relationships/hyperlink" Target="http://www.reddit.com/r/Bitcoin/comments/36wu32/in_the_year_2140_the_last_bitcoin_will_be_given/" TargetMode="External"/><Relationship Id="rId1589" Type="http://schemas.openxmlformats.org/officeDocument/2006/relationships/hyperlink" Target="http://bitcoinist.net/avoid-legal-hassle-roger-ver-okcoin-stops-managing-bitcoin-com/" TargetMode="External"/><Relationship Id="rId998" Type="http://schemas.openxmlformats.org/officeDocument/2006/relationships/hyperlink" Target="https://www.bitcoinhk.org/2015-21co/" TargetMode="External"/><Relationship Id="rId997" Type="http://schemas.openxmlformats.org/officeDocument/2006/relationships/hyperlink" Target="http://www.reddit.com/r/Bitcoin/comments/36n1iv/you_guys_should_check_this_out_and_support_them/" TargetMode="External"/><Relationship Id="rId996" Type="http://schemas.openxmlformats.org/officeDocument/2006/relationships/hyperlink" Target="https://www.youtube.com/watch?v=SLSBt2GucF0" TargetMode="External"/><Relationship Id="rId995" Type="http://schemas.openxmlformats.org/officeDocument/2006/relationships/hyperlink" Target="http://www.reddit.com/r/Bitcoin/comments/36n271/scaling_for_global_ledger/" TargetMode="External"/><Relationship Id="rId999" Type="http://schemas.openxmlformats.org/officeDocument/2006/relationships/hyperlink" Target="http://www.reddit.com/r/Bitcoin/comments/36n11k/is_21co_is_working_on_ending_network_neutrality/" TargetMode="External"/><Relationship Id="rId990" Type="http://schemas.openxmlformats.org/officeDocument/2006/relationships/hyperlink" Target="http://www.nytimes.com/2015/05/21/business/dealbook/5-big-banks-to-pay-billions-and-plead-guilty-in-currency-and-interest-rate-cases.html?hp&amp;action=click&amp;pgtype=Homepage&amp;module=first-column-region&amp;region=top-news&amp;WT.nav=top-news" TargetMode="External"/><Relationship Id="rId1580" Type="http://schemas.openxmlformats.org/officeDocument/2006/relationships/hyperlink" Target="http://www.reddit.com/r/Bitcoin/comments/36xhvc/bitcoin_just_reached_another_milestone_in_its/" TargetMode="External"/><Relationship Id="rId1581" Type="http://schemas.openxmlformats.org/officeDocument/2006/relationships/hyperlink" Target="http://www.reddit.com/r/Bitcoin/comments/36xlc8/just_hit_a_30000_jackpot_on_an_old_machine_in/" TargetMode="External"/><Relationship Id="rId1582" Type="http://schemas.openxmlformats.org/officeDocument/2006/relationships/hyperlink" Target="http://www.btcpoolparty.com/stats" TargetMode="External"/><Relationship Id="rId994" Type="http://schemas.openxmlformats.org/officeDocument/2006/relationships/hyperlink" Target="http://www.reddit.com/r/Bitcoin/comments/36mxlw/heres_a_good_metric_not_getting_much_attention/" TargetMode="External"/><Relationship Id="rId1583" Type="http://schemas.openxmlformats.org/officeDocument/2006/relationships/hyperlink" Target="http://www.reddit.com/r/Bitcoin/comments/36xl8o/bring_your_sha256_miners_over_to_the_btc_pool/" TargetMode="External"/><Relationship Id="rId993" Type="http://schemas.openxmlformats.org/officeDocument/2006/relationships/hyperlink" Target="http://www.reddit.com/r/Bitcoin/comments/36mwaz/bitcoin_world_power_ranking_monthly_growth_of_top/" TargetMode="External"/><Relationship Id="rId1584" Type="http://schemas.openxmlformats.org/officeDocument/2006/relationships/hyperlink" Target="http://www.reddit.com/r/Bitcoin/comments/36xl08/itbit_volume_7276/" TargetMode="External"/><Relationship Id="rId992" Type="http://schemas.openxmlformats.org/officeDocument/2006/relationships/hyperlink" Target="http://www.bitcoinwednesday.com/bitcoin-world-power-ranking/" TargetMode="External"/><Relationship Id="rId1585" Type="http://schemas.openxmlformats.org/officeDocument/2006/relationships/hyperlink" Target="http://www.reddit.com/r/Bitcoin/comments/36xkm5/after_not_using_bitcoin_for_a_while_multibit_is/" TargetMode="External"/><Relationship Id="rId991" Type="http://schemas.openxmlformats.org/officeDocument/2006/relationships/hyperlink" Target="http://www.reddit.com/r/Bitcoin/comments/36mvw6/jp_morgan_barclays_rbs_citigroup_and_ubs_to_pay/" TargetMode="External"/><Relationship Id="rId1586" Type="http://schemas.openxmlformats.org/officeDocument/2006/relationships/hyperlink" Target="http://www.reddit.com/r/Bitcoin/comments/36wlgg/i_requested_rednosedayorg_to_accept_bitcoin_for/" TargetMode="External"/><Relationship Id="rId1532" Type="http://schemas.openxmlformats.org/officeDocument/2006/relationships/hyperlink" Target="http://www.coindesk.com/bitcoin-investment-fund-ig/" TargetMode="External"/><Relationship Id="rId2863" Type="http://schemas.openxmlformats.org/officeDocument/2006/relationships/hyperlink" Target="http://arstechnica.com/tech-policy/2015/05/un-says-encryption-necessary-for-the-exercise-of-the-right-to-freedom/" TargetMode="External"/><Relationship Id="rId1533" Type="http://schemas.openxmlformats.org/officeDocument/2006/relationships/hyperlink" Target="http://www.reddit.com/r/Bitcoin/comments/36wmpx/ig_offers_bitcoin_investment_in_partnership_with/" TargetMode="External"/><Relationship Id="rId2864" Type="http://schemas.openxmlformats.org/officeDocument/2006/relationships/hyperlink" Target="http://www.reddit.com/r/Bitcoin/comments/37pzkn/un_says_encryption_necessary_for_the_exercise_of/" TargetMode="External"/><Relationship Id="rId1534" Type="http://schemas.openxmlformats.org/officeDocument/2006/relationships/hyperlink" Target="http://bltcointalk.org/index.php?topic=759743.3360" TargetMode="External"/><Relationship Id="rId2865" Type="http://schemas.openxmlformats.org/officeDocument/2006/relationships/hyperlink" Target="http://imgur.com/Zgp9f1Q" TargetMode="External"/><Relationship Id="rId1535" Type="http://schemas.openxmlformats.org/officeDocument/2006/relationships/hyperlink" Target="http://www.reddit.com/r/Bitcoin/comments/36wqlu/bitcointalk_has_been_hacked/" TargetMode="External"/><Relationship Id="rId2866" Type="http://schemas.openxmlformats.org/officeDocument/2006/relationships/hyperlink" Target="http://www.reddit.com/r/Bitcoin/comments/37q1wv/i_will_represent_us_well_gentlemen/" TargetMode="External"/><Relationship Id="rId1536" Type="http://schemas.openxmlformats.org/officeDocument/2006/relationships/hyperlink" Target="http://blog.okcoin.com/post/119618822939/okcoin-no-longer-managing-bitcoin-com-due-to" TargetMode="External"/><Relationship Id="rId2867" Type="http://schemas.openxmlformats.org/officeDocument/2006/relationships/hyperlink" Target="http://www.pornhd.com/" TargetMode="External"/><Relationship Id="rId1537" Type="http://schemas.openxmlformats.org/officeDocument/2006/relationships/hyperlink" Target="http://www.reddit.com/r/Bitcoin/comments/36wp28/okcoin_no_longer_managing_bitcoincom_due_to/" TargetMode="External"/><Relationship Id="rId2868" Type="http://schemas.openxmlformats.org/officeDocument/2006/relationships/hyperlink" Target="http://www.reddit.com/r/Bitcoin/comments/37q0kh/randomly_found_in_the_wild_pornhdcom_accepts/" TargetMode="External"/><Relationship Id="rId1538" Type="http://schemas.openxmlformats.org/officeDocument/2006/relationships/hyperlink" Target="http://www.reddit.com/r/Bitcoin/comments/36worg/been_out_of_the_game_a_while_whats_the_safest_way/" TargetMode="External"/><Relationship Id="rId2869" Type="http://schemas.openxmlformats.org/officeDocument/2006/relationships/hyperlink" Target="http://www.reddit.com/r/Bitcoin/comments/37q3vw/how_much_bitcoin_can_i_earn_hour_with_these_specs/" TargetMode="External"/><Relationship Id="rId1539" Type="http://schemas.openxmlformats.org/officeDocument/2006/relationships/hyperlink" Target="http://www.reddit.com/r/Bitcoin/comments/36wsoy/bitcointalk_has_been_hacked/" TargetMode="External"/><Relationship Id="rId949" Type="http://schemas.openxmlformats.org/officeDocument/2006/relationships/hyperlink" Target="https://news.ycombinator.com/item?id=9575220" TargetMode="External"/><Relationship Id="rId948" Type="http://schemas.openxmlformats.org/officeDocument/2006/relationships/hyperlink" Target="http://www.reddit.com/r/Bitcoin/comments/36m7tj/hashed_documentation/" TargetMode="External"/><Relationship Id="rId943" Type="http://schemas.openxmlformats.org/officeDocument/2006/relationships/hyperlink" Target="http://www.coindesk.com/press-releases/prague-conference-features-prominent-eastern-european-bitcoin-enthusiasts/" TargetMode="External"/><Relationship Id="rId942" Type="http://schemas.openxmlformats.org/officeDocument/2006/relationships/hyperlink" Target="http://www.reddit.com/r/Bitcoin/comments/36m3co/kraken_margin_trading_beta_launch_email_full_text/" TargetMode="External"/><Relationship Id="rId941" Type="http://schemas.openxmlformats.org/officeDocument/2006/relationships/hyperlink" Target="http://www.reddit.com/r/Bitcoin/comments/36m176/silk_road_film_unintentionally_shows_whats_wrong/" TargetMode="External"/><Relationship Id="rId940" Type="http://schemas.openxmlformats.org/officeDocument/2006/relationships/hyperlink" Target="http://arstechnica.com/tech-policy/2015/05/silk-road-doc-unintentionally-shows-whats-wrong-with-the-free-ross-crowd/" TargetMode="External"/><Relationship Id="rId947" Type="http://schemas.openxmlformats.org/officeDocument/2006/relationships/hyperlink" Target="http://www.reddit.com/r/Bitcoin/comments/36m5xu/bitcoin_will_be_traded_on_nyse_from_today/" TargetMode="External"/><Relationship Id="rId946" Type="http://schemas.openxmlformats.org/officeDocument/2006/relationships/hyperlink" Target="http://igaming.org/cryptocurrencies/news/nyse-launching-bitcoin-index-384/" TargetMode="External"/><Relationship Id="rId945" Type="http://schemas.openxmlformats.org/officeDocument/2006/relationships/hyperlink" Target="http://www.reddit.com/r/Bitcoin/comments/36m6rr/am_i_the_only_one_who_thinks_21_incs_idea_is_just/" TargetMode="External"/><Relationship Id="rId944" Type="http://schemas.openxmlformats.org/officeDocument/2006/relationships/hyperlink" Target="http://www.reddit.com/r/Bitcoin/comments/36m4k8/prague_conference_features_prominent_eastern/" TargetMode="External"/><Relationship Id="rId2860" Type="http://schemas.openxmlformats.org/officeDocument/2006/relationships/hyperlink" Target="http://www.reddit.com/r/Bitcoin/comments/37pvhd/a_look_into_the_future_of_an_anonymous_economy/" TargetMode="External"/><Relationship Id="rId1530" Type="http://schemas.openxmlformats.org/officeDocument/2006/relationships/hyperlink" Target="https://www.youtube.com/watch?v=p0_Phj6mI_M" TargetMode="External"/><Relationship Id="rId2861" Type="http://schemas.openxmlformats.org/officeDocument/2006/relationships/hyperlink" Target="http://www.coindesk.com/new-frontier-of-bitcoin-cybercrime-explored-at-barcelona-event/" TargetMode="External"/><Relationship Id="rId1531" Type="http://schemas.openxmlformats.org/officeDocument/2006/relationships/hyperlink" Target="http://www.reddit.com/r/Bitcoin/comments/36wgxo/bitcoin_traveler_paragliding_for_bitcoin/" TargetMode="External"/><Relationship Id="rId2862" Type="http://schemas.openxmlformats.org/officeDocument/2006/relationships/hyperlink" Target="http://www.reddit.com/r/Bitcoin/comments/37px17/bitcoins_new_frontier_of_cybercrime_explored_at/" TargetMode="External"/><Relationship Id="rId1521" Type="http://schemas.openxmlformats.org/officeDocument/2006/relationships/hyperlink" Target="https://www.snapcard.io/pizza-day" TargetMode="External"/><Relationship Id="rId2852" Type="http://schemas.openxmlformats.org/officeDocument/2006/relationships/hyperlink" Target="http://imgur.com/4QbzO05" TargetMode="External"/><Relationship Id="rId1522" Type="http://schemas.openxmlformats.org/officeDocument/2006/relationships/hyperlink" Target="http://www.reddit.com/r/Bitcoin/comments/36vw1y/snapcard_is_giving_5_off_all_pizza_orders_today/" TargetMode="External"/><Relationship Id="rId2853" Type="http://schemas.openxmlformats.org/officeDocument/2006/relationships/hyperlink" Target="http://www.reddit.com/r/Bitcoin/comments/37ppd7/cryptosteel_hardware_wallet_featured_in_indiegogo/" TargetMode="External"/><Relationship Id="rId1523" Type="http://schemas.openxmlformats.org/officeDocument/2006/relationships/hyperlink" Target="http://www.reddit.com/r/Bitcoin/comments/36wb4z/cloudbet_scam/" TargetMode="External"/><Relationship Id="rId2854" Type="http://schemas.openxmlformats.org/officeDocument/2006/relationships/hyperlink" Target="http://www.reddit.com/r/Bitcoin/comments/37psl5/fill_up_the_blocks_today_2300_utc_1900_est_1600/" TargetMode="External"/><Relationship Id="rId1524" Type="http://schemas.openxmlformats.org/officeDocument/2006/relationships/hyperlink" Target="http://www.reddit.com/r/Bitcoin/comments/36wb33/how_your_business_can_keep_its_bitcoins_safe/" TargetMode="External"/><Relationship Id="rId2855" Type="http://schemas.openxmlformats.org/officeDocument/2006/relationships/hyperlink" Target="http://www.kristovatlas.com/privacy-for-bitcoin-on-mobile-part-1-giants-and-dwarves/" TargetMode="External"/><Relationship Id="rId1525" Type="http://schemas.openxmlformats.org/officeDocument/2006/relationships/hyperlink" Target="http://www.reddit.com/r/Bitcoin/comments/36wdrx/here_we_go_boys_back_to_300/" TargetMode="External"/><Relationship Id="rId2856" Type="http://schemas.openxmlformats.org/officeDocument/2006/relationships/hyperlink" Target="http://www.reddit.com/r/Bitcoin/comments/37pvmm/privacy_for_bitcoin_on_mobile_part_1_giants_and/" TargetMode="External"/><Relationship Id="rId1526" Type="http://schemas.openxmlformats.org/officeDocument/2006/relationships/hyperlink" Target="http://www.reddit.com/r/Bitcoin/comments/36wfgc/bitcoin_still_a_nightmare_to_buy/" TargetMode="External"/><Relationship Id="rId2857" Type="http://schemas.openxmlformats.org/officeDocument/2006/relationships/hyperlink" Target="http://dmt.li/hackadayforum" TargetMode="External"/><Relationship Id="rId1527" Type="http://schemas.openxmlformats.org/officeDocument/2006/relationships/hyperlink" Target="https://www.youtube.com/watch?v=IAYcYxnir5A" TargetMode="External"/><Relationship Id="rId2858" Type="http://schemas.openxmlformats.org/officeDocument/2006/relationships/hyperlink" Target="http://www.reddit.com/r/Bitcoin/comments/37pvlf/hackaday_accepts_bitcoin_payments_in_their_online/" TargetMode="External"/><Relationship Id="rId1528" Type="http://schemas.openxmlformats.org/officeDocument/2006/relationships/hyperlink" Target="http://www.reddit.com/r/Bitcoin/comments/36wewp/heard_this_song_struck_me_that_it_might_resonate/" TargetMode="External"/><Relationship Id="rId2859" Type="http://schemas.openxmlformats.org/officeDocument/2006/relationships/hyperlink" Target="http://bitcoinprbuzz.com/a-look-into-the-future-of-an-anonymous-economy/" TargetMode="External"/><Relationship Id="rId1529" Type="http://schemas.openxmlformats.org/officeDocument/2006/relationships/hyperlink" Target="http://www.reddit.com/r/Bitcoin/comments/36wdw5/i_smell_a_turn_here/" TargetMode="External"/><Relationship Id="rId939" Type="http://schemas.openxmlformats.org/officeDocument/2006/relationships/hyperlink" Target="http://www.reddit.com/r/Bitcoin/comments/36m1r7/kraken_margin_trading_beta_launch/" TargetMode="External"/><Relationship Id="rId938" Type="http://schemas.openxmlformats.org/officeDocument/2006/relationships/hyperlink" Target="https://support.kraken.com/hc/en-us/sections/200560633" TargetMode="External"/><Relationship Id="rId937" Type="http://schemas.openxmlformats.org/officeDocument/2006/relationships/hyperlink" Target="http://www.reddit.com/r/Bitcoin/comments/36m2hc/6_reasons_bitcoin_is_not_anonymous_whether_you/" TargetMode="External"/><Relationship Id="rId932" Type="http://schemas.openxmlformats.org/officeDocument/2006/relationships/hyperlink" Target="http://www.reddit.com/r/Bitcoin/comments/36lzft/can_the_maximum_number_of_bitcoins_be_changed/" TargetMode="External"/><Relationship Id="rId931" Type="http://schemas.openxmlformats.org/officeDocument/2006/relationships/hyperlink" Target="http://www.reddit.com/r/Bitcoin/comments/36lziw/btce_api_keys/" TargetMode="External"/><Relationship Id="rId930" Type="http://schemas.openxmlformats.org/officeDocument/2006/relationships/hyperlink" Target="http://www.reddit.com/r/Bitcoin/comments/36ly68/in_applications_that_use_the_blockchain_we_are/" TargetMode="External"/><Relationship Id="rId936" Type="http://schemas.openxmlformats.org/officeDocument/2006/relationships/hyperlink" Target="http://blog.coinify.com/post/119434103908/6-reasons-bitcoin-is-not-anonymous" TargetMode="External"/><Relationship Id="rId935" Type="http://schemas.openxmlformats.org/officeDocument/2006/relationships/hyperlink" Target="http://www.reddit.com/r/Bitcoin/comments/36m0lm/purse_competitor/" TargetMode="External"/><Relationship Id="rId934" Type="http://schemas.openxmlformats.org/officeDocument/2006/relationships/hyperlink" Target="http://www.reddit.com/r/Bitcoin/comments/36m0ph/a16z_podcast_which_bitcoin_players_matter/" TargetMode="External"/><Relationship Id="rId933" Type="http://schemas.openxmlformats.org/officeDocument/2006/relationships/hyperlink" Target="http://a16z.com/2015/05/19/a16z-podcast-which-bitcoin-players-matter/" TargetMode="External"/><Relationship Id="rId2850" Type="http://schemas.openxmlformats.org/officeDocument/2006/relationships/hyperlink" Target="http://www.bloomberg.com/quote/COINXBT:SS" TargetMode="External"/><Relationship Id="rId1520" Type="http://schemas.openxmlformats.org/officeDocument/2006/relationships/hyperlink" Target="http://www.reddit.com/r/Bitcoin/comments/36vw6f/happy_pizza_day_do_you_think_the_blockchain_will/" TargetMode="External"/><Relationship Id="rId2851" Type="http://schemas.openxmlformats.org/officeDocument/2006/relationships/hyperlink" Target="http://www.reddit.com/r/Bitcoin/comments/37pnnp/finally_two_weeks_after_initial_sthlm_nasdaq/" TargetMode="External"/><Relationship Id="rId1554" Type="http://schemas.openxmlformats.org/officeDocument/2006/relationships/hyperlink" Target="http://www.reddit.com/r/Bitcoin/comments/36x0ax/gavin_andresen_are_bigger_blocks_better_for/" TargetMode="External"/><Relationship Id="rId2885" Type="http://schemas.openxmlformats.org/officeDocument/2006/relationships/hyperlink" Target="http://www.reddit.com/r/Bitcoin/comments/37qpoh/the_united_states_issued_a_new_law_today/" TargetMode="External"/><Relationship Id="rId1555" Type="http://schemas.openxmlformats.org/officeDocument/2006/relationships/hyperlink" Target="http://gavinandresen.ninja/are-bigger-blocks-better-for-bigger-miners" TargetMode="External"/><Relationship Id="rId2886" Type="http://schemas.openxmlformats.org/officeDocument/2006/relationships/hyperlink" Target="http://www.reddit.com/r/Bitcoin/comments/37qpi9/ive_come_up_with_a_new_bitcoin_based/" TargetMode="External"/><Relationship Id="rId1556" Type="http://schemas.openxmlformats.org/officeDocument/2006/relationships/hyperlink" Target="http://www.reddit.com/r/Bitcoin/comments/36wzs4/are_bigger_blocks_better_for_bigger_miners/" TargetMode="External"/><Relationship Id="rId2887" Type="http://schemas.openxmlformats.org/officeDocument/2006/relationships/hyperlink" Target="https://twitter.com/barrysilbert/status/604330043138052097" TargetMode="External"/><Relationship Id="rId1557" Type="http://schemas.openxmlformats.org/officeDocument/2006/relationships/hyperlink" Target="http://www.reddit.com/r/Bitcoin/comments/36wzpf/will_21_use_a_p2p_pool_if_not_then_fuuuuuuuu/" TargetMode="External"/><Relationship Id="rId2888" Type="http://schemas.openxmlformats.org/officeDocument/2006/relationships/hyperlink" Target="http://www.reddit.com/r/Bitcoin/comments/37qp9n/barry_silbert_mind_blowing_what_the_bitpay_team/" TargetMode="External"/><Relationship Id="rId1558" Type="http://schemas.openxmlformats.org/officeDocument/2006/relationships/hyperlink" Target="http://imgur.com/Oeyg0TJ" TargetMode="External"/><Relationship Id="rId2889" Type="http://schemas.openxmlformats.org/officeDocument/2006/relationships/hyperlink" Target="http://www.reddit.com/r/Bitcoin/comments/37qy0b/credit_card_to_bitcoin_payment_provider/" TargetMode="External"/><Relationship Id="rId1559" Type="http://schemas.openxmlformats.org/officeDocument/2006/relationships/hyperlink" Target="http://www.reddit.com/r/Bitcoin/comments/36x7zp/coincidence_i_think_not/" TargetMode="External"/><Relationship Id="rId965" Type="http://schemas.openxmlformats.org/officeDocument/2006/relationships/hyperlink" Target="http://www.reddit.com/r/Bitcoin/comments/36mmbz/libra_formalizes_accounting_for_bitcoin_with/" TargetMode="External"/><Relationship Id="rId964" Type="http://schemas.openxmlformats.org/officeDocument/2006/relationships/hyperlink" Target="http://libratax.com/blog/libra-formalizes-accounting-solutions-for-the-bitcoin-protocol-with-major-wallet-and-exchange-integrations/" TargetMode="External"/><Relationship Id="rId963" Type="http://schemas.openxmlformats.org/officeDocument/2006/relationships/hyperlink" Target="http://www.reddit.com/r/Bitcoin/comments/36mgmq/debate_will_bitcoins_fixed_money_supply_be_its/" TargetMode="External"/><Relationship Id="rId962" Type="http://schemas.openxmlformats.org/officeDocument/2006/relationships/hyperlink" Target="http://panampost.com/editor/2015/05/20/will-bitcoins-fixed-money-supply-be-its-downfall/" TargetMode="External"/><Relationship Id="rId969" Type="http://schemas.openxmlformats.org/officeDocument/2006/relationships/hyperlink" Target="http://www.reddit.com/r/Bitcoin/comments/36mmbz/libra_formalizes_accounting_for_bitcoin_with/" TargetMode="External"/><Relationship Id="rId968" Type="http://schemas.openxmlformats.org/officeDocument/2006/relationships/hyperlink" Target="http://libratax.com/blog/libra-formalizes-accounting-solutions-for-the-bitcoin-protocol-with-major-wallet-and-exchange-integrations/" TargetMode="External"/><Relationship Id="rId967" Type="http://schemas.openxmlformats.org/officeDocument/2006/relationships/hyperlink" Target="http://www.reddit.com/r/Bitcoin/comments/36mlml/traders_appear_butthurt_as_humans_realize_they/" TargetMode="External"/><Relationship Id="rId966" Type="http://schemas.openxmlformats.org/officeDocument/2006/relationships/hyperlink" Target="http://shitco.in/2015/05/20/traders-appear-butthurt-as-humans-realize-they-cant-out-trade-computers/" TargetMode="External"/><Relationship Id="rId2880" Type="http://schemas.openxmlformats.org/officeDocument/2006/relationships/hyperlink" Target="http://gearbest.com/" TargetMode="External"/><Relationship Id="rId961" Type="http://schemas.openxmlformats.org/officeDocument/2006/relationships/hyperlink" Target="http://www.reddit.com/r/Bitcoin/comments/36mgjg/mining_services_free_trial_avaiable/" TargetMode="External"/><Relationship Id="rId1550" Type="http://schemas.openxmlformats.org/officeDocument/2006/relationships/hyperlink" Target="http://www.reddit.com/r/Bitcoin/comments/36wve6/i_know_most_of_you_wont_like_this_but_isnt/" TargetMode="External"/><Relationship Id="rId2881" Type="http://schemas.openxmlformats.org/officeDocument/2006/relationships/hyperlink" Target="http://www.reddit.com/r/Bitcoin/comments/37q8ug/gearbest_is_accepting_bitcoin/" TargetMode="External"/><Relationship Id="rId960" Type="http://schemas.openxmlformats.org/officeDocument/2006/relationships/hyperlink" Target="http://www.reddit.com/r/Bitcoin/comments/36mgmq/debate_will_bitcoins_fixed_money_supply_be_its/" TargetMode="External"/><Relationship Id="rId1551" Type="http://schemas.openxmlformats.org/officeDocument/2006/relationships/hyperlink" Target="http://btc-goldmine.com/r/00c6123c" TargetMode="External"/><Relationship Id="rId2882" Type="http://schemas.openxmlformats.org/officeDocument/2006/relationships/hyperlink" Target="https://blog.coinbase.com/2015/05/29/bitcoin-is-better-with-friends/" TargetMode="External"/><Relationship Id="rId1552" Type="http://schemas.openxmlformats.org/officeDocument/2006/relationships/hyperlink" Target="http://www.reddit.com/r/Bitcoin/comments/36wyug/a_new_btc_game_with_a_great_design/" TargetMode="External"/><Relationship Id="rId2883" Type="http://schemas.openxmlformats.org/officeDocument/2006/relationships/hyperlink" Target="http://www.reddit.com/r/Bitcoin/comments/37q8tf/bitcoin_is_better_with_friends/" TargetMode="External"/><Relationship Id="rId1553" Type="http://schemas.openxmlformats.org/officeDocument/2006/relationships/hyperlink" Target="http://gavinandresen.ninja/are-bigger-blocks-better-for-bigger-miners" TargetMode="External"/><Relationship Id="rId2884" Type="http://schemas.openxmlformats.org/officeDocument/2006/relationships/hyperlink" Target="http://www.reddit.com/r/Bitcoin/comments/37q8qh/are_people_still_planning_to_do_a_tx_stress_test/" TargetMode="External"/><Relationship Id="rId1543" Type="http://schemas.openxmlformats.org/officeDocument/2006/relationships/hyperlink" Target="http://www.reddit.com/r/Bitcoin/comments/36wxes/traded_my_way_up_from_03_to_32_bitcoin_on/" TargetMode="External"/><Relationship Id="rId2874" Type="http://schemas.openxmlformats.org/officeDocument/2006/relationships/hyperlink" Target="http://www.businessinsider.com/silk-road-drug-dealer-supertrips-sentenced-to-10-years-in-prison-2015-5" TargetMode="External"/><Relationship Id="rId1544" Type="http://schemas.openxmlformats.org/officeDocument/2006/relationships/hyperlink" Target="http://www.reddit.com/r/Bitcoin/comments/36wxdu/i_am_already_21_years_old_and_only_have_51/" TargetMode="External"/><Relationship Id="rId2875" Type="http://schemas.openxmlformats.org/officeDocument/2006/relationships/hyperlink" Target="http://www.reddit.com/r/Bitcoin/comments/37q8d0/slomp_supertrips_from_silk_road_sentenced_to_10/" TargetMode="External"/><Relationship Id="rId1545" Type="http://schemas.openxmlformats.org/officeDocument/2006/relationships/hyperlink" Target="http://www.reddit.com/r/Bitcoin/comments/36wxdl/two_approaches_to_conceptualizing_bitcoins_core/" TargetMode="External"/><Relationship Id="rId2876" Type="http://schemas.openxmlformats.org/officeDocument/2006/relationships/hyperlink" Target="https://www.vice.com/read/the-cryptocurrency-based-schemes-that-would-pay-everyone-just-for-being-alive-456" TargetMode="External"/><Relationship Id="rId1546" Type="http://schemas.openxmlformats.org/officeDocument/2006/relationships/hyperlink" Target="http://www.alt-m.org/2015/05/21/is-bitcoin-doomed/" TargetMode="External"/><Relationship Id="rId2877" Type="http://schemas.openxmlformats.org/officeDocument/2006/relationships/hyperlink" Target="http://www.reddit.com/r/Bitcoin/comments/37q7j0/the_cryptocurrencybased_projects_that_would_pay/" TargetMode="External"/><Relationship Id="rId1547" Type="http://schemas.openxmlformats.org/officeDocument/2006/relationships/hyperlink" Target="http://www.reddit.com/r/Bitcoin/comments/36wx4u/is_bitcoin_doomed_altm/" TargetMode="External"/><Relationship Id="rId2878" Type="http://schemas.openxmlformats.org/officeDocument/2006/relationships/hyperlink" Target="https://twitter.com/AleenaMaleena/status/603603296880828416" TargetMode="External"/><Relationship Id="rId1548" Type="http://schemas.openxmlformats.org/officeDocument/2006/relationships/hyperlink" Target="https://blockchain.info/address/17SkEw2md5avVNyYgj6RiXuQKNwkXaxFyQ" TargetMode="External"/><Relationship Id="rId2879" Type="http://schemas.openxmlformats.org/officeDocument/2006/relationships/hyperlink" Target="http://www.reddit.com/r/Bitcoin/comments/37q7fz/what_you_guys_feel_when_you_realize_that_you/" TargetMode="External"/><Relationship Id="rId1549" Type="http://schemas.openxmlformats.org/officeDocument/2006/relationships/hyperlink" Target="http://www.reddit.com/r/Bitcoin/comments/36ww49/i_havent_seen_it_posted_yet_i_believe_this_is_the/" TargetMode="External"/><Relationship Id="rId959" Type="http://schemas.openxmlformats.org/officeDocument/2006/relationships/hyperlink" Target="http://panampost.com/editor/2015/05/20/will-bitcoins-fixed-money-supply-be-its-downfall/" TargetMode="External"/><Relationship Id="rId954" Type="http://schemas.openxmlformats.org/officeDocument/2006/relationships/hyperlink" Target="http://www.reddit.com/r/Bitcoin/comments/36mf1z/was_bitcoin_by_any_name_inevitable/" TargetMode="External"/><Relationship Id="rId953" Type="http://schemas.openxmlformats.org/officeDocument/2006/relationships/hyperlink" Target="http://www.reddit.com/r/Bitcoin/comments/36m9qu/my_reaction_to_21_incs_plan/" TargetMode="External"/><Relationship Id="rId952" Type="http://schemas.openxmlformats.org/officeDocument/2006/relationships/hyperlink" Target="https://www.youtube.com/watch?v=p6cv0KsTTfY" TargetMode="External"/><Relationship Id="rId951" Type="http://schemas.openxmlformats.org/officeDocument/2006/relationships/hyperlink" Target="http://www.reddit.com/r/Bitcoin/comments/36m7tj/hashed_documentation/" TargetMode="External"/><Relationship Id="rId958" Type="http://schemas.openxmlformats.org/officeDocument/2006/relationships/hyperlink" Target="http://www.reddit.com/r/Bitcoin/comments/36mecd/borrowing_fiat_against_bitcoin/" TargetMode="External"/><Relationship Id="rId957" Type="http://schemas.openxmlformats.org/officeDocument/2006/relationships/hyperlink" Target="http://www.reddit.com/r/Bitcoin/comments/36mecg/httpscrippling_attack_threatens_tens_of_thousands/" TargetMode="External"/><Relationship Id="rId956" Type="http://schemas.openxmlformats.org/officeDocument/2006/relationships/hyperlink" Target="http://arstechnica.com/security/2015/05/https-crippling-attack-threatens-tens-of-thousands-of-web-and-mail-servers/" TargetMode="External"/><Relationship Id="rId955" Type="http://schemas.openxmlformats.org/officeDocument/2006/relationships/hyperlink" Target="http://www.reddit.com/r/Bitcoin/comments/36meoz/sms_text_notification_of_wallet_transactions/" TargetMode="External"/><Relationship Id="rId950" Type="http://schemas.openxmlformats.org/officeDocument/2006/relationships/hyperlink" Target="http://www.reddit.com/r/Bitcoin/comments/36m7hs/sadly_bitcoin_is_fundamentally_unstable_if_the/" TargetMode="External"/><Relationship Id="rId2870" Type="http://schemas.openxmlformats.org/officeDocument/2006/relationships/hyperlink" Target="https://reason.com/archives/2015/05/29/movie-review-deep-web" TargetMode="External"/><Relationship Id="rId1540" Type="http://schemas.openxmlformats.org/officeDocument/2006/relationships/hyperlink" Target="http://www.reddit.com/r/Bitcoin/comments/36wve6/i_know_most_of_you_wont_like_this_but_isnt/" TargetMode="External"/><Relationship Id="rId2871" Type="http://schemas.openxmlformats.org/officeDocument/2006/relationships/hyperlink" Target="http://www.reddit.com/r/Bitcoin/comments/37q36c/movie_review_deep_web/" TargetMode="External"/><Relationship Id="rId1541" Type="http://schemas.openxmlformats.org/officeDocument/2006/relationships/hyperlink" Target="http://enjoybitcoins.com/vendor-blog/5-ways-to-excite-your-employees-about-bitcoin" TargetMode="External"/><Relationship Id="rId2872" Type="http://schemas.openxmlformats.org/officeDocument/2006/relationships/hyperlink" Target="https://twitter.com/aleenamaleena" TargetMode="External"/><Relationship Id="rId1542" Type="http://schemas.openxmlformats.org/officeDocument/2006/relationships/hyperlink" Target="http://www.reddit.com/r/Bitcoin/comments/36wvcq/5_ways_to_excite_your_employees_about_accepting/" TargetMode="External"/><Relationship Id="rId2873" Type="http://schemas.openxmlformats.org/officeDocument/2006/relationships/hyperlink" Target="http://www.reddit.com/r/Bitcoin/comments/37q618/i_am_alina_and_this_is_my_twitter_account_please/" TargetMode="External"/><Relationship Id="rId2027" Type="http://schemas.openxmlformats.org/officeDocument/2006/relationships/hyperlink" Target="http://tinypic.com/r/v7z4g9/8" TargetMode="External"/><Relationship Id="rId2028" Type="http://schemas.openxmlformats.org/officeDocument/2006/relationships/hyperlink" Target="http://www.reddit.com/r/Bitcoin/comments/376ekh/to_the_moon/" TargetMode="External"/><Relationship Id="rId2029" Type="http://schemas.openxmlformats.org/officeDocument/2006/relationships/hyperlink" Target="http://www.reddit.com/r/Bitcoin/comments/376hj5/track_your_bitcoin_balance/" TargetMode="External"/><Relationship Id="rId107" Type="http://schemas.openxmlformats.org/officeDocument/2006/relationships/hyperlink" Target="http://www.reddit.com/r/Bitcoin/comments/368xw9/riddles_with_bitcoin_rewards_free_for_anyone/" TargetMode="External"/><Relationship Id="rId106" Type="http://schemas.openxmlformats.org/officeDocument/2006/relationships/hyperlink" Target="https://www.bitcoinriddles.com/" TargetMode="External"/><Relationship Id="rId105" Type="http://schemas.openxmlformats.org/officeDocument/2006/relationships/hyperlink" Target="http://www.reddit.com/r/Bitcoin/comments/368y4c/bitcoin_raffle_anyone/" TargetMode="External"/><Relationship Id="rId104" Type="http://schemas.openxmlformats.org/officeDocument/2006/relationships/hyperlink" Target="https://www.cointoast.com/raffle/16" TargetMode="External"/><Relationship Id="rId109" Type="http://schemas.openxmlformats.org/officeDocument/2006/relationships/hyperlink" Target="https://www.reddit.com/r/changetip/comments/368zng/idea_changetip_keyboard_sending_a_onetime_tip/" TargetMode="External"/><Relationship Id="rId108" Type="http://schemas.openxmlformats.org/officeDocument/2006/relationships/hyperlink" Target="http://www.reddit.com/r/Bitcoin/comments/368xul/free_bitcoin_offered_for_product_feedback/" TargetMode="External"/><Relationship Id="rId2020" Type="http://schemas.openxmlformats.org/officeDocument/2006/relationships/hyperlink" Target="http://blogs.wsj.com/indonesiarealtime/2015/05/25/indonesians-start-to-embrace-bitcoin/" TargetMode="External"/><Relationship Id="rId2021" Type="http://schemas.openxmlformats.org/officeDocument/2006/relationships/hyperlink" Target="http://www.reddit.com/r/Bitcoin/comments/37646u/indonesians_start_to_embrace_bitcoin/" TargetMode="External"/><Relationship Id="rId2022" Type="http://schemas.openxmlformats.org/officeDocument/2006/relationships/hyperlink" Target="http://www.sfu.ca/~djacks/papers/publications/Commodity%20Price%20Volatility%20and%20World%20Market%20Integration%20since%201700.pdf" TargetMode="External"/><Relationship Id="rId103" Type="http://schemas.openxmlformats.org/officeDocument/2006/relationships/hyperlink" Target="http://www.reddit.com/r/Bitcoin/comments/368y69/catch_22_for_cryptocurrency/" TargetMode="External"/><Relationship Id="rId2023" Type="http://schemas.openxmlformats.org/officeDocument/2006/relationships/hyperlink" Target="http://www.reddit.com/r/Bitcoin/comments/3767ph/why_the_frictionless_global_market_for_bitcoin/" TargetMode="External"/><Relationship Id="rId102" Type="http://schemas.openxmlformats.org/officeDocument/2006/relationships/hyperlink" Target="http://forklog.net/catch-22-for-cryptocurrency/" TargetMode="External"/><Relationship Id="rId2024" Type="http://schemas.openxmlformats.org/officeDocument/2006/relationships/hyperlink" Target="http://www.reddit.com/r/Bitcoin/comments/376cdo/oh_god_i_need_assistance/" TargetMode="External"/><Relationship Id="rId101" Type="http://schemas.openxmlformats.org/officeDocument/2006/relationships/hyperlink" Target="http://www.reddit.com/r/Bitcoin/comments/368y9e/best_most_secure_bitcoin_wallet_for_mobile/" TargetMode="External"/><Relationship Id="rId2025" Type="http://schemas.openxmlformats.org/officeDocument/2006/relationships/hyperlink" Target="http://www.cryptextechnologies.com/cryptex-portfolio/bitcoin-2/" TargetMode="External"/><Relationship Id="rId100" Type="http://schemas.openxmlformats.org/officeDocument/2006/relationships/hyperlink" Target="http://www.reddit.com/r/Bitcoin/comments/368yws/bitcoin_balance_checker/" TargetMode="External"/><Relationship Id="rId2026" Type="http://schemas.openxmlformats.org/officeDocument/2006/relationships/hyperlink" Target="http://www.reddit.com/r/Bitcoin/comments/376d8v/bitcoin_network_bitcoin_network_follows_more/" TargetMode="External"/><Relationship Id="rId2016" Type="http://schemas.openxmlformats.org/officeDocument/2006/relationships/hyperlink" Target="http://www.reddit.com/r/Bitcoin/comments/375z6j/did_we_make_it_to_the_front_page_again/" TargetMode="External"/><Relationship Id="rId2017" Type="http://schemas.openxmlformats.org/officeDocument/2006/relationships/hyperlink" Target="http://www.reddit.com/r/Bitcoin/comments/3760oq/isnt_pruning_going_to_ruin_all_of_the_ledger/" TargetMode="External"/><Relationship Id="rId2018" Type="http://schemas.openxmlformats.org/officeDocument/2006/relationships/hyperlink" Target="http://www.np.reddit.com/r/funny/comments/374kft/someone_paid_for_this/" TargetMode="External"/><Relationship Id="rId2019" Type="http://schemas.openxmlformats.org/officeDocument/2006/relationships/hyperlink" Target="http://www.reddit.com/r/Bitcoin/comments/3765fd/want_to_see_what_people_think_of_the_honeybadger/" TargetMode="External"/><Relationship Id="rId2010" Type="http://schemas.openxmlformats.org/officeDocument/2006/relationships/hyperlink" Target="http://www.reddit.com/r/Bitcoin/comments/375vzn/mycelium_bitcoin_card_one_of_the_sexiest_cards/" TargetMode="External"/><Relationship Id="rId2011" Type="http://schemas.openxmlformats.org/officeDocument/2006/relationships/hyperlink" Target="http://www.reddit.com/r/Bitcoin/comments/375vrc/streamiumio_mobile_streaming/" TargetMode="External"/><Relationship Id="rId2012" Type="http://schemas.openxmlformats.org/officeDocument/2006/relationships/hyperlink" Target="http://www.reddit.com/r/Bitcoin/comments/3760oq/isnt_pruning_going_to_ruin_all_of_the_ledger/" TargetMode="External"/><Relationship Id="rId2013" Type="http://schemas.openxmlformats.org/officeDocument/2006/relationships/hyperlink" Target="http://techstory.in/bitcoins-india/" TargetMode="External"/><Relationship Id="rId2014" Type="http://schemas.openxmlformats.org/officeDocument/2006/relationships/hyperlink" Target="http://www.reddit.com/r/Bitcoin/comments/376061/rise_of_bitcoins_in_india_will_this_change_indias/" TargetMode="External"/><Relationship Id="rId2015" Type="http://schemas.openxmlformats.org/officeDocument/2006/relationships/hyperlink" Target="http://www.np.reddit.com/r/funny/comments/374kft/someone_paid_for_this/" TargetMode="External"/><Relationship Id="rId2049" Type="http://schemas.openxmlformats.org/officeDocument/2006/relationships/hyperlink" Target="https://twitter.com/BTCVIX/status/602792803853148160" TargetMode="External"/><Relationship Id="rId129" Type="http://schemas.openxmlformats.org/officeDocument/2006/relationships/hyperlink" Target="http://www.reddit.com/r/Bitcoin/comments/3696kh/bitcoin_smart_phones/" TargetMode="External"/><Relationship Id="rId128" Type="http://schemas.openxmlformats.org/officeDocument/2006/relationships/hyperlink" Target="https://bitcointalk.org/index.php?board=1.0" TargetMode="External"/><Relationship Id="rId127" Type="http://schemas.openxmlformats.org/officeDocument/2006/relationships/hyperlink" Target="http://www.reddit.com/r/Bitcoin/comments/36958m/anyone_know_what_this_means/" TargetMode="External"/><Relationship Id="rId126" Type="http://schemas.openxmlformats.org/officeDocument/2006/relationships/hyperlink" Target="http://bitcoinmegaphone.com/1Cnuzr4QJu1DKWrVyTDxndNSfXswxbKiEM/" TargetMode="External"/><Relationship Id="rId2040" Type="http://schemas.openxmlformats.org/officeDocument/2006/relationships/hyperlink" Target="http://www.reddit.com/r/Bitcoin/comments/376pir/google_step_over_21inc_and_patented_a_spy_toy_who/" TargetMode="External"/><Relationship Id="rId121" Type="http://schemas.openxmlformats.org/officeDocument/2006/relationships/hyperlink" Target="http://forklog.net/bitcoin-gets-integrated-in-russia-in-a-perverted-way/" TargetMode="External"/><Relationship Id="rId2041" Type="http://schemas.openxmlformats.org/officeDocument/2006/relationships/hyperlink" Target="http://www.reddit.com/r/Bitcoin/comments/376s09/mentor_monday_may_25_2015_ask_all_your_bitcoin/" TargetMode="External"/><Relationship Id="rId120" Type="http://schemas.openxmlformats.org/officeDocument/2006/relationships/hyperlink" Target="http://www.reddit.com/r/Bitcoin/comments/36923n/the_litecoin_reward_halfs_in_100_days_opportunity/" TargetMode="External"/><Relationship Id="rId2042" Type="http://schemas.openxmlformats.org/officeDocument/2006/relationships/hyperlink" Target="https://medium.com/@bithernet/again-and-again-f49987dc9b7c" TargetMode="External"/><Relationship Id="rId2043" Type="http://schemas.openxmlformats.org/officeDocument/2006/relationships/hyperlink" Target="http://www.reddit.com/r/Bitcoin/comments/376rlu/bither_wallet_enterprise_edition_can_help/" TargetMode="External"/><Relationship Id="rId2044" Type="http://schemas.openxmlformats.org/officeDocument/2006/relationships/hyperlink" Target="http://www.reddit.com/r/Bitcoin/comments/376qep/mtgox_one_thing_that_could_have_gone_wrong/" TargetMode="External"/><Relationship Id="rId125" Type="http://schemas.openxmlformats.org/officeDocument/2006/relationships/hyperlink" Target="http://www.reddit.com/r/Bitcoin/comments/369634/is_there_any_non_deterministic_wallets_for_iphone/" TargetMode="External"/><Relationship Id="rId2045" Type="http://schemas.openxmlformats.org/officeDocument/2006/relationships/hyperlink" Target="http://www.loa.fm/2015/05/25/bitcoin-in-vietnam/" TargetMode="External"/><Relationship Id="rId124" Type="http://schemas.openxmlformats.org/officeDocument/2006/relationships/hyperlink" Target="http://www.reddit.com/r/Bitcoin/comments/3694xy/hackers_defraud_irish_central_bank/" TargetMode="External"/><Relationship Id="rId2046" Type="http://schemas.openxmlformats.org/officeDocument/2006/relationships/hyperlink" Target="http://www.reddit.com/r/Bitcoin/comments/376u6m/a_look_inside_bitcoin_in_vietnam/" TargetMode="External"/><Relationship Id="rId123" Type="http://schemas.openxmlformats.org/officeDocument/2006/relationships/hyperlink" Target="http://www.independent.ie/business/irish/garda-probe-as-hackers-defraud-the-central-bank-31228552.html" TargetMode="External"/><Relationship Id="rId2047" Type="http://schemas.openxmlformats.org/officeDocument/2006/relationships/hyperlink" Target="https://www.bostonglobe.com/business/2015/05/24/mit-sets-bitcoin-research-development/YB2aDWCjTie8i7iTCxaz4L/story.html" TargetMode="External"/><Relationship Id="rId122" Type="http://schemas.openxmlformats.org/officeDocument/2006/relationships/hyperlink" Target="http://www.reddit.com/r/Bitcoin/comments/3691zl/bitcoin_gets_integrated_in_russia_in_a_perverted/" TargetMode="External"/><Relationship Id="rId2048" Type="http://schemas.openxmlformats.org/officeDocument/2006/relationships/hyperlink" Target="http://www.reddit.com/r/Bitcoin/comments/376xsi/mit_sets_up_bitcoin_research_development_business/" TargetMode="External"/><Relationship Id="rId2038" Type="http://schemas.openxmlformats.org/officeDocument/2006/relationships/hyperlink" Target="http://www.reddit.com/r/Bitcoin/comments/376o60/topup_mobile_phone_with_bitcoin_around_the_world/" TargetMode="External"/><Relationship Id="rId2039" Type="http://schemas.openxmlformats.org/officeDocument/2006/relationships/hyperlink" Target="http://pdfaiw.uspto.gov/.aiw?Docid=20150138333&amp;homeurl=http%3A%2F%2Fappft.uspto.gov%2Fnetacgi%2Fnph-Parser%3FSect1%3DPTO2%2526Sect2%3DHITOFF%2526u%3D%25252Fnetahtml%25252FPTO%25252Fsearch-adv.html%2526r%3D20%2526p%3D1%2526f%3DG%2526l%3D50%2526d%3DPG01%2526S1%3D%28%28%252522Google%252522.AS.%29%252BAND%252B%252540PD%25253E%25253D20150521%25253C%25253D20151231%29%2526OS%3DAN%2F%252522Google%252522%252BAND%252BPD%2F5%2F21%2F2015-%3C12%2F31%2F2015%2526RS%3D%28AN%2F%252522Google%252522%252BAND%252BPD%2F20150521-%3C20151231%29&amp;PageNum=&amp;Rtype=&amp;SectionNum=&amp;idkey=1EF5AB92E988" TargetMode="External"/><Relationship Id="rId118" Type="http://schemas.openxmlformats.org/officeDocument/2006/relationships/hyperlink" Target="http://www.reddit.com/r/Bitcoin/comments/3692tj/on_why_the_world_needs_a_unit_of_value_defined_by/" TargetMode="External"/><Relationship Id="rId117" Type="http://schemas.openxmlformats.org/officeDocument/2006/relationships/hyperlink" Target="https://youtu.be/ZMByI4s-D-Y?t=4m15s" TargetMode="External"/><Relationship Id="rId116" Type="http://schemas.openxmlformats.org/officeDocument/2006/relationships/hyperlink" Target="http://www.reddit.com/r/Bitcoin/comments/3691zl/bitcoin_gets_integrated_in_russia_in_a_perverted/" TargetMode="External"/><Relationship Id="rId115" Type="http://schemas.openxmlformats.org/officeDocument/2006/relationships/hyperlink" Target="http://forklog.net/bitcoin-gets-integrated-in-russia-in-a-perverted-way/" TargetMode="External"/><Relationship Id="rId119" Type="http://schemas.openxmlformats.org/officeDocument/2006/relationships/hyperlink" Target="http://www.litecoinblockhalf.com/" TargetMode="External"/><Relationship Id="rId110" Type="http://schemas.openxmlformats.org/officeDocument/2006/relationships/hyperlink" Target="http://www.reddit.com/r/Bitcoin/comments/368zrv/idea_changetip_keyboard_sending_a_onetime_tip/" TargetMode="External"/><Relationship Id="rId2030" Type="http://schemas.openxmlformats.org/officeDocument/2006/relationships/hyperlink" Target="http://www.reddit.com/r/Bitcoin/comments/376ib2/blockchain_voting_is_this_the_future/" TargetMode="External"/><Relationship Id="rId2031" Type="http://schemas.openxmlformats.org/officeDocument/2006/relationships/hyperlink" Target="http://yourstory.com/2015/05/coinbase/" TargetMode="External"/><Relationship Id="rId2032" Type="http://schemas.openxmlformats.org/officeDocument/2006/relationships/hyperlink" Target="http://www.reddit.com/r/Bitcoin/comments/376khu/coinbase_sets_eyes_on_india_makes_bitcoin_wallet/" TargetMode="External"/><Relationship Id="rId2033" Type="http://schemas.openxmlformats.org/officeDocument/2006/relationships/hyperlink" Target="http://www.zerohedge.com/news/2015-05-24/best-selling-monetary-policy-books-are-all-anti-fed" TargetMode="External"/><Relationship Id="rId114" Type="http://schemas.openxmlformats.org/officeDocument/2006/relationships/hyperlink" Target="http://www.reddit.com/r/Bitcoin/comments/36923n/the_litecoin_reward_halfs_in_100_days_opportunity/" TargetMode="External"/><Relationship Id="rId2034" Type="http://schemas.openxmlformats.org/officeDocument/2006/relationships/hyperlink" Target="http://www.reddit.com/r/Bitcoin/comments/376lb8/the_bestselling_monetarypolicy_books_are_all/" TargetMode="External"/><Relationship Id="rId113" Type="http://schemas.openxmlformats.org/officeDocument/2006/relationships/hyperlink" Target="http://www.litecoinblockhalf.com/" TargetMode="External"/><Relationship Id="rId2035" Type="http://schemas.openxmlformats.org/officeDocument/2006/relationships/hyperlink" Target="http://www.reddit.com/r/Bitcoin/comments/376mn2/mycelium_indiegogo_campaign_still_a_couple_of/" TargetMode="External"/><Relationship Id="rId112" Type="http://schemas.openxmlformats.org/officeDocument/2006/relationships/hyperlink" Target="http://www.reddit.com/r/Bitcoin/comments/368zf9/americanpegasus_wtf/" TargetMode="External"/><Relationship Id="rId2036" Type="http://schemas.openxmlformats.org/officeDocument/2006/relationships/hyperlink" Target="http://www.reddit.com/r/Bitcoin/comments/376obg/where_can_i_buy_a_small_amount_of_btc_by_sms_in/" TargetMode="External"/><Relationship Id="rId111" Type="http://schemas.openxmlformats.org/officeDocument/2006/relationships/hyperlink" Target="https://bitcointalk.org/index.php?topic=1062247.0" TargetMode="External"/><Relationship Id="rId2037" Type="http://schemas.openxmlformats.org/officeDocument/2006/relationships/hyperlink" Target="http://blog.spectrocoin.com/2015/04/top-up-your-mobile-phone-with-bitcoin/" TargetMode="External"/><Relationship Id="rId2005" Type="http://schemas.openxmlformats.org/officeDocument/2006/relationships/hyperlink" Target="http://www.reddit.com/r/Bitcoin/comments/375tqa/total_vc_investment_in_bitcoin_companies_now/" TargetMode="External"/><Relationship Id="rId2006" Type="http://schemas.openxmlformats.org/officeDocument/2006/relationships/hyperlink" Target="http://www.reddit.com/r/Bitcoin/comments/375ton/are_withdraws_going_through_at_okcoin/" TargetMode="External"/><Relationship Id="rId2007" Type="http://schemas.openxmlformats.org/officeDocument/2006/relationships/hyperlink" Target="http://www.reddit.com/r/Bitcoin/comments/375tda/how_can_i_buy_bitcoins_anonymously_using_a/" TargetMode="External"/><Relationship Id="rId2008" Type="http://schemas.openxmlformats.org/officeDocument/2006/relationships/hyperlink" Target="http://www.reddit.com/r/Bitcoin/comments/375wnp/intro_agape_market_httpagape3brimud5fk6onion_tor/" TargetMode="External"/><Relationship Id="rId2009" Type="http://schemas.openxmlformats.org/officeDocument/2006/relationships/hyperlink" Target="https://instagram.com/p/v9SkF0SosM/" TargetMode="External"/><Relationship Id="rId2000" Type="http://schemas.openxmlformats.org/officeDocument/2006/relationships/hyperlink" Target="http://www.reddit.com/r/Bitcoin/comments/375l0a/to_go_with_your_new_toaster_janitorofbitcoins_idea/" TargetMode="External"/><Relationship Id="rId2001" Type="http://schemas.openxmlformats.org/officeDocument/2006/relationships/hyperlink" Target="http://www.forbes.com/sites/mikepatton/2015/05/21/ron-paul-on-the-public-debt-and-the-collapse-of-the-dollar/" TargetMode="External"/><Relationship Id="rId2002" Type="http://schemas.openxmlformats.org/officeDocument/2006/relationships/hyperlink" Target="http://www.reddit.com/r/Bitcoin/comments/375po6/ron_paul_on_the_public_debt_and_the_collapse_of/" TargetMode="External"/><Relationship Id="rId2003" Type="http://schemas.openxmlformats.org/officeDocument/2006/relationships/hyperlink" Target="http://www.bostonglobe.com/business/2015/05/24/mit-sets-bitcoin-research-development/YB2aDWCjTie8i7iTCxaz4L/story.html?event=event25" TargetMode="External"/><Relationship Id="rId2004" Type="http://schemas.openxmlformats.org/officeDocument/2006/relationships/hyperlink" Target="http://www.reddit.com/r/Bitcoin/comments/375q24/boston_globe_bitcoin_is_getting_cleaned_up_and/" TargetMode="External"/><Relationship Id="rId2090" Type="http://schemas.openxmlformats.org/officeDocument/2006/relationships/hyperlink" Target="http://techcrunch.com/2015/05/23/the-bitcoin-blocksize-blackjack-mining-blues/?fb_comment_id=605502996219955_605808372856084&amp;comment_id=605808372856084" TargetMode="External"/><Relationship Id="rId2091" Type="http://schemas.openxmlformats.org/officeDocument/2006/relationships/hyperlink" Target="http://www.reddit.com/r/Bitcoin/comments/377utj/lots_of_ignorant_haters_on_this_techcrunch/" TargetMode="External"/><Relationship Id="rId2092" Type="http://schemas.openxmlformats.org/officeDocument/2006/relationships/hyperlink" Target="https://twitter.com/GrubHub/status/602879170092335104" TargetMode="External"/><Relationship Id="rId2093" Type="http://schemas.openxmlformats.org/officeDocument/2006/relationships/hyperlink" Target="http://www.reddit.com/r/Bitcoin/comments/3782ys/grubhub_responded_on_twitter/" TargetMode="External"/><Relationship Id="rId2094" Type="http://schemas.openxmlformats.org/officeDocument/2006/relationships/hyperlink" Target="http://www.reddit.com/r/Bitcoin/comments/37823r/has_anybody_attempted_to_bloat_the_utxo_set/" TargetMode="External"/><Relationship Id="rId2095" Type="http://schemas.openxmlformats.org/officeDocument/2006/relationships/hyperlink" Target="http://www.reddit.com/r/Bitcoin/comments/378192/community_update_a_new_coloredcoins/" TargetMode="External"/><Relationship Id="rId2096" Type="http://schemas.openxmlformats.org/officeDocument/2006/relationships/hyperlink" Target="http://www.reddit.com/r/Bitcoin/comments/37816d/has_anybody_here_tried_btclend_or_purecentral/" TargetMode="External"/><Relationship Id="rId2097" Type="http://schemas.openxmlformats.org/officeDocument/2006/relationships/hyperlink" Target="http://www.reddit.com/r/Bitcoin/comments/3787i5/bitcoincom_now_redirects_to_create_a_new_wallet/" TargetMode="External"/><Relationship Id="rId2098" Type="http://schemas.openxmlformats.org/officeDocument/2006/relationships/hyperlink" Target="http://www.reddit.com/r/Bitcoin/comments/3786ac/someone_please_build_this_a_platform_to_store/" TargetMode="External"/><Relationship Id="rId2099" Type="http://schemas.openxmlformats.org/officeDocument/2006/relationships/hyperlink" Target="http://cointelegraph.com/news/114376/roger-ver-i-will-offer-a-1000000-bounty-to-anyone-who-can-prove-i-signed-that-contract" TargetMode="External"/><Relationship Id="rId2060" Type="http://schemas.openxmlformats.org/officeDocument/2006/relationships/hyperlink" Target="http://www.reddit.com/r/Bitcoin/comments/376ynx/are_wall_street_and_the_banks_trying_to/" TargetMode="External"/><Relationship Id="rId2061" Type="http://schemas.openxmlformats.org/officeDocument/2006/relationships/hyperlink" Target="http://www.reddit.com/r/Bitcoin/comments/37710m/bit2me_launches_in_romani/" TargetMode="External"/><Relationship Id="rId2062" Type="http://schemas.openxmlformats.org/officeDocument/2006/relationships/hyperlink" Target="http://www.reddit.com/r/Bitcoin/comments/3770ms/how_do_i_browse_streamium_it_only_takes_me_to_a/" TargetMode="External"/><Relationship Id="rId2063" Type="http://schemas.openxmlformats.org/officeDocument/2006/relationships/hyperlink" Target="http://tpbit.blogspot.ca/2015/05/bitusd-vs-usd-ious.html" TargetMode="External"/><Relationship Id="rId2064" Type="http://schemas.openxmlformats.org/officeDocument/2006/relationships/hyperlink" Target="http://www.reddit.com/r/Bitcoin/comments/376z86/bitusd_vs_usd_ious/" TargetMode="External"/><Relationship Id="rId2065" Type="http://schemas.openxmlformats.org/officeDocument/2006/relationships/hyperlink" Target="https://loveplusbitcoin.wordpress.com/2015/05/25/getting-our-shopify-on/" TargetMode="External"/><Relationship Id="rId2066" Type="http://schemas.openxmlformats.org/officeDocument/2006/relationships/hyperlink" Target="http://www.reddit.com/r/Bitcoin/comments/3772vn/getting_our_shopify_on/" TargetMode="External"/><Relationship Id="rId2067" Type="http://schemas.openxmlformats.org/officeDocument/2006/relationships/hyperlink" Target="http://www.reddit.com/r/Bitcoin/comments/3774wp/scam_alert_advertisment_email_from_blockchaininfo/" TargetMode="External"/><Relationship Id="rId2068" Type="http://schemas.openxmlformats.org/officeDocument/2006/relationships/hyperlink" Target="http://www.reddit.com/r/Bitcoin/comments/3774qo/crypto_ransom_malware_and_bitcoin_payment_methods/" TargetMode="External"/><Relationship Id="rId2069" Type="http://schemas.openxmlformats.org/officeDocument/2006/relationships/hyperlink" Target="http://i.imgur.com/ItFBt2V.png" TargetMode="External"/><Relationship Id="rId2050" Type="http://schemas.openxmlformats.org/officeDocument/2006/relationships/hyperlink" Target="http://www.reddit.com/r/Bitcoin/comments/376wy0/nobody_in_china_cares_about_roger_ver/" TargetMode="External"/><Relationship Id="rId2051" Type="http://schemas.openxmlformats.org/officeDocument/2006/relationships/hyperlink" Target="http://www.coinjabber.com/site/bitbay.net" TargetMode="External"/><Relationship Id="rId2052" Type="http://schemas.openxmlformats.org/officeDocument/2006/relationships/hyperlink" Target="http://www.reddit.com/r/Bitcoin/comments/376yrf/opinions_about_btcltc_trading_platform_bitbaynet/" TargetMode="External"/><Relationship Id="rId2053" Type="http://schemas.openxmlformats.org/officeDocument/2006/relationships/hyperlink" Target="http://insidebitcoins.com/news/are-wall-street-and-the-banks-trying-to-circumvent-the-bitcoin-blockchain/32706" TargetMode="External"/><Relationship Id="rId2054" Type="http://schemas.openxmlformats.org/officeDocument/2006/relationships/hyperlink" Target="http://www.reddit.com/r/Bitcoin/comments/376ynx/are_wall_street_and_the_banks_trying_to/" TargetMode="External"/><Relationship Id="rId2055" Type="http://schemas.openxmlformats.org/officeDocument/2006/relationships/hyperlink" Target="http://www.coindesk.com/book-review-digital-gold-is-an-invaluable-page-turner/" TargetMode="External"/><Relationship Id="rId2056" Type="http://schemas.openxmlformats.org/officeDocument/2006/relationships/hyperlink" Target="http://www.reddit.com/r/Bitcoin/comments/376yij/book_review_digital_gold_is_an_invaluable/" TargetMode="External"/><Relationship Id="rId2057" Type="http://schemas.openxmlformats.org/officeDocument/2006/relationships/hyperlink" Target="http://www.coinjabber.com/site/bitbay.net" TargetMode="External"/><Relationship Id="rId2058" Type="http://schemas.openxmlformats.org/officeDocument/2006/relationships/hyperlink" Target="http://www.reddit.com/r/Bitcoin/comments/376yrf/opinions_about_btcltc_trading_platform_bitbaynet/" TargetMode="External"/><Relationship Id="rId2059" Type="http://schemas.openxmlformats.org/officeDocument/2006/relationships/hyperlink" Target="http://insidebitcoins.com/news/are-wall-street-and-the-banks-trying-to-circumvent-the-bitcoin-blockchain/32706" TargetMode="External"/><Relationship Id="rId2080" Type="http://schemas.openxmlformats.org/officeDocument/2006/relationships/hyperlink" Target="http://www.reddit.com/r/Bitcoin/comments/3774pl/were_just_1027_coins_away_from_1000000_eurbtc/" TargetMode="External"/><Relationship Id="rId2081" Type="http://schemas.openxmlformats.org/officeDocument/2006/relationships/hyperlink" Target="http://www.reddit.com/r/Bitcoin/comments/377adq/payzas_bitcoin_push_continues_introducing_bitcoin/" TargetMode="External"/><Relationship Id="rId2082" Type="http://schemas.openxmlformats.org/officeDocument/2006/relationships/hyperlink" Target="https://xscrypt.com" TargetMode="External"/><Relationship Id="rId2083" Type="http://schemas.openxmlformats.org/officeDocument/2006/relationships/hyperlink" Target="http://www.reddit.com/r/Bitcoin/comments/377mu2/xscryptcom_premier_scrypt_cloud_mining_contracts/" TargetMode="External"/><Relationship Id="rId2084" Type="http://schemas.openxmlformats.org/officeDocument/2006/relationships/hyperlink" Target="http://www.reddit.com/r/Bitcoin/comments/377mo3/bitcointalkorg_hacked/" TargetMode="External"/><Relationship Id="rId2085" Type="http://schemas.openxmlformats.org/officeDocument/2006/relationships/hyperlink" Target="http://www.reddit.com/r/Bitcoin/comments/377p1q/question_which_exchange_is_safe_and_has_volume_to/" TargetMode="External"/><Relationship Id="rId2086" Type="http://schemas.openxmlformats.org/officeDocument/2006/relationships/hyperlink" Target="http://www.reddit.com/r/Bitcoin/comments/377ttf/create_coin/" TargetMode="External"/><Relationship Id="rId2087" Type="http://schemas.openxmlformats.org/officeDocument/2006/relationships/hyperlink" Target="http://www.notbeinggoverned.com/war-is-over-if-you-want-it/?utm_source=feedburner&amp;utm_medium=feed&amp;utm_campaign=Feed%3A+NBGBitcoin+%28The+Art+of+Not+Being+Governed+%C2%BB+Bitcoin%29" TargetMode="External"/><Relationship Id="rId2088" Type="http://schemas.openxmlformats.org/officeDocument/2006/relationships/hyperlink" Target="http://www.reddit.com/r/Bitcoin/comments/377sa3/war_is_over_if_you_want_it/" TargetMode="External"/><Relationship Id="rId2089" Type="http://schemas.openxmlformats.org/officeDocument/2006/relationships/hyperlink" Target="http://www.reddit.com/r/Bitcoin/comments/373yqo/i_was_arrested_for_selling_btc_on_localbitcoins/" TargetMode="External"/><Relationship Id="rId2070" Type="http://schemas.openxmlformats.org/officeDocument/2006/relationships/hyperlink" Target="http://www.reddit.com/r/Bitcoin/comments/3774pl/were_just_1027_coins_away_from_1000000_eurbtc/" TargetMode="External"/><Relationship Id="rId2071" Type="http://schemas.openxmlformats.org/officeDocument/2006/relationships/hyperlink" Target="http://www.reddit.com/r/Bitcoin/comments/3774fe/new_to_this_i_just_set_up_a_blockchain_wallet_and/" TargetMode="External"/><Relationship Id="rId2072" Type="http://schemas.openxmlformats.org/officeDocument/2006/relationships/hyperlink" Target="http://www.reddit.com/r/Bitcoin/comments/37779n/any_alternative_to_bitcointalk/" TargetMode="External"/><Relationship Id="rId2073" Type="http://schemas.openxmlformats.org/officeDocument/2006/relationships/hyperlink" Target="https://i.imgur.com/UwcnwtS.png" TargetMode="External"/><Relationship Id="rId2074" Type="http://schemas.openxmlformats.org/officeDocument/2006/relationships/hyperlink" Target="http://www.reddit.com/r/Bitcoin/comments/37768u/who_says_blocks_are_getting_full_dont_know_what/" TargetMode="External"/><Relationship Id="rId2075" Type="http://schemas.openxmlformats.org/officeDocument/2006/relationships/hyperlink" Target="http://blog.bitlendingclub.com" TargetMode="External"/><Relationship Id="rId2076" Type="http://schemas.openxmlformats.org/officeDocument/2006/relationships/hyperlink" Target="http://www.reddit.com/r/Bitcoin/comments/37768e/bitlendingclub/" TargetMode="External"/><Relationship Id="rId2077" Type="http://schemas.openxmlformats.org/officeDocument/2006/relationships/hyperlink" Target="http://www.reddit.com/r/Bitcoin/comments/3774wp/scam_alert_advertisment_email_from_blockchaininfo/" TargetMode="External"/><Relationship Id="rId2078" Type="http://schemas.openxmlformats.org/officeDocument/2006/relationships/hyperlink" Target="http://www.reddit.com/r/Bitcoin/comments/3774qo/crypto_ransom_malware_and_bitcoin_payment_methods/" TargetMode="External"/><Relationship Id="rId2079" Type="http://schemas.openxmlformats.org/officeDocument/2006/relationships/hyperlink" Target="http://i.imgur.com/ItFBt2V.png" TargetMode="External"/><Relationship Id="rId2940" Type="http://schemas.openxmlformats.org/officeDocument/2006/relationships/hyperlink" Target="http://www.futurism.com/wp-content/uploads/2015/05/Bitcoin_May29th_2015.jpg" TargetMode="External"/><Relationship Id="rId1610" Type="http://schemas.openxmlformats.org/officeDocument/2006/relationships/hyperlink" Target="http://www.americanbanker.com/news/bank-technology/california-leaks-retracts-bitcoin-friendly-statement-1074510-1.html" TargetMode="External"/><Relationship Id="rId2941" Type="http://schemas.openxmlformats.org/officeDocument/2006/relationships/hyperlink" Target="http://www.reddit.com/r/Bitcoin/comments/37ro7m/this_week_in_bitcoin_blockstreams_lightning/" TargetMode="External"/><Relationship Id="rId1611" Type="http://schemas.openxmlformats.org/officeDocument/2006/relationships/hyperlink" Target="http://www.reddit.com/r/Bitcoin/comments/36xtn6/california_leaks_retracts_bitcoinfriendly/" TargetMode="External"/><Relationship Id="rId2942" Type="http://schemas.openxmlformats.org/officeDocument/2006/relationships/hyperlink" Target="http://nothirdparty.com/kb/restore-trezor-seed-mycelium-android/" TargetMode="External"/><Relationship Id="rId1612" Type="http://schemas.openxmlformats.org/officeDocument/2006/relationships/hyperlink" Target="https://www.youtube.com/watch?v=vJenqhpwvlA&amp;feature=youtu.be&amp;t=11m" TargetMode="External"/><Relationship Id="rId2943" Type="http://schemas.openxmlformats.org/officeDocument/2006/relationships/hyperlink" Target="http://www.reddit.com/r/Bitcoin/comments/37rno1/restoring_a_trezor_seed_with_mycelium/" TargetMode="External"/><Relationship Id="rId1613" Type="http://schemas.openxmlformats.org/officeDocument/2006/relationships/hyperlink" Target="http://www.reddit.com/r/Bitcoin/comments/36xtl0/are_we_there_yet/" TargetMode="External"/><Relationship Id="rId2944" Type="http://schemas.openxmlformats.org/officeDocument/2006/relationships/hyperlink" Target="http://www.futurism.com/wp-content/uploads/2015/05/Bitcoin_May29th_2015.jpg" TargetMode="External"/><Relationship Id="rId1614" Type="http://schemas.openxmlformats.org/officeDocument/2006/relationships/hyperlink" Target="http://imgur.com/2qV0DI1" TargetMode="External"/><Relationship Id="rId2945" Type="http://schemas.openxmlformats.org/officeDocument/2006/relationships/hyperlink" Target="http://www.reddit.com/r/Bitcoin/comments/37ro7m/this_week_in_bitcoin_blockstreams_lightning/" TargetMode="External"/><Relationship Id="rId1615" Type="http://schemas.openxmlformats.org/officeDocument/2006/relationships/hyperlink" Target="http://www.reddit.com/r/Bitcoin/comments/36xu9b/my_extremely_nontechnical_analysis/" TargetMode="External"/><Relationship Id="rId2946" Type="http://schemas.openxmlformats.org/officeDocument/2006/relationships/hyperlink" Target="http://www.reddit.com/r/Bitcoin/comments/37rvcg/where_can_i_buy_free_ross_tshirts_with_bitcoin/" TargetMode="External"/><Relationship Id="rId1616" Type="http://schemas.openxmlformats.org/officeDocument/2006/relationships/hyperlink" Target="http://www.reddit.com/r/Bitcoin/comments/36xu2j/thanks_coinbase_because_of_you_my_bank_shut_down/" TargetMode="External"/><Relationship Id="rId2947" Type="http://schemas.openxmlformats.org/officeDocument/2006/relationships/hyperlink" Target="http://www.reddit.com/r/Bitcoin/comments/37rv9f/gocelery_back_at_it/" TargetMode="External"/><Relationship Id="rId907" Type="http://schemas.openxmlformats.org/officeDocument/2006/relationships/hyperlink" Target="http://www.reddit.com/r/Bitcoin/comments/36l96d/storjio_triples_participation_for_test_group_b/" TargetMode="External"/><Relationship Id="rId1617" Type="http://schemas.openxmlformats.org/officeDocument/2006/relationships/hyperlink" Target="http://imgur.com/2qV0DI1" TargetMode="External"/><Relationship Id="rId2948" Type="http://schemas.openxmlformats.org/officeDocument/2006/relationships/hyperlink" Target="http://investor.visa.com/files/doc_downloads/annual%20meeting/Visa%20Annual%20Report%202013%20final%20website.pdf" TargetMode="External"/><Relationship Id="rId906" Type="http://schemas.openxmlformats.org/officeDocument/2006/relationships/hyperlink" Target="http://bravenewcoin.com/news/storj-io-triples-participation-for-test-group-b/" TargetMode="External"/><Relationship Id="rId1618" Type="http://schemas.openxmlformats.org/officeDocument/2006/relationships/hyperlink" Target="http://www.reddit.com/r/Bitcoin/comments/36xu9b/my_extremely_nontechnical_analysis/" TargetMode="External"/><Relationship Id="rId2949" Type="http://schemas.openxmlformats.org/officeDocument/2006/relationships/hyperlink" Target="http://www.reddit.com/r/Bitcoin/comments/37ruuy/visa_fraud_factor_much_lower_than_expected_only/" TargetMode="External"/><Relationship Id="rId905" Type="http://schemas.openxmlformats.org/officeDocument/2006/relationships/hyperlink" Target="http://www.reddit.com/r/Bitcoin/comments/36l99x/oral_presentation_about_bitcoincrypto_related/" TargetMode="External"/><Relationship Id="rId1619" Type="http://schemas.openxmlformats.org/officeDocument/2006/relationships/hyperlink" Target="http://www.reddit.com/r/Bitcoin/comments/36xxso/in_order_to_make_an_omelet_you_have_to_break_a/" TargetMode="External"/><Relationship Id="rId904" Type="http://schemas.openxmlformats.org/officeDocument/2006/relationships/hyperlink" Target="http://www.reddit.com/r/Bitcoin/comments/36l83t/how_is_it_that_after_all_this_good_news_the_price/" TargetMode="External"/><Relationship Id="rId909" Type="http://schemas.openxmlformats.org/officeDocument/2006/relationships/hyperlink" Target="http://www.reddit.com/r/Bitcoin/comments/36lc4h/bitcoin_mentioned_on_community_season_6_episode_11/" TargetMode="External"/><Relationship Id="rId908" Type="http://schemas.openxmlformats.org/officeDocument/2006/relationships/hyperlink" Target="https://screen.yahoo.com/community/community-episode-11-modern-espionage-070001165.html" TargetMode="External"/><Relationship Id="rId903" Type="http://schemas.openxmlformats.org/officeDocument/2006/relationships/hyperlink" Target="http://www.reddit.com/r/Bitcoin/comments/36l75a/bitcoin_price_analysis_week_of_may_19/" TargetMode="External"/><Relationship Id="rId902" Type="http://schemas.openxmlformats.org/officeDocument/2006/relationships/hyperlink" Target="http://bravenewcoin.com/news/bitcoin-price-analysis-week-of-may-19/" TargetMode="External"/><Relationship Id="rId901" Type="http://schemas.openxmlformats.org/officeDocument/2006/relationships/hyperlink" Target="http://www.reddit.com/r/Bitcoin/comments/36l4m4/conspiracy_theory_21_inc_is_a_clever_plan_to/" TargetMode="External"/><Relationship Id="rId900" Type="http://schemas.openxmlformats.org/officeDocument/2006/relationships/hyperlink" Target="http://www.reddit.com/r/Bitcoin/comments/36l5aj/dear_coinrx_customers_we_are_having_a_technical/" TargetMode="External"/><Relationship Id="rId2930" Type="http://schemas.openxmlformats.org/officeDocument/2006/relationships/hyperlink" Target="http://www.reddit.com/r/Bitcoin/comments/37rfdh/another_banker_jumps_to_death/" TargetMode="External"/><Relationship Id="rId1600" Type="http://schemas.openxmlformats.org/officeDocument/2006/relationships/hyperlink" Target="http://www.marketwatch.com/story/taking-another-bite-out-of-bitcoin-2015-05-19?link=MW_home_latest_news" TargetMode="External"/><Relationship Id="rId2931" Type="http://schemas.openxmlformats.org/officeDocument/2006/relationships/hyperlink" Target="https://twitter.com/zerohedge/status/604376410879217665" TargetMode="External"/><Relationship Id="rId1601" Type="http://schemas.openxmlformats.org/officeDocument/2006/relationships/hyperlink" Target="http://www.reddit.com/r/Bitcoin/comments/36xojd/taking_another_bite_out_of_bitcoin/" TargetMode="External"/><Relationship Id="rId2932" Type="http://schemas.openxmlformats.org/officeDocument/2006/relationships/hyperlink" Target="http://www.reddit.com/r/Bitcoin/comments/37rf7w/ross_ulbricht_gets_life_in_prison/" TargetMode="External"/><Relationship Id="rId1602" Type="http://schemas.openxmlformats.org/officeDocument/2006/relationships/hyperlink" Target="https://www.youtube.com/attribution_link?a=9dqFgPLSlrw&amp;u=%2Fwatch%3Fv%3DWTMq1Qfi2B0%26feature%3Dshare" TargetMode="External"/><Relationship Id="rId2933" Type="http://schemas.openxmlformats.org/officeDocument/2006/relationships/hyperlink" Target="http://www.reddit.com/r/Bitcoin/comments/37rj3d/similecoj_inter_la_naski%C4%9Do_de_esperanto_kaj_la/" TargetMode="External"/><Relationship Id="rId1603" Type="http://schemas.openxmlformats.org/officeDocument/2006/relationships/hyperlink" Target="http://www.reddit.com/r/Bitcoin/comments/36xrnd/charger_vos_compte_neteller_avec_des_bitcoins_de/" TargetMode="External"/><Relationship Id="rId2934" Type="http://schemas.openxmlformats.org/officeDocument/2006/relationships/hyperlink" Target="https://www.nytimes.com/2015/05/30/nyregion/ross-ulbricht-creator-of-silk-road-website-is-sentenced-to-life-in-prison.html" TargetMode="External"/><Relationship Id="rId1604" Type="http://schemas.openxmlformats.org/officeDocument/2006/relationships/hyperlink" Target="http://www.americanbanker.com/news/bank-technology/california-leaks-retracts-bitcoin-friendly-statement-1074510-1.html" TargetMode="External"/><Relationship Id="rId2935" Type="http://schemas.openxmlformats.org/officeDocument/2006/relationships/hyperlink" Target="http://www.reddit.com/r/Bitcoin/comments/37rj2k/ross_ulbricht_creator_of_silk_road_website_is/" TargetMode="External"/><Relationship Id="rId1605" Type="http://schemas.openxmlformats.org/officeDocument/2006/relationships/hyperlink" Target="http://www.reddit.com/r/Bitcoin/comments/36xtn6/california_leaks_retracts_bitcoinfriendly/" TargetMode="External"/><Relationship Id="rId2936" Type="http://schemas.openxmlformats.org/officeDocument/2006/relationships/hyperlink" Target="http://sputniknews.com/us/20150529/1022731147.html?utm_source=https%3A%2F%2Fwww.facebook.com%2F&amp;utm_medium=short_url&amp;utm_content=qgG&amp;utm_campaign=URL_shortening" TargetMode="External"/><Relationship Id="rId1606" Type="http://schemas.openxmlformats.org/officeDocument/2006/relationships/hyperlink" Target="https://www.youtube.com/watch?v=vJenqhpwvlA&amp;feature=youtu.be&amp;t=11m" TargetMode="External"/><Relationship Id="rId2937" Type="http://schemas.openxmlformats.org/officeDocument/2006/relationships/hyperlink" Target="http://www.reddit.com/r/Bitcoin/comments/37rkz0/silk_road_founder_ross_ulbricht_sentenced_to_life/" TargetMode="External"/><Relationship Id="rId1607" Type="http://schemas.openxmlformats.org/officeDocument/2006/relationships/hyperlink" Target="http://www.reddit.com/r/Bitcoin/comments/36xtl0/are_we_there_yet/" TargetMode="External"/><Relationship Id="rId2938" Type="http://schemas.openxmlformats.org/officeDocument/2006/relationships/hyperlink" Target="http://www.reddit.com/r/Bitcoin/comments/37qybb/bigger_block_debate_gavin_vs_this_open_source/" TargetMode="External"/><Relationship Id="rId1608" Type="http://schemas.openxmlformats.org/officeDocument/2006/relationships/hyperlink" Target="http://shop.senorfrogs.com/products/special-edition-bitcoin-tee" TargetMode="External"/><Relationship Id="rId2939" Type="http://schemas.openxmlformats.org/officeDocument/2006/relationships/hyperlink" Target="http://www.reddit.com/r/Bitcoin/comments/37rjvf/volunteers_needed_to_test_geo_location_features/" TargetMode="External"/><Relationship Id="rId1609" Type="http://schemas.openxmlformats.org/officeDocument/2006/relationships/hyperlink" Target="http://www.reddit.com/r/Bitcoin/comments/36xt2k/se%C3%B1or_frogs_online_store_is_now_accepting_bitcoin/" TargetMode="External"/><Relationship Id="rId1631" Type="http://schemas.openxmlformats.org/officeDocument/2006/relationships/hyperlink" Target="http://www.reddit.com/r/Bitcoin/comments/36y1w1/brazil_crosses_the_600_btc24h_mark_through/" TargetMode="External"/><Relationship Id="rId2962" Type="http://schemas.openxmlformats.org/officeDocument/2006/relationships/hyperlink" Target="http://i.imgur.com/YfXdFO7.png" TargetMode="External"/><Relationship Id="rId1632" Type="http://schemas.openxmlformats.org/officeDocument/2006/relationships/hyperlink" Target="http://i.imgur.com/r1ez9vi.jpg" TargetMode="External"/><Relationship Id="rId2963" Type="http://schemas.openxmlformats.org/officeDocument/2006/relationships/hyperlink" Target="http://www.reddit.com/r/Bitcoin/comments/37s8dx/14k_transactions_in_1_block/" TargetMode="External"/><Relationship Id="rId1633" Type="http://schemas.openxmlformats.org/officeDocument/2006/relationships/hyperlink" Target="http://www.reddit.com/r/Bitcoin/comments/36y311/the_only_place_that_accepts_bitcoin_in_100_miles/" TargetMode="External"/><Relationship Id="rId2964" Type="http://schemas.openxmlformats.org/officeDocument/2006/relationships/hyperlink" Target="http://www.reddit.com/r/Bitcoin/comments/37s8cy/relentless_pursuit_bitcoin_in_modern_literature/" TargetMode="External"/><Relationship Id="rId1634" Type="http://schemas.openxmlformats.org/officeDocument/2006/relationships/hyperlink" Target="http://www.reddit.com/r/Bitcoin/comments/36y8ct/hah_i_couldnt_resist_letting_you_guys_know_my/" TargetMode="External"/><Relationship Id="rId2965" Type="http://schemas.openxmlformats.org/officeDocument/2006/relationships/hyperlink" Target="http://www.reddit.com/r/Bitcoin/comments/37s8bj/psa_warp_wallet_is_a_much_better_brain_wallet/" TargetMode="External"/><Relationship Id="rId1635" Type="http://schemas.openxmlformats.org/officeDocument/2006/relationships/hyperlink" Target="http://www.reddit.com/r/Bitcoin/comments/36y9h0/legality_of_exchanging_bitcoin_for_a_sidechain/" TargetMode="External"/><Relationship Id="rId2966" Type="http://schemas.openxmlformats.org/officeDocument/2006/relationships/hyperlink" Target="http://i.imgur.com/YfXdFO7.png" TargetMode="External"/><Relationship Id="rId1636" Type="http://schemas.openxmlformats.org/officeDocument/2006/relationships/hyperlink" Target="http://www.reddit.com/r/Bitcoin/comments/36ycaz/sarc_breaking_bulletin_btcs_converted_to_pizza/" TargetMode="External"/><Relationship Id="rId2967" Type="http://schemas.openxmlformats.org/officeDocument/2006/relationships/hyperlink" Target="http://www.reddit.com/r/Bitcoin/comments/37s8dx/14k_transactions_in_1_block/" TargetMode="External"/><Relationship Id="rId1637" Type="http://schemas.openxmlformats.org/officeDocument/2006/relationships/hyperlink" Target="http://www.marketwatch.com/story/taking-another-bite-out-of-bitcoin-2015-05-19" TargetMode="External"/><Relationship Id="rId2968" Type="http://schemas.openxmlformats.org/officeDocument/2006/relationships/hyperlink" Target="http://www.reddit.com/r/Bitcoin/comments/37sa7e/based_on_the_tx_test_im_really_start_considering/" TargetMode="External"/><Relationship Id="rId1638" Type="http://schemas.openxmlformats.org/officeDocument/2006/relationships/hyperlink" Target="http://www.reddit.com/r/Bitcoin/comments/36ydvf/taking_another_bite_out_of_bitcoin/" TargetMode="External"/><Relationship Id="rId2969" Type="http://schemas.openxmlformats.org/officeDocument/2006/relationships/hyperlink" Target="http://bravenewcoin.com/news/popchest-launches-private-beta-for-video-bitcoin-micropayments/" TargetMode="External"/><Relationship Id="rId929" Type="http://schemas.openxmlformats.org/officeDocument/2006/relationships/hyperlink" Target="http://www.reddit.com/r/Bitcoin/comments/36lvrt/advertise_get_the_best_coverage_for_your_business/" TargetMode="External"/><Relationship Id="rId1639" Type="http://schemas.openxmlformats.org/officeDocument/2006/relationships/hyperlink" Target="http://shitco.in/2015/05/23/okc-drama-goes-nuclear/" TargetMode="External"/><Relationship Id="rId928" Type="http://schemas.openxmlformats.org/officeDocument/2006/relationships/hyperlink" Target="http://cointelegraph.uk/news/114301/advertise-get-the-best-coverage-for-your-business-with-cointelegraph-uk" TargetMode="External"/><Relationship Id="rId927" Type="http://schemas.openxmlformats.org/officeDocument/2006/relationships/hyperlink" Target="http://www.reddit.com/r/Bitcoin/comments/36lw9h/im_building_a_website_which_greatly_simplifies/" TargetMode="External"/><Relationship Id="rId926" Type="http://schemas.openxmlformats.org/officeDocument/2006/relationships/hyperlink" Target="http://www.reddit.com/r/Bitcoin/comments/36luet/bitbond_raises_600000_to_grow_its_global_bitcoin/" TargetMode="External"/><Relationship Id="rId921" Type="http://schemas.openxmlformats.org/officeDocument/2006/relationships/hyperlink" Target="http://phys.org/news/2015-05-cyber-threat-financial.html" TargetMode="External"/><Relationship Id="rId920" Type="http://schemas.openxmlformats.org/officeDocument/2006/relationships/hyperlink" Target="http://www.reddit.com/r/Bitcoin/comments/36lmw5/are_colored_coins_and_approches_like_nasdaqs/" TargetMode="External"/><Relationship Id="rId925" Type="http://schemas.openxmlformats.org/officeDocument/2006/relationships/hyperlink" Target="http://www.coindesk.com/press-releases/bitbond-raises-e600000-to-grow-its-global-bitcoin-lending-platform/" TargetMode="External"/><Relationship Id="rId924" Type="http://schemas.openxmlformats.org/officeDocument/2006/relationships/hyperlink" Target="http://www.reddit.com/r/Bitcoin/comments/36lsha/total_noob_confused_about_the_location_of_my/" TargetMode="External"/><Relationship Id="rId923" Type="http://schemas.openxmlformats.org/officeDocument/2006/relationships/hyperlink" Target="http://www.reddit.com/r/Bitcoin/comments/36lsvl/is_21_inc_trying_to_51_the_blockchain/" TargetMode="External"/><Relationship Id="rId922" Type="http://schemas.openxmlformats.org/officeDocument/2006/relationships/hyperlink" Target="http://www.reddit.com/r/Bitcoin/comments/36llo0/cyber_attacks_a_growing_threat_for_us_financial/" TargetMode="External"/><Relationship Id="rId2960" Type="http://schemas.openxmlformats.org/officeDocument/2006/relationships/hyperlink" Target="http://linkis.com/fortune.com/2015/05/0fTaK" TargetMode="External"/><Relationship Id="rId1630" Type="http://schemas.openxmlformats.org/officeDocument/2006/relationships/hyperlink" Target="http://www.reddit.com/r/Bitcoin/comments/36xy99/rogerkver_i_have_cryptographic_proof_of_okcoinbtc/" TargetMode="External"/><Relationship Id="rId2961" Type="http://schemas.openxmlformats.org/officeDocument/2006/relationships/hyperlink" Target="http://www.reddit.com/r/Bitcoin/comments/37s34v/everyones_betting_on_blockchain_because_we_need/" TargetMode="External"/><Relationship Id="rId1620" Type="http://schemas.openxmlformats.org/officeDocument/2006/relationships/hyperlink" Target="http://www.reddit.com/r/Bitcoin/comments/36xx5u/could_a_bitcoin_black_fridaylike_type_of_event/" TargetMode="External"/><Relationship Id="rId2951" Type="http://schemas.openxmlformats.org/officeDocument/2006/relationships/hyperlink" Target="http://media.coindesk.com/2015/05/bitnodes-hardware-model-b1-front-300x185.jpg" TargetMode="External"/><Relationship Id="rId1621" Type="http://schemas.openxmlformats.org/officeDocument/2006/relationships/hyperlink" Target="http://www.reddit.com/r/Bitcoin/comments/36xwwj/people_wish_me_luck/" TargetMode="External"/><Relationship Id="rId2952" Type="http://schemas.openxmlformats.org/officeDocument/2006/relationships/hyperlink" Target="http://www.reddit.com/r/Bitcoin/comments/37rzv9/does_anybody_know_where_i_can_get_one_of_these/" TargetMode="External"/><Relationship Id="rId1622" Type="http://schemas.openxmlformats.org/officeDocument/2006/relationships/hyperlink" Target="https://cryptocointalk.com/topic/38518-the-best-faucet-1200-satoshi-free-every-10-minutes/?p=183005" TargetMode="External"/><Relationship Id="rId2953" Type="http://schemas.openxmlformats.org/officeDocument/2006/relationships/hyperlink" Target="http://www.reddit.com/r/Bitcoin/comments/37s2b7/lets_talk_about_the_murderforhire_thing/" TargetMode="External"/><Relationship Id="rId1623" Type="http://schemas.openxmlformats.org/officeDocument/2006/relationships/hyperlink" Target="http://www.reddit.com/r/Bitcoin/comments/36xwrc/the_best_faucet_1200_satoshi_free_every_10_minutes/" TargetMode="External"/><Relationship Id="rId2954" Type="http://schemas.openxmlformats.org/officeDocument/2006/relationships/hyperlink" Target="https://www.youtube.com/watch?v=Di5NSU5yuKE" TargetMode="External"/><Relationship Id="rId1624" Type="http://schemas.openxmlformats.org/officeDocument/2006/relationships/hyperlink" Target="http://www.reddit.com/r/Bitcoin/comments/36xwno/libertyx_and_you/" TargetMode="External"/><Relationship Id="rId2955" Type="http://schemas.openxmlformats.org/officeDocument/2006/relationships/hyperlink" Target="http://www.reddit.com/r/Bitcoin/comments/37s22e/zhou_tonged_end_of_silk_road/" TargetMode="External"/><Relationship Id="rId1625" Type="http://schemas.openxmlformats.org/officeDocument/2006/relationships/hyperlink" Target="https://twitter.com/rogerkver/status/601920365946937344" TargetMode="External"/><Relationship Id="rId2956" Type="http://schemas.openxmlformats.org/officeDocument/2006/relationships/hyperlink" Target="http://arstechnica.com/tech-policy/2015/05/sunk-how-ross-ulbricht-ended-up-in-prison-for-life/" TargetMode="External"/><Relationship Id="rId1626" Type="http://schemas.openxmlformats.org/officeDocument/2006/relationships/hyperlink" Target="http://www.reddit.com/r/Bitcoin/comments/36xy99/rogerkver_i_have_cryptographic_proof_of_okcoinbtc/" TargetMode="External"/><Relationship Id="rId2957" Type="http://schemas.openxmlformats.org/officeDocument/2006/relationships/hyperlink" Target="http://www.reddit.com/r/Bitcoin/comments/37s4fo/sunk_how_ross_ulbricht_ended_up_in_prison_for_life/" TargetMode="External"/><Relationship Id="rId1627" Type="http://schemas.openxmlformats.org/officeDocument/2006/relationships/hyperlink" Target="https://www.ibsintelligence.com/news/ibs-journal/ibs-journal-news/cinnober-s-tradexpress-trading-platform-gains-first-cryptocurrency-customer" TargetMode="External"/><Relationship Id="rId2958" Type="http://schemas.openxmlformats.org/officeDocument/2006/relationships/hyperlink" Target="http://www.telegraph.co.uk/news/shopping-and-consumer-news/11634608/A-cashless-society-could-be-a-nightmare-for-the-homeless.html" TargetMode="External"/><Relationship Id="rId918" Type="http://schemas.openxmlformats.org/officeDocument/2006/relationships/hyperlink" Target="http://www.cityam.com/216008/sub500" TargetMode="External"/><Relationship Id="rId1628" Type="http://schemas.openxmlformats.org/officeDocument/2006/relationships/hyperlink" Target="http://www.reddit.com/r/Bitcoin/comments/36xy7r/ibs_intelligence_cinnobers_tradexpress_trading/" TargetMode="External"/><Relationship Id="rId2959" Type="http://schemas.openxmlformats.org/officeDocument/2006/relationships/hyperlink" Target="http://www.reddit.com/r/Bitcoin/comments/37s3em/a_cashless_society_could_be_a_nightmare_for_the/" TargetMode="External"/><Relationship Id="rId917" Type="http://schemas.openxmlformats.org/officeDocument/2006/relationships/hyperlink" Target="http://www.reddit.com/r/Bitcoin/comments/36llmr/bitcoin_baby_steps/" TargetMode="External"/><Relationship Id="rId1629" Type="http://schemas.openxmlformats.org/officeDocument/2006/relationships/hyperlink" Target="https://twitter.com/rogerkver/status/601920365946937344" TargetMode="External"/><Relationship Id="rId916" Type="http://schemas.openxmlformats.org/officeDocument/2006/relationships/hyperlink" Target="http://www.reddit.com/r/Bitcoin/comments/36llo0/cyber_attacks_a_growing_threat_for_us_financial/" TargetMode="External"/><Relationship Id="rId915" Type="http://schemas.openxmlformats.org/officeDocument/2006/relationships/hyperlink" Target="http://phys.org/news/2015-05-cyber-threat-financial.html" TargetMode="External"/><Relationship Id="rId919" Type="http://schemas.openxmlformats.org/officeDocument/2006/relationships/hyperlink" Target="http://www.reddit.com/r/Bitcoin/comments/36lon2/plus500_share_price_plummets_as_scores_of_uk/" TargetMode="External"/><Relationship Id="rId910" Type="http://schemas.openxmlformats.org/officeDocument/2006/relationships/hyperlink" Target="http://bitnfc.org" TargetMode="External"/><Relationship Id="rId914" Type="http://schemas.openxmlformats.org/officeDocument/2006/relationships/hyperlink" Target="http://www.reddit.com/r/Bitcoin/comments/36lhif/new_york_stock_exchange_nyxbt_price_is_only_the/" TargetMode="External"/><Relationship Id="rId913" Type="http://schemas.openxmlformats.org/officeDocument/2006/relationships/hyperlink" Target="http://www.reddit.com/r/Bitcoin/comments/36li8i/bitcoins_baby_blockchains_tamperproof_revolution/" TargetMode="External"/><Relationship Id="rId912" Type="http://schemas.openxmlformats.org/officeDocument/2006/relationships/hyperlink" Target="http://www.bbc.com/news/technology-32781244" TargetMode="External"/><Relationship Id="rId911" Type="http://schemas.openxmlformats.org/officeDocument/2006/relationships/hyperlink" Target="http://www.reddit.com/r/Bitcoin/comments/36lika/bitnfc_an_nfc_bitcoin_wallet_for_android_and/" TargetMode="External"/><Relationship Id="rId2950" Type="http://schemas.openxmlformats.org/officeDocument/2006/relationships/hyperlink" Target="http://www.reddit.com/r/Bitcoin/comments/37s0lg/free_ross/" TargetMode="External"/><Relationship Id="rId2900" Type="http://schemas.openxmlformats.org/officeDocument/2006/relationships/hyperlink" Target="http://bitcoinwarrior.net/2015/05/corona-network-announces-fundraiser-and-innovative-crypto-crowdfunding/" TargetMode="External"/><Relationship Id="rId2901" Type="http://schemas.openxmlformats.org/officeDocument/2006/relationships/hyperlink" Target="http://www.reddit.com/r/Bitcoin/comments/37rc4v/corona_network_announces_fundraiser_and/" TargetMode="External"/><Relationship Id="rId2902" Type="http://schemas.openxmlformats.org/officeDocument/2006/relationships/hyperlink" Target="http://logodesignforbitcoin.com/work/liftofflabs" TargetMode="External"/><Relationship Id="rId2903" Type="http://schemas.openxmlformats.org/officeDocument/2006/relationships/hyperlink" Target="http://www.reddit.com/r/Bitcoin/comments/37rbqo/our_latest_logo_design_work_payed_for_with_bitcoin/" TargetMode="External"/><Relationship Id="rId2904" Type="http://schemas.openxmlformats.org/officeDocument/2006/relationships/hyperlink" Target="http://libratax.com/blog/why-accounting-for-bitcoin-related-sales-isnt-the-same-as-cash-or-credit-cards/" TargetMode="External"/><Relationship Id="rId2905" Type="http://schemas.openxmlformats.org/officeDocument/2006/relationships/hyperlink" Target="http://www.reddit.com/r/Bitcoin/comments/37remc/why_accounting_for_bitcoinrelated_sales_isnt_the/" TargetMode="External"/><Relationship Id="rId2906" Type="http://schemas.openxmlformats.org/officeDocument/2006/relationships/hyperlink" Target="http://www.coindesk.com/koinify-stop-token-sales/" TargetMode="External"/><Relationship Id="rId2907" Type="http://schemas.openxmlformats.org/officeDocument/2006/relationships/hyperlink" Target="http://www.reddit.com/r/Bitcoin/comments/37re9w/koinify_to_stop_token_sales_ahead_of_platform/" TargetMode="External"/><Relationship Id="rId2908" Type="http://schemas.openxmlformats.org/officeDocument/2006/relationships/hyperlink" Target="http://blog.printf.net/articles/2015/05/29/announcing-gittorrent-a-decentralized-github/" TargetMode="External"/><Relationship Id="rId2909" Type="http://schemas.openxmlformats.org/officeDocument/2006/relationships/hyperlink" Target="http://www.reddit.com/r/Bitcoin/comments/37rdq7/distributed_github_using_blockchain_and_dht/" TargetMode="External"/><Relationship Id="rId2920" Type="http://schemas.openxmlformats.org/officeDocument/2006/relationships/hyperlink" Target="https://twitter.com/HowellONeill/status/604377258040676352" TargetMode="External"/><Relationship Id="rId2921" Type="http://schemas.openxmlformats.org/officeDocument/2006/relationships/hyperlink" Target="http://www.reddit.com/r/Bitcoin/comments/37rgdd/patrick_oneill_on_twitter_two_life_sentences_for/" TargetMode="External"/><Relationship Id="rId2922" Type="http://schemas.openxmlformats.org/officeDocument/2006/relationships/hyperlink" Target="https://darknetmarkets.org/news/silk-road-founder-ross-ulbricht-sentenced/" TargetMode="External"/><Relationship Id="rId2923" Type="http://schemas.openxmlformats.org/officeDocument/2006/relationships/hyperlink" Target="http://www.reddit.com/r/Bitcoin/comments/37rg0d/silk_road_founder_ross_ulbricht_sentenced_to_life/" TargetMode="External"/><Relationship Id="rId2924" Type="http://schemas.openxmlformats.org/officeDocument/2006/relationships/hyperlink" Target="http://rt.com/usa/263213-silk-road-ulbricht-sentenced/" TargetMode="External"/><Relationship Id="rId2925" Type="http://schemas.openxmlformats.org/officeDocument/2006/relationships/hyperlink" Target="http://www.reddit.com/r/Bitcoin/comments/37rfqa/life_in_prison_for_ulbricht/" TargetMode="External"/><Relationship Id="rId2926" Type="http://schemas.openxmlformats.org/officeDocument/2006/relationships/hyperlink" Target="http://www.bloomberg.com/news/articles/2015-05-29/silk-road-mastermind-sentenced-to-life-in-prison-for-drug-bazaar" TargetMode="External"/><Relationship Id="rId2927" Type="http://schemas.openxmlformats.org/officeDocument/2006/relationships/hyperlink" Target="http://www.reddit.com/r/Bitcoin/comments/37rfl0/silk_road_mastermind_sentenced_to_life_in_prison/" TargetMode="External"/><Relationship Id="rId2928" Type="http://schemas.openxmlformats.org/officeDocument/2006/relationships/hyperlink" Target="http://www.theguardian.com/technology/2015/may/29/silk-road-ross-ulbricht-sentenced" TargetMode="External"/><Relationship Id="rId2929" Type="http://schemas.openxmlformats.org/officeDocument/2006/relationships/hyperlink" Target="http://www.reddit.com/r/Bitcoin/comments/37rfjz/silk_road_operator_ross_ulbricht_to_sentenced/" TargetMode="External"/><Relationship Id="rId2910" Type="http://schemas.openxmlformats.org/officeDocument/2006/relationships/hyperlink" Target="https://www.circle.com/" TargetMode="External"/><Relationship Id="rId2911" Type="http://schemas.openxmlformats.org/officeDocument/2006/relationships/hyperlink" Target="http://www.reddit.com/r/Bitcoin/comments/37rd2u/free_5_of_bitcoin_more_in_comments/" TargetMode="External"/><Relationship Id="rId2912" Type="http://schemas.openxmlformats.org/officeDocument/2006/relationships/hyperlink" Target="http://bravenewcoin.com/news/bitcoin-companies-tackling-the-african-market" TargetMode="External"/><Relationship Id="rId2913" Type="http://schemas.openxmlformats.org/officeDocument/2006/relationships/hyperlink" Target="http://www.reddit.com/r/Bitcoin/comments/37rcnp/indepth_look_at_the_progress_of_bitcoin/" TargetMode="External"/><Relationship Id="rId2914" Type="http://schemas.openxmlformats.org/officeDocument/2006/relationships/hyperlink" Target="http://bitcoinwarrior.net/2015/05/corona-network-announces-fundraiser-and-innovative-crypto-crowdfunding/" TargetMode="External"/><Relationship Id="rId2915" Type="http://schemas.openxmlformats.org/officeDocument/2006/relationships/hyperlink" Target="http://www.reddit.com/r/Bitcoin/comments/37rc4v/corona_network_announces_fundraiser_and/" TargetMode="External"/><Relationship Id="rId2916" Type="http://schemas.openxmlformats.org/officeDocument/2006/relationships/hyperlink" Target="http://gizmodo.com/convicted-silk-road-kingpin-sentenced-to-life-in-prison-1707778632" TargetMode="External"/><Relationship Id="rId2917" Type="http://schemas.openxmlformats.org/officeDocument/2006/relationships/hyperlink" Target="http://www.reddit.com/r/Bitcoin/comments/37rgt5/silk_road_creator_ross_ulbricht_has_been/" TargetMode="External"/><Relationship Id="rId2918" Type="http://schemas.openxmlformats.org/officeDocument/2006/relationships/hyperlink" Target="http://www.theverge.com/2015/5/29/8687583/prison-sentence-ross-ulbricht-guilty-silk-road-dread-pirate-roberts" TargetMode="External"/><Relationship Id="rId2919" Type="http://schemas.openxmlformats.org/officeDocument/2006/relationships/hyperlink" Target="http://www.reddit.com/r/Bitcoin/comments/37rglw/ross_ulbricht_sentenced_to_life_in_prison/" TargetMode="External"/><Relationship Id="rId1697" Type="http://schemas.openxmlformats.org/officeDocument/2006/relationships/hyperlink" Target="http://internetofcoins.org/blog/2015-05-22-pizza-day-dev-update" TargetMode="External"/><Relationship Id="rId1698" Type="http://schemas.openxmlformats.org/officeDocument/2006/relationships/hyperlink" Target="http://www.reddit.com/r/Bitcoin/comments/36zfg8/internet_of_coins_connecting_value_pizza_day/" TargetMode="External"/><Relationship Id="rId1699" Type="http://schemas.openxmlformats.org/officeDocument/2006/relationships/hyperlink" Target="http://imgur.com/uvMKrGb" TargetMode="External"/><Relationship Id="rId866" Type="http://schemas.openxmlformats.org/officeDocument/2006/relationships/hyperlink" Target="http://altcoinpress.com/2015/05/the-gang-of-five-the-dirty-centralization-secret-of-bitcoin/" TargetMode="External"/><Relationship Id="rId865" Type="http://schemas.openxmlformats.org/officeDocument/2006/relationships/hyperlink" Target="http://www.reddit.com/r/Bitcoin/comments/36ko01/cryptosteel_the_ultimate_cold_storage_wallet/" TargetMode="External"/><Relationship Id="rId864" Type="http://schemas.openxmlformats.org/officeDocument/2006/relationships/hyperlink" Target="https://www.indiegogo.com/projects/cryptosteel-the-ultimate-cold-storage-wallet/x/8213803" TargetMode="External"/><Relationship Id="rId863" Type="http://schemas.openxmlformats.org/officeDocument/2006/relationships/hyperlink" Target="http://www.reddit.com/r/Bitcoin/comments/36koge/hey_was_wondering_which_bitcoin_gambling_site_had/" TargetMode="External"/><Relationship Id="rId869" Type="http://schemas.openxmlformats.org/officeDocument/2006/relationships/hyperlink" Target="https://www.indiegogo.com/projects/cryptosteel-the-ultimate-cold-storage-wallet/x/8213803" TargetMode="External"/><Relationship Id="rId868" Type="http://schemas.openxmlformats.org/officeDocument/2006/relationships/hyperlink" Target="http://www.reddit.com/r/Bitcoin/comments/36koge/hey_was_wondering_which_bitcoin_gambling_site_had/" TargetMode="External"/><Relationship Id="rId867" Type="http://schemas.openxmlformats.org/officeDocument/2006/relationships/hyperlink" Target="http://www.reddit.com/r/Bitcoin/comments/36knj0/the_gang_of_five_the_dirty_centralization_secret/" TargetMode="External"/><Relationship Id="rId1690" Type="http://schemas.openxmlformats.org/officeDocument/2006/relationships/hyperlink" Target="http://www.ibtimes.com/why-deed-your-house-could-soon-be-bitcoin-1935315" TargetMode="External"/><Relationship Id="rId1691" Type="http://schemas.openxmlformats.org/officeDocument/2006/relationships/hyperlink" Target="http://www.reddit.com/r/Bitcoin/comments/36z93b/why_the_deed_to_your_house_could_soon_be_a_bitcoin/" TargetMode="External"/><Relationship Id="rId1692" Type="http://schemas.openxmlformats.org/officeDocument/2006/relationships/hyperlink" Target="http://www.reddit.com/r/Bitcoin/comments/36z92o/success_of_bitcoin_does_not_mean_a_high_bitcoin/" TargetMode="External"/><Relationship Id="rId862" Type="http://schemas.openxmlformats.org/officeDocument/2006/relationships/hyperlink" Target="http://www.reddit.com/r/Bitcoin/comments/36km6i/why_21_mining_needs_to_make_more_cents_by_kirill/" TargetMode="External"/><Relationship Id="rId1693" Type="http://schemas.openxmlformats.org/officeDocument/2006/relationships/hyperlink" Target="http://imgur.com/oKeetaQ" TargetMode="External"/><Relationship Id="rId861" Type="http://schemas.openxmlformats.org/officeDocument/2006/relationships/hyperlink" Target="http://www.followthecoin.com/21-mining-needs-make-cents/" TargetMode="External"/><Relationship Id="rId1694" Type="http://schemas.openxmlformats.org/officeDocument/2006/relationships/hyperlink" Target="http://www.reddit.com/r/Bitcoin/comments/36zd4e/they_wanna_ban_cash/" TargetMode="External"/><Relationship Id="rId860" Type="http://schemas.openxmlformats.org/officeDocument/2006/relationships/hyperlink" Target="http://www.reddit.com/r/Bitcoin/comments/36km10/fundamental_question_i_have_been_reading_endless/" TargetMode="External"/><Relationship Id="rId1695" Type="http://schemas.openxmlformats.org/officeDocument/2006/relationships/hyperlink" Target="http://www.reddit.com/r/Bitcoin/comments/36zbzt/lets_do_some_manual_mining_to_demonstrate_hashing/" TargetMode="External"/><Relationship Id="rId1696" Type="http://schemas.openxmlformats.org/officeDocument/2006/relationships/hyperlink" Target="http://www.reddit.com/r/Bitcoin/comments/36zbx2/exporting_keys_checking_them_melting_brain/" TargetMode="External"/><Relationship Id="rId1686" Type="http://schemas.openxmlformats.org/officeDocument/2006/relationships/hyperlink" Target="http://pastebin.com/ENwa9tdr" TargetMode="External"/><Relationship Id="rId1687" Type="http://schemas.openxmlformats.org/officeDocument/2006/relationships/hyperlink" Target="http://www.reddit.com/r/Bitcoin/comments/36z82g/hacked_bitfinex_database_dump_22052015/" TargetMode="External"/><Relationship Id="rId1688" Type="http://schemas.openxmlformats.org/officeDocument/2006/relationships/hyperlink" Target="http://www.reddit.com/r/Bitcoin/comments/36z7td/bitcointalk_has_been_hacked/" TargetMode="External"/><Relationship Id="rId1689" Type="http://schemas.openxmlformats.org/officeDocument/2006/relationships/hyperlink" Target="http://www.reddit.com/r/Bitcoin/comments/36z9ur/want_to_see_more_price_action_make_bitcoin/" TargetMode="External"/><Relationship Id="rId855" Type="http://schemas.openxmlformats.org/officeDocument/2006/relationships/hyperlink" Target="http://www.reddit.com/r/Bitcoin/comments/36kjuk/how_does_21_plan_to_use_satoshis_if_the_mining/" TargetMode="External"/><Relationship Id="rId854" Type="http://schemas.openxmlformats.org/officeDocument/2006/relationships/hyperlink" Target="http://www.reddit.com/r/Bitcoin/comments/36khgs/21_good_evil_or_necessary_evil/" TargetMode="External"/><Relationship Id="rId853" Type="http://schemas.openxmlformats.org/officeDocument/2006/relationships/hyperlink" Target="http://brockontech.blogspot.com/2015/05/21-part-2.html?m=1" TargetMode="External"/><Relationship Id="rId852" Type="http://schemas.openxmlformats.org/officeDocument/2006/relationships/hyperlink" Target="http://www.reddit.com/r/Bitcoin/comments/36kdjj/so_what_am_i_missing_here/" TargetMode="External"/><Relationship Id="rId859" Type="http://schemas.openxmlformats.org/officeDocument/2006/relationships/hyperlink" Target="http://www.reddit.com/r/Bitcoin/comments/36km6i/why_21_mining_needs_to_make_more_cents_by_kirill/" TargetMode="External"/><Relationship Id="rId858" Type="http://schemas.openxmlformats.org/officeDocument/2006/relationships/hyperlink" Target="http://www.followthecoin.com/21-mining-needs-make-cents/" TargetMode="External"/><Relationship Id="rId857" Type="http://schemas.openxmlformats.org/officeDocument/2006/relationships/hyperlink" Target="http://www.reddit.com/r/Bitcoin/comments/36kiwt/are_there_any_good_bitcoin_invoicing_sites/" TargetMode="External"/><Relationship Id="rId856" Type="http://schemas.openxmlformats.org/officeDocument/2006/relationships/hyperlink" Target="http://www.reddit.com/r/Bitcoin/comments/36kjod/how_can_i_test_my_new_mycelium_entropy_to_make/" TargetMode="External"/><Relationship Id="rId1680" Type="http://schemas.openxmlformats.org/officeDocument/2006/relationships/hyperlink" Target="http://www.reddit.com/r/Bitcoin/comments/36z5a9/stratum_mining_question_xpost_rbitcoinmining/" TargetMode="External"/><Relationship Id="rId1681" Type="http://schemas.openxmlformats.org/officeDocument/2006/relationships/hyperlink" Target="http://www.reddit.com/r/Bitcoin/comments/36z681/get_free_bitcoin/" TargetMode="External"/><Relationship Id="rId851" Type="http://schemas.openxmlformats.org/officeDocument/2006/relationships/hyperlink" Target="http://www.reddit.com/r/Bitcoin/comments/36ke99/mycelium_iphone_vs_android/" TargetMode="External"/><Relationship Id="rId1682" Type="http://schemas.openxmlformats.org/officeDocument/2006/relationships/hyperlink" Target="http://www.reddit.com/r/Bitcoin/comments/36z64t/blockchain_scam_on_top_of_google_search_engine/" TargetMode="External"/><Relationship Id="rId850" Type="http://schemas.openxmlformats.org/officeDocument/2006/relationships/hyperlink" Target="http://www.reddit.com/r/Bitcoin/comments/36kf5w/auuuuuggghhhhhhhhhh/" TargetMode="External"/><Relationship Id="rId1683" Type="http://schemas.openxmlformats.org/officeDocument/2006/relationships/hyperlink" Target="http://newsletters.briefs.blpprofessional.com/document/3o88YiJSewlwctQnzv.3UA--_39z18euvdyhzvm6y0a/" TargetMode="External"/><Relationship Id="rId1684" Type="http://schemas.openxmlformats.org/officeDocument/2006/relationships/hyperlink" Target="http://www.reddit.com/r/Bitcoin/comments/36z73k/bloomberg_special_report_may_21_2015/" TargetMode="External"/><Relationship Id="rId1685" Type="http://schemas.openxmlformats.org/officeDocument/2006/relationships/hyperlink" Target="http://www.reddit.com/r/Bitcoin/comments/36z852/it_seems_like_out_community_has_stopped/" TargetMode="External"/><Relationship Id="rId888" Type="http://schemas.openxmlformats.org/officeDocument/2006/relationships/hyperlink" Target="http://www.reddit.com/r/Bitcoin/comments/36kzkc/my_bitcoin_story_question_for_the_community/" TargetMode="External"/><Relationship Id="rId887" Type="http://schemas.openxmlformats.org/officeDocument/2006/relationships/hyperlink" Target="http://www.reddit.com/r/Bitcoin/comments/36gfox/danes_launch_nextgen_bitcoin_debit_card/" TargetMode="External"/><Relationship Id="rId886" Type="http://schemas.openxmlformats.org/officeDocument/2006/relationships/hyperlink" Target="http://www.reddit.com/r/Bitcoin/comments/36kwyh/quote_of_the_day/" TargetMode="External"/><Relationship Id="rId885" Type="http://schemas.openxmlformats.org/officeDocument/2006/relationships/hyperlink" Target="http://i.imgur.com/sMaYApD.png" TargetMode="External"/><Relationship Id="rId889" Type="http://schemas.openxmlformats.org/officeDocument/2006/relationships/hyperlink" Target="http://www.reddit.com/r/Bitcoin/comments/36kz73/cryptsy_not_withdrawals_more_long_time/" TargetMode="External"/><Relationship Id="rId880" Type="http://schemas.openxmlformats.org/officeDocument/2006/relationships/hyperlink" Target="http://www.reddit.com/r/Bitcoin/comments/36kuj6/mastercard_launches_send_for_p2p_payments_30/" TargetMode="External"/><Relationship Id="rId884" Type="http://schemas.openxmlformats.org/officeDocument/2006/relationships/hyperlink" Target="http://www.reddit.com/r/Bitcoin/comments/36ku57/new_bill_in_north_carolina_favors_banks_burdens/" TargetMode="External"/><Relationship Id="rId883" Type="http://schemas.openxmlformats.org/officeDocument/2006/relationships/hyperlink" Target="http://bravenewcoin.com/news/new-bill-in-north-carolina-favors-banks-burdens-bitcoin-business/" TargetMode="External"/><Relationship Id="rId882" Type="http://schemas.openxmlformats.org/officeDocument/2006/relationships/hyperlink" Target="http://www.reddit.com/r/Bitcoin/comments/36kq5d/5_most_important_charts_of_bitcoin/" TargetMode="External"/><Relationship Id="rId881" Type="http://schemas.openxmlformats.org/officeDocument/2006/relationships/hyperlink" Target="http://realbitcoinblog.blogspot.com/2015/05/5-most-important-charts-of-bitcoin.html" TargetMode="External"/><Relationship Id="rId877" Type="http://schemas.openxmlformats.org/officeDocument/2006/relationships/hyperlink" Target="http://www.reddit.com/r/Bitcoin/comments/36hxih/bitcoin_ira_how_to_put_bitcoins_in_your/" TargetMode="External"/><Relationship Id="rId876" Type="http://schemas.openxmlformats.org/officeDocument/2006/relationships/hyperlink" Target="http://www.personalincome.org/bitcoin-ira/" TargetMode="External"/><Relationship Id="rId875" Type="http://schemas.openxmlformats.org/officeDocument/2006/relationships/hyperlink" Target="http://www.reddit.com/r/Bitcoin/comments/36ktjf/is_there_a_list_or_way_to_find_all_the_old_news/" TargetMode="External"/><Relationship Id="rId874" Type="http://schemas.openxmlformats.org/officeDocument/2006/relationships/hyperlink" Target="http://www.reddit.com/r/Bitcoin/comments/36krpc/bitcoin_non_profit_autonomous_business_profits/" TargetMode="External"/><Relationship Id="rId879" Type="http://schemas.openxmlformats.org/officeDocument/2006/relationships/hyperlink" Target="http://www.pymnts.com/company-spotlight/2015/mastercard-launches-almost-real-time-payments/" TargetMode="External"/><Relationship Id="rId878" Type="http://schemas.openxmlformats.org/officeDocument/2006/relationships/hyperlink" Target="http://www.reddit.com/r/Bitcoin/comments/36i15h/after_doing_some_research_i_think_we_need_to/" TargetMode="External"/><Relationship Id="rId873" Type="http://schemas.openxmlformats.org/officeDocument/2006/relationships/hyperlink" Target="http://www.reddit.com/r/Bitcoin/comments/36krpi/bitcoin_extremists_target_bank_of_china/" TargetMode="External"/><Relationship Id="rId872" Type="http://schemas.openxmlformats.org/officeDocument/2006/relationships/hyperlink" Target="http://altcoinpress.com/2015/05/bitcoin-extremists-target-bank-of-china/" TargetMode="External"/><Relationship Id="rId871" Type="http://schemas.openxmlformats.org/officeDocument/2006/relationships/hyperlink" Target="http://www.reddit.com/r/Bitcoin/comments/36kp4l/yycbitcoinatm_buy_bitcoin_at_2_exchange_rate/" TargetMode="External"/><Relationship Id="rId870" Type="http://schemas.openxmlformats.org/officeDocument/2006/relationships/hyperlink" Target="http://www.reddit.com/r/Bitcoin/comments/36ko01/cryptosteel_the_ultimate_cold_storage_wallet/" TargetMode="External"/><Relationship Id="rId1653" Type="http://schemas.openxmlformats.org/officeDocument/2006/relationships/hyperlink" Target="http://www.reddit.com/r/Bitcoin/comments/36yoco/bitcoin_will_succeed_because_a_rich_nation_will/" TargetMode="External"/><Relationship Id="rId2984" Type="http://schemas.openxmlformats.org/officeDocument/2006/relationships/hyperlink" Target="http://www.reddit.com/r/Bitcoin/comments/37shq4/hero_account_stolen_from_the_forums/" TargetMode="External"/><Relationship Id="rId1654" Type="http://schemas.openxmlformats.org/officeDocument/2006/relationships/hyperlink" Target="http://bitcoinity.org/markets/list" TargetMode="External"/><Relationship Id="rId2985" Type="http://schemas.openxmlformats.org/officeDocument/2006/relationships/hyperlink" Target="http://www.reddit.com/r/Bitcoin/comments/37sj81/consensus_system_for_achieving_consensus_revisted/" TargetMode="External"/><Relationship Id="rId1655" Type="http://schemas.openxmlformats.org/officeDocument/2006/relationships/hyperlink" Target="http://www.reddit.com/r/Bitcoin/comments/36ysrp/right_now_okcoin_has_46_marketshare_in_the_price/" TargetMode="External"/><Relationship Id="rId2986" Type="http://schemas.openxmlformats.org/officeDocument/2006/relationships/hyperlink" Target="https://www.youtube.com/watch?v=g8huXkSaL7o" TargetMode="External"/><Relationship Id="rId1656" Type="http://schemas.openxmlformats.org/officeDocument/2006/relationships/hyperlink" Target="http://www.reddit.com/r/Bitcoin/comments/36ysfl/spend_your_nextgen_bitcoin_debit_nanocard_any/" TargetMode="External"/><Relationship Id="rId2987" Type="http://schemas.openxmlformats.org/officeDocument/2006/relationships/hyperlink" Target="http://www.reddit.com/r/Bitcoin/comments/37sir2/this_seemed_appropriate_given_the_stress_test/" TargetMode="External"/><Relationship Id="rId1657" Type="http://schemas.openxmlformats.org/officeDocument/2006/relationships/hyperlink" Target="http://www.reddit.com/r/Bitcoin/comments/36ys2b/i_ordered_two_pizzas_today_from_the_same_place/" TargetMode="External"/><Relationship Id="rId2988" Type="http://schemas.openxmlformats.org/officeDocument/2006/relationships/hyperlink" Target="http://www.reddit.com/r/Bitcoin/comments/37snes/advice_for_ross_in_the_joint/" TargetMode="External"/><Relationship Id="rId1658" Type="http://schemas.openxmlformats.org/officeDocument/2006/relationships/hyperlink" Target="http://therealnews.com/t2/index.php?option=com_content&amp;task=view&amp;id=31&amp;Itemid=74&amp;jumival=13889" TargetMode="External"/><Relationship Id="rId2989" Type="http://schemas.openxmlformats.org/officeDocument/2006/relationships/hyperlink" Target="http://ir.theice.com/press-and-publications/press-releases/all-categories/2015/05-19-2015-133635560.aspx" TargetMode="External"/><Relationship Id="rId1659" Type="http://schemas.openxmlformats.org/officeDocument/2006/relationships/hyperlink" Target="http://www.reddit.com/r/Bitcoin/comments/36yrbf/five_big_banks_plead_guilty_to_rigging_currency/" TargetMode="External"/><Relationship Id="rId829" Type="http://schemas.openxmlformats.org/officeDocument/2006/relationships/hyperlink" Target="http://imgur.com/KmftOFa" TargetMode="External"/><Relationship Id="rId828" Type="http://schemas.openxmlformats.org/officeDocument/2006/relationships/hyperlink" Target="http://www.reddit.com/r/Bitcoin/comments/36juzo/alphapoint_integrates_2fa_service_clef_for_secure/" TargetMode="External"/><Relationship Id="rId827" Type="http://schemas.openxmlformats.org/officeDocument/2006/relationships/hyperlink" Target="https://bitcoinmagazine.com/20476/alphapoint-integrates-2fa-service-clef-for-secure-logins-to-bitcoin-exchanges/" TargetMode="External"/><Relationship Id="rId822" Type="http://schemas.openxmlformats.org/officeDocument/2006/relationships/hyperlink" Target="http://www.reddit.com/r/Bitcoin/comments/36jsfv/coinscope_discovering_bitcoins_network_topology/" TargetMode="External"/><Relationship Id="rId821" Type="http://schemas.openxmlformats.org/officeDocument/2006/relationships/hyperlink" Target="http://cs.umd.edu/projects/coinscope/" TargetMode="External"/><Relationship Id="rId820" Type="http://schemas.openxmlformats.org/officeDocument/2006/relationships/hyperlink" Target="http://www.reddit.com/r/Bitcoin/comments/36jqnl/frustrated_by_the_lack_of_places_to_spend_bitcoin/" TargetMode="External"/><Relationship Id="rId826" Type="http://schemas.openxmlformats.org/officeDocument/2006/relationships/hyperlink" Target="http://www.reddit.com/r/Bitcoin/comments/36jqw1/bitcoin_index_called_stepping_stone_for_currency/" TargetMode="External"/><Relationship Id="rId825" Type="http://schemas.openxmlformats.org/officeDocument/2006/relationships/hyperlink" Target="http://www.cnbc.com/id/102692148" TargetMode="External"/><Relationship Id="rId824" Type="http://schemas.openxmlformats.org/officeDocument/2006/relationships/hyperlink" Target="http://www.reddit.com/r/Bitcoin/comments/36jrep/consumer_behaviors_not_possible_before_satoshi/" TargetMode="External"/><Relationship Id="rId823" Type="http://schemas.openxmlformats.org/officeDocument/2006/relationships/hyperlink" Target="https://medium.com/@ntmoney/consumer-behaviors-not-possible-before-satoshi-e9e932526b83" TargetMode="External"/><Relationship Id="rId2980" Type="http://schemas.openxmlformats.org/officeDocument/2006/relationships/hyperlink" Target="http://www.reddit.com/r/Bitcoin/comments/37sdwr/03btc_to_explain_what_bitcoin_is_to_a_friend_and/" TargetMode="External"/><Relationship Id="rId1650" Type="http://schemas.openxmlformats.org/officeDocument/2006/relationships/hyperlink" Target="http://imgur.com/ugaAAuY" TargetMode="External"/><Relationship Id="rId2981" Type="http://schemas.openxmlformats.org/officeDocument/2006/relationships/hyperlink" Target="http://www.reddit.com/r/Bitcoin/comments/37scv8/bitcointalk_database_dump_with_satoshis_detail_is/" TargetMode="External"/><Relationship Id="rId1651" Type="http://schemas.openxmlformats.org/officeDocument/2006/relationships/hyperlink" Target="http://www.reddit.com/r/Bitcoin/comments/36yngi/only_if/" TargetMode="External"/><Relationship Id="rId2982" Type="http://schemas.openxmlformats.org/officeDocument/2006/relationships/hyperlink" Target="http://djviz.net/2015/05/30/bitcoin-transactions/" TargetMode="External"/><Relationship Id="rId1652" Type="http://schemas.openxmlformats.org/officeDocument/2006/relationships/hyperlink" Target="http://www.reddit.com/r/Bitcoin/comments/36yoqs/trading_in_new_zealand_dollars_on_independent/" TargetMode="External"/><Relationship Id="rId2983" Type="http://schemas.openxmlformats.org/officeDocument/2006/relationships/hyperlink" Target="http://www.reddit.com/r/Bitcoin/comments/37sfp2/total_bitcoin_transactions_over_320m/" TargetMode="External"/><Relationship Id="rId1642" Type="http://schemas.openxmlformats.org/officeDocument/2006/relationships/hyperlink" Target="https://youtu.be/C2ruPbpnUEY" TargetMode="External"/><Relationship Id="rId2973" Type="http://schemas.openxmlformats.org/officeDocument/2006/relationships/hyperlink" Target="http://www.reddit.com/r/Bitcoin/comments/37sbhv/nodes_eye_view_of_the_bitcoin_stress_test_video/" TargetMode="External"/><Relationship Id="rId1643" Type="http://schemas.openxmlformats.org/officeDocument/2006/relationships/hyperlink" Target="http://www.reddit.com/r/Bitcoin/comments/36yhse/happy_pizza_day_a_few_thoughts_from_michael_scott/" TargetMode="External"/><Relationship Id="rId2974" Type="http://schemas.openxmlformats.org/officeDocument/2006/relationships/hyperlink" Target="http://www.reddit.com/r/Bitcoin/comments/37sbey/je_suis_ross_ulbricht/" TargetMode="External"/><Relationship Id="rId1644" Type="http://schemas.openxmlformats.org/officeDocument/2006/relationships/hyperlink" Target="http://www.reddit.com/r/Bitcoin/comments/36yh67/i_dont_believe_that_nick_szabo_is_satoshi/" TargetMode="External"/><Relationship Id="rId2975" Type="http://schemas.openxmlformats.org/officeDocument/2006/relationships/hyperlink" Target="http://www.reddit.com/r/Bitcoin/comments/37sazu/wallofcoinscom_review/" TargetMode="External"/><Relationship Id="rId1645" Type="http://schemas.openxmlformats.org/officeDocument/2006/relationships/hyperlink" Target="https://www.youtube.com/watch?v=6R00VBj5ehk" TargetMode="External"/><Relationship Id="rId2976" Type="http://schemas.openxmlformats.org/officeDocument/2006/relationships/hyperlink" Target="https://www.youtube.com/watch?v=twxPEVKGs9Y" TargetMode="External"/><Relationship Id="rId1646" Type="http://schemas.openxmlformats.org/officeDocument/2006/relationships/hyperlink" Target="http://www.reddit.com/r/Bitcoin/comments/36yi49/matt_taibbi_worlds_largest_banks_admit_to_massive/" TargetMode="External"/><Relationship Id="rId2977" Type="http://schemas.openxmlformats.org/officeDocument/2006/relationships/hyperlink" Target="http://www.reddit.com/r/Bitcoin/comments/37sbhv/nodes_eye_view_of_the_bitcoin_stress_test_video/" TargetMode="External"/><Relationship Id="rId1647" Type="http://schemas.openxmlformats.org/officeDocument/2006/relationships/hyperlink" Target="http://bravenewcoin.com/news/bitfinex-hacked-users-urged-to-change-deposit-addresses/" TargetMode="External"/><Relationship Id="rId2978" Type="http://schemas.openxmlformats.org/officeDocument/2006/relationships/hyperlink" Target="http://www.reddit.com/r/Bitcoin/comments/37sbey/je_suis_ross_ulbricht/" TargetMode="External"/><Relationship Id="rId1648" Type="http://schemas.openxmlformats.org/officeDocument/2006/relationships/hyperlink" Target="http://www.reddit.com/r/Bitcoin/comments/36ykhw/bitfinex_hacked_users_urged_to_change_deposit/" TargetMode="External"/><Relationship Id="rId2979" Type="http://schemas.openxmlformats.org/officeDocument/2006/relationships/hyperlink" Target="https://www.reddit.com/r/BitSlave/comments/37scoj/03btc_to_explain_what_bitcoin_is_to_a_friend_and/" TargetMode="External"/><Relationship Id="rId1649" Type="http://schemas.openxmlformats.org/officeDocument/2006/relationships/hyperlink" Target="http://www.reddit.com/r/Bitcoin/comments/36ykdk/can_you_pay_miners_fees_in_colored_coins/" TargetMode="External"/><Relationship Id="rId819" Type="http://schemas.openxmlformats.org/officeDocument/2006/relationships/hyperlink" Target="http://www.reddit.com/r/Bitcoin/comments/36jqw1/bitcoin_index_called_stepping_stone_for_currency/" TargetMode="External"/><Relationship Id="rId818" Type="http://schemas.openxmlformats.org/officeDocument/2006/relationships/hyperlink" Target="http://www.cnbc.com/id/102692148" TargetMode="External"/><Relationship Id="rId817" Type="http://schemas.openxmlformats.org/officeDocument/2006/relationships/hyperlink" Target="http://www.reddit.com/r/Bitcoin/comments/36jrep/consumer_behaviors_not_possible_before_satoshi/" TargetMode="External"/><Relationship Id="rId816" Type="http://schemas.openxmlformats.org/officeDocument/2006/relationships/hyperlink" Target="https://medium.com/@ntmoney/consumer-behaviors-not-possible-before-satoshi-e9e932526b83" TargetMode="External"/><Relationship Id="rId811" Type="http://schemas.openxmlformats.org/officeDocument/2006/relationships/hyperlink" Target="http://www.reddit.com/r/Bitcoin/comments/36jpmu/digital_gold_bitcoin_and_the_inside_story_of_the/" TargetMode="External"/><Relationship Id="rId810" Type="http://schemas.openxmlformats.org/officeDocument/2006/relationships/hyperlink" Target="http://www.overstock.com/Books-Movies-Music-Games/Digital-Gold-Bitcoin-and-the-Inside-Story-of-the-Misfits-and-Millionaires-Trying-to-Reinvent-Money-Hardcover/10031545/product.html?searchidx=0" TargetMode="External"/><Relationship Id="rId815" Type="http://schemas.openxmlformats.org/officeDocument/2006/relationships/hyperlink" Target="http://www.reddit.com/r/Bitcoin/comments/36jsfv/coinscope_discovering_bitcoins_network_topology/" TargetMode="External"/><Relationship Id="rId814" Type="http://schemas.openxmlformats.org/officeDocument/2006/relationships/hyperlink" Target="http://cs.umd.edu/projects/coinscope/" TargetMode="External"/><Relationship Id="rId813" Type="http://schemas.openxmlformats.org/officeDocument/2006/relationships/hyperlink" Target="http://www.reddit.com/r/Bitcoin/comments/36jp9s/bitcoins_ease_of_use_in_relation_to_a_path/" TargetMode="External"/><Relationship Id="rId812" Type="http://schemas.openxmlformats.org/officeDocument/2006/relationships/hyperlink" Target="http://i.imgur.com/iLn8BrF.jpg" TargetMode="External"/><Relationship Id="rId2970" Type="http://schemas.openxmlformats.org/officeDocument/2006/relationships/hyperlink" Target="http://www.reddit.com/r/Bitcoin/comments/37sa6b/popchest_launches_private_beta_for_video_bitcoin/" TargetMode="External"/><Relationship Id="rId1640" Type="http://schemas.openxmlformats.org/officeDocument/2006/relationships/hyperlink" Target="http://www.reddit.com/r/Bitcoin/comments/36ycts/okc_drama_goes_nuclear_rogers_evidence/" TargetMode="External"/><Relationship Id="rId2971" Type="http://schemas.openxmlformats.org/officeDocument/2006/relationships/hyperlink" Target="http://www.reddit.com/r/Bitcoin/comments/37s99p/an_rbitcoin_challenge_redesign_fifa_as_a/" TargetMode="External"/><Relationship Id="rId1641" Type="http://schemas.openxmlformats.org/officeDocument/2006/relationships/hyperlink" Target="http://www.reddit.com/r/Bitcoin/comments/36yewu/okcoin_fraud_and_forgery_full_timeline/" TargetMode="External"/><Relationship Id="rId2972" Type="http://schemas.openxmlformats.org/officeDocument/2006/relationships/hyperlink" Target="https://www.youtube.com/watch?v=twxPEVKGs9Y" TargetMode="External"/><Relationship Id="rId1675" Type="http://schemas.openxmlformats.org/officeDocument/2006/relationships/hyperlink" Target="https://twitter.com/EliptiBox/status/602029431855525888" TargetMode="External"/><Relationship Id="rId1676" Type="http://schemas.openxmlformats.org/officeDocument/2006/relationships/hyperlink" Target="http://www.reddit.com/r/Bitcoin/comments/36yz41/eliptibox_in_iot_conference_httpiotafestcom/" TargetMode="External"/><Relationship Id="rId1677" Type="http://schemas.openxmlformats.org/officeDocument/2006/relationships/hyperlink" Target="http://coincenter.org/2015/01/payment-security/" TargetMode="External"/><Relationship Id="rId1678" Type="http://schemas.openxmlformats.org/officeDocument/2006/relationships/hyperlink" Target="http://www.reddit.com/r/Bitcoin/comments/36z3o7/how_are_payments_with_bitcoin_different_than/" TargetMode="External"/><Relationship Id="rId1679" Type="http://schemas.openxmlformats.org/officeDocument/2006/relationships/hyperlink" Target="http://www.reddit.com/r/Bitcoin/comments/36z3hd/stop_using_services_that_dont_represent_bitcoin/" TargetMode="External"/><Relationship Id="rId849" Type="http://schemas.openxmlformats.org/officeDocument/2006/relationships/hyperlink" Target="http://www.reddit.com/r/Bitcoin/comments/36kd3h/fossil_fuel_subsidies_cost_5_trillion_annually/" TargetMode="External"/><Relationship Id="rId844" Type="http://schemas.openxmlformats.org/officeDocument/2006/relationships/hyperlink" Target="http://www.reddit.com/r/Bitcoin/comments/36k59b/whats_the_sub_for_posting_to_sell_somthing_btc/" TargetMode="External"/><Relationship Id="rId843" Type="http://schemas.openxmlformats.org/officeDocument/2006/relationships/hyperlink" Target="http://www.reddit.com/r/Bitcoin/comments/36k3fc/bitcoins_baby_blockchains_tamperproof_revolution/" TargetMode="External"/><Relationship Id="rId842" Type="http://schemas.openxmlformats.org/officeDocument/2006/relationships/hyperlink" Target="http://www.bbc.co.uk/news/technology-32781244" TargetMode="External"/><Relationship Id="rId841" Type="http://schemas.openxmlformats.org/officeDocument/2006/relationships/hyperlink" Target="http://www.reddit.com/r/Bitcoin/comments/36k1b7/russian_regional_court_lifts_ban_on/" TargetMode="External"/><Relationship Id="rId848" Type="http://schemas.openxmlformats.org/officeDocument/2006/relationships/hyperlink" Target="http://www.scientificamerican.com/article/fossil-fuel-subsidies-cost-5-trillion-annually-and-worsen-pollution/" TargetMode="External"/><Relationship Id="rId847" Type="http://schemas.openxmlformats.org/officeDocument/2006/relationships/hyperlink" Target="http://www.reddit.com/r/Bitcoin/comments/36k5o9/paying_credit_cards_with_bitcoin/" TargetMode="External"/><Relationship Id="rId846" Type="http://schemas.openxmlformats.org/officeDocument/2006/relationships/hyperlink" Target="http://www.reddit.com/r/Bitcoin/comments/36k4dg/the_best_slide_from_21s_pitch_deck_deserves_its/" TargetMode="External"/><Relationship Id="rId845" Type="http://schemas.openxmlformats.org/officeDocument/2006/relationships/hyperlink" Target="http://i.imgur.com/hkzYfyI.png" TargetMode="External"/><Relationship Id="rId1670" Type="http://schemas.openxmlformats.org/officeDocument/2006/relationships/hyperlink" Target="http://www.reddit.com/r/Bitcoin/comments/36yw2u/bitcointalk_passwords_and_emails_compromised/" TargetMode="External"/><Relationship Id="rId840" Type="http://schemas.openxmlformats.org/officeDocument/2006/relationships/hyperlink" Target="http://www.hyip.com/blog/russian-regional-court-lifts-ban-on-bitcoin-related-websites/" TargetMode="External"/><Relationship Id="rId1671" Type="http://schemas.openxmlformats.org/officeDocument/2006/relationships/hyperlink" Target="http://www.reddit.com/r/Bitcoin/comments/36yyc4/unconfirmed_transaction_waiting_for_output/" TargetMode="External"/><Relationship Id="rId1672" Type="http://schemas.openxmlformats.org/officeDocument/2006/relationships/hyperlink" Target="http://www.reddit.com/r/Bitcoin/comments/36z3fm/stratum_mining_question/" TargetMode="External"/><Relationship Id="rId1673" Type="http://schemas.openxmlformats.org/officeDocument/2006/relationships/hyperlink" Target="http://cointelegraph.com/news/114340/digital-payments-overtook-cash-transactions-in-2014-in-the-uk" TargetMode="External"/><Relationship Id="rId1674" Type="http://schemas.openxmlformats.org/officeDocument/2006/relationships/hyperlink" Target="http://www.reddit.com/r/Bitcoin/comments/36z21b/this_is_what_bitcoin_needs_to_outmatch/" TargetMode="External"/><Relationship Id="rId1664" Type="http://schemas.openxmlformats.org/officeDocument/2006/relationships/hyperlink" Target="http://www.reddit.com/r/Bitcoin/comments/36yupn/inert_versus_volatile_currencies_pondering_an/" TargetMode="External"/><Relationship Id="rId2995" Type="http://schemas.openxmlformats.org/officeDocument/2006/relationships/hyperlink" Target="http://www.reddit.com/r/Bitcoin/comments/37sow7/some_alternatives_gregory_maxwell_proposes/" TargetMode="External"/><Relationship Id="rId1665" Type="http://schemas.openxmlformats.org/officeDocument/2006/relationships/hyperlink" Target="http://www.cryptosplus.com/" TargetMode="External"/><Relationship Id="rId2996" Type="http://schemas.openxmlformats.org/officeDocument/2006/relationships/hyperlink" Target="http://altcoinpress.com/2015/05/bitcoin-leader-changes-mind-says-hell-fork-without-developer-consensus/" TargetMode="External"/><Relationship Id="rId1666" Type="http://schemas.openxmlformats.org/officeDocument/2006/relationships/hyperlink" Target="http://www.reddit.com/r/Bitcoin/comments/36yvwd/mulitply_up_to_x3_at_cryptosplus/" TargetMode="External"/><Relationship Id="rId2997" Type="http://schemas.openxmlformats.org/officeDocument/2006/relationships/hyperlink" Target="http://www.reddit.com/r/Bitcoin/comments/37sokn/bitcoin_leader_changes_mind_says_hell_fork/" TargetMode="External"/><Relationship Id="rId1667" Type="http://schemas.openxmlformats.org/officeDocument/2006/relationships/hyperlink" Target="http://www.moneynews.com/MKTNewsIntl/stock-market-crash-warren-buffett-indicator/2014/10/03/id/598461/?dkt_nbr=ufos34vz&amp;utm_source=taboola&amp;utm_medium=referral" TargetMode="External"/><Relationship Id="rId2998" Type="http://schemas.openxmlformats.org/officeDocument/2006/relationships/hyperlink" Target="http://i.imgur.com/KlknO66.jpg" TargetMode="External"/><Relationship Id="rId1668" Type="http://schemas.openxmlformats.org/officeDocument/2006/relationships/hyperlink" Target="http://www.reddit.com/r/Bitcoin/comments/36yvls/its_a_bubble_time_to_sell/" TargetMode="External"/><Relationship Id="rId2999" Type="http://schemas.openxmlformats.org/officeDocument/2006/relationships/hyperlink" Target="http://www.reddit.com/r/Bitcoin/comments/37snwg/for_ross_and_all_those_who_love_him/" TargetMode="External"/><Relationship Id="rId1669" Type="http://schemas.openxmlformats.org/officeDocument/2006/relationships/hyperlink" Target="https://twitter.com/bitcointalk/status/602017247788343296" TargetMode="External"/><Relationship Id="rId839" Type="http://schemas.openxmlformats.org/officeDocument/2006/relationships/hyperlink" Target="http://www.reddit.com/r/Bitcoin/comments/36k1qa/are_colored_coins_and_approches_like_nasdaqs/" TargetMode="External"/><Relationship Id="rId838" Type="http://schemas.openxmlformats.org/officeDocument/2006/relationships/hyperlink" Target="http://www.reddit.com/r/Bitcoin/comments/36k2bs/five_phases_of_bitcoin_a_look_at_the_potential/" TargetMode="External"/><Relationship Id="rId833" Type="http://schemas.openxmlformats.org/officeDocument/2006/relationships/hyperlink" Target="http://www.cnn.com/2015/05/19/us/scam-charity-investigation/index.html" TargetMode="External"/><Relationship Id="rId832" Type="http://schemas.openxmlformats.org/officeDocument/2006/relationships/hyperlink" Target="http://www.reddit.com/r/Bitcoin/comments/36k0l5/biggest_threat_off_chain_networks/" TargetMode="External"/><Relationship Id="rId831" Type="http://schemas.openxmlformats.org/officeDocument/2006/relationships/hyperlink" Target="http://www.reddit.com/r/Bitcoin/comments/36jy36/so_21_want_to_create_a_mesh_network_the_chips/" TargetMode="External"/><Relationship Id="rId830" Type="http://schemas.openxmlformats.org/officeDocument/2006/relationships/hyperlink" Target="http://www.reddit.com/r/Bitcoin/comments/36jurb/my_goal_has_been_to_be_gently_overexposed_at_30/" TargetMode="External"/><Relationship Id="rId837" Type="http://schemas.openxmlformats.org/officeDocument/2006/relationships/hyperlink" Target="https://www.betcoin.ag/five-phases-bitcoin/?a=2873" TargetMode="External"/><Relationship Id="rId836" Type="http://schemas.openxmlformats.org/officeDocument/2006/relationships/hyperlink" Target="http://www.reddit.com/r/Bitcoin/comments/36k01z/betterbetsio_bitcoin_casino_launches/" TargetMode="External"/><Relationship Id="rId835" Type="http://schemas.openxmlformats.org/officeDocument/2006/relationships/hyperlink" Target="https://betterbets.io/" TargetMode="External"/><Relationship Id="rId834" Type="http://schemas.openxmlformats.org/officeDocument/2006/relationships/hyperlink" Target="http://www.reddit.com/r/Bitcoin/comments/36k0ba/charities_are_another_thing_bitcoin_can_disrupt/" TargetMode="External"/><Relationship Id="rId2990" Type="http://schemas.openxmlformats.org/officeDocument/2006/relationships/hyperlink" Target="http://www.reddit.com/r/Bitcoin/comments/37smt9/nyse_to_launch_nyse_bitcoin_index_nyxbt/" TargetMode="External"/><Relationship Id="rId1660" Type="http://schemas.openxmlformats.org/officeDocument/2006/relationships/hyperlink" Target="http://www.igamingbusiness.com/news/pacquiao-affiliated-vitalbet-goes-live" TargetMode="External"/><Relationship Id="rId2991" Type="http://schemas.openxmlformats.org/officeDocument/2006/relationships/hyperlink" Target="https://medium.com/@allenpiscitello/how-the-great-fork-will-occur-160f0e462371" TargetMode="External"/><Relationship Id="rId1661" Type="http://schemas.openxmlformats.org/officeDocument/2006/relationships/hyperlink" Target="http://www.reddit.com/r/Bitcoin/comments/36ytub/manny_pacquiaos_esports_site_accepts_bitcoin/" TargetMode="External"/><Relationship Id="rId2992" Type="http://schemas.openxmlformats.org/officeDocument/2006/relationships/hyperlink" Target="http://www.reddit.com/r/Bitcoin/comments/37slh0/how_the_great_fork_will_occur/" TargetMode="External"/><Relationship Id="rId1662" Type="http://schemas.openxmlformats.org/officeDocument/2006/relationships/hyperlink" Target="http://www.reddit.com/r/Bitcoin/comments/36yv0d/igot_system_upgrade_they_have_my_money_and_wont/" TargetMode="External"/><Relationship Id="rId2993" Type="http://schemas.openxmlformats.org/officeDocument/2006/relationships/hyperlink" Target="http://i.imgur.com/4EqXS8Z.png" TargetMode="External"/><Relationship Id="rId1663" Type="http://schemas.openxmlformats.org/officeDocument/2006/relationships/hyperlink" Target="http://tpbit.blogspot.ca/2015/05/inert-versus-volatile-currencies.html" TargetMode="External"/><Relationship Id="rId2994" Type="http://schemas.openxmlformats.org/officeDocument/2006/relationships/hyperlink" Target="http://www.reddit.com/r/Bitcoin/comments/37spj5/miners_have_self_imposed_a_731_kb_block_size/" TargetMode="External"/><Relationship Id="rId2148" Type="http://schemas.openxmlformats.org/officeDocument/2006/relationships/hyperlink" Target="http://junseth.com/post/119882298052/blockchains-are-war" TargetMode="External"/><Relationship Id="rId2149" Type="http://schemas.openxmlformats.org/officeDocument/2006/relationships/hyperlink" Target="http://www.reddit.com/r/Bitcoin/comments/379ede/blockchains_are_war/" TargetMode="External"/><Relationship Id="rId2140" Type="http://schemas.openxmlformats.org/officeDocument/2006/relationships/hyperlink" Target="http://www.reddit.com/r/Bitcoin/comments/3799cw/updates_to_streamium/" TargetMode="External"/><Relationship Id="rId2141" Type="http://schemas.openxmlformats.org/officeDocument/2006/relationships/hyperlink" Target="http://www.reddit.com/r/Bitcoin/comments/379afy/questions_about_blockio_multisig_security/" TargetMode="External"/><Relationship Id="rId2142" Type="http://schemas.openxmlformats.org/officeDocument/2006/relationships/hyperlink" Target="http://www.bitcoinmanchester.org.uk/meetings/bitcoinmanchester-17/" TargetMode="External"/><Relationship Id="rId2143" Type="http://schemas.openxmlformats.org/officeDocument/2006/relationships/hyperlink" Target="http://www.reddit.com/r/Bitcoin/comments/379a9q/bitcoin_manchester_not_an_ebay_for_drugs_how/" TargetMode="External"/><Relationship Id="rId2144" Type="http://schemas.openxmlformats.org/officeDocument/2006/relationships/hyperlink" Target="http://www.coindesk.com/roger-ver-and-okcoin-at-war-over-bitcoin-com-domain-name/" TargetMode="External"/><Relationship Id="rId2145" Type="http://schemas.openxmlformats.org/officeDocument/2006/relationships/hyperlink" Target="http://www.reddit.com/r/Bitcoin/comments/3799ps/roger_ver_and_okcoin_at_war_over_bitcoincom/" TargetMode="External"/><Relationship Id="rId2146" Type="http://schemas.openxmlformats.org/officeDocument/2006/relationships/hyperlink" Target="http://www.reddit.com/r/Bitcoin/comments/379col/how_to_get_bitcoins/" TargetMode="External"/><Relationship Id="rId2147" Type="http://schemas.openxmlformats.org/officeDocument/2006/relationships/hyperlink" Target="http://www.reddit.com/r/Bitcoin/comments/379fc8/streamium_directory_website_opening/" TargetMode="External"/><Relationship Id="rId2137" Type="http://schemas.openxmlformats.org/officeDocument/2006/relationships/hyperlink" Target="http://www.zerohedge.com/sites/default/files/images/user3303/imageroot/2015/05-overflow/20150525_print.jpg" TargetMode="External"/><Relationship Id="rId2138" Type="http://schemas.openxmlformats.org/officeDocument/2006/relationships/hyperlink" Target="http://www.reddit.com/r/Bitcoin/comments/3796e9/greece_financial_problem_identified/" TargetMode="External"/><Relationship Id="rId2139" Type="http://schemas.openxmlformats.org/officeDocument/2006/relationships/hyperlink" Target="https://np.reddit.com/r/Streamium/comments/378xxy/announcement_updates_to_streamium/" TargetMode="External"/><Relationship Id="rId2130" Type="http://schemas.openxmlformats.org/officeDocument/2006/relationships/hyperlink" Target="http://www.reddit.com/r/Bitcoin/comments/3790bk/what_is_the_chance_of_the_same_private_key_being/" TargetMode="External"/><Relationship Id="rId2131" Type="http://schemas.openxmlformats.org/officeDocument/2006/relationships/hyperlink" Target="http://www.reddit.com/r/Bitcoin/comments/3791gy/i_really_dislike_this_bitcoin_image_used_by_media/" TargetMode="External"/><Relationship Id="rId2132" Type="http://schemas.openxmlformats.org/officeDocument/2006/relationships/hyperlink" Target="https://play.google.com/store/apps/details?id=com.arabiaplay.BitcoinRush&amp;hl=fr" TargetMode="External"/><Relationship Id="rId2133" Type="http://schemas.openxmlformats.org/officeDocument/2006/relationships/hyperlink" Target="http://www.reddit.com/r/Bitcoin/comments/379172/google_play_start_accepting_bitcoin_game_from/" TargetMode="External"/><Relationship Id="rId2134" Type="http://schemas.openxmlformats.org/officeDocument/2006/relationships/hyperlink" Target="https://i.imgflip.com/lzgd7.jpg" TargetMode="External"/><Relationship Id="rId2135" Type="http://schemas.openxmlformats.org/officeDocument/2006/relationships/hyperlink" Target="http://www.reddit.com/r/Bitcoin/comments/37931i/where_arrogance_and_mocking_customers_is_our/" TargetMode="External"/><Relationship Id="rId2136" Type="http://schemas.openxmlformats.org/officeDocument/2006/relationships/hyperlink" Target="http://www.reddit.com/r/Bitcoin/comments/3795ar/lamassu_bitcoin_atm_has_a_clipboard_attached/" TargetMode="External"/><Relationship Id="rId2160" Type="http://schemas.openxmlformats.org/officeDocument/2006/relationships/hyperlink" Target="http://www.reddit.com/r/Bitcoin/comments/379lv4/i_can_not_visit_bitcointalkorg_from_china_what/" TargetMode="External"/><Relationship Id="rId2161" Type="http://schemas.openxmlformats.org/officeDocument/2006/relationships/hyperlink" Target="https://bitcointalk.org/index.php?topic=1068627.msg11450007" TargetMode="External"/><Relationship Id="rId2162" Type="http://schemas.openxmlformats.org/officeDocument/2006/relationships/hyperlink" Target="http://www.reddit.com/r/Bitcoin/comments/379ls7/in_less_than_24hrs_bitcointalk_hacked_again_i/" TargetMode="External"/><Relationship Id="rId2163" Type="http://schemas.openxmlformats.org/officeDocument/2006/relationships/hyperlink" Target="http://www.reddit.com/r/Bitcoin/comments/379nd0/urgent_how_to_contact_roger_ver/" TargetMode="External"/><Relationship Id="rId2164" Type="http://schemas.openxmlformats.org/officeDocument/2006/relationships/hyperlink" Target="http://www.reddit.com/r/Bitcoin/comments/379t14/any_way_to_measure_bitcoin_vs_gold_interest/" TargetMode="External"/><Relationship Id="rId2165" Type="http://schemas.openxmlformats.org/officeDocument/2006/relationships/hyperlink" Target="http://www.reddit.com/r/Bitcoin/comments/379sgc/i_recieved_0001_btc_to_a_cold_storage_address_for/" TargetMode="External"/><Relationship Id="rId2166" Type="http://schemas.openxmlformats.org/officeDocument/2006/relationships/hyperlink" Target="https://bitbet.us/bet/1093/bitcoin-main-net-block-size-to-increase-in/" TargetMode="External"/><Relationship Id="rId2167" Type="http://schemas.openxmlformats.org/officeDocument/2006/relationships/hyperlink" Target="http://www.reddit.com/r/Bitcoin/comments/379vs4/will_the_block_size_increase_in_2015_interesting/" TargetMode="External"/><Relationship Id="rId2168" Type="http://schemas.openxmlformats.org/officeDocument/2006/relationships/hyperlink" Target="http://www.reddit.com/r/Bitcoin/comments/379xrw/i_own_the_domain_freebitcoincom_what_should_i_do/" TargetMode="External"/><Relationship Id="rId2169" Type="http://schemas.openxmlformats.org/officeDocument/2006/relationships/hyperlink" Target="http://www.reddit.com/r/Bitcoin/comments/379wdi/we_have_been_using_darkwallet_for_some_time_now/" TargetMode="External"/><Relationship Id="rId2159" Type="http://schemas.openxmlformats.org/officeDocument/2006/relationships/hyperlink" Target="http://www.reddit.com/r/Bitcoin/comments/379mbs/any_suggestions_on_how_could_a_blockchain_and/" TargetMode="External"/><Relationship Id="rId2150" Type="http://schemas.openxmlformats.org/officeDocument/2006/relationships/hyperlink" Target="http://www.reddit.com/r/Bitcoin/comments/379ik4/just_saw_this_google_ad_is_it_phishing/" TargetMode="External"/><Relationship Id="rId2151" Type="http://schemas.openxmlformats.org/officeDocument/2006/relationships/hyperlink" Target="http://bitcoinwarrior.net/2015/05/the-government-could-struggle-to-seize-your-bitcoin/" TargetMode="External"/><Relationship Id="rId2152" Type="http://schemas.openxmlformats.org/officeDocument/2006/relationships/hyperlink" Target="http://www.reddit.com/r/Bitcoin/comments/379iiz/the_government_could_struggle_to_seize_your/" TargetMode="External"/><Relationship Id="rId2153" Type="http://schemas.openxmlformats.org/officeDocument/2006/relationships/hyperlink" Target="https://www.youtube.com/watch?v=yQWqU_40gao" TargetMode="External"/><Relationship Id="rId2154" Type="http://schemas.openxmlformats.org/officeDocument/2006/relationships/hyperlink" Target="http://www.reddit.com/r/Bitcoin/comments/379ihq/mooc_30_session_5/" TargetMode="External"/><Relationship Id="rId2155" Type="http://schemas.openxmlformats.org/officeDocument/2006/relationships/hyperlink" Target="https://bitcointalk.org/index.php?topic=1064346.msg11450705" TargetMode="External"/><Relationship Id="rId2156" Type="http://schemas.openxmlformats.org/officeDocument/2006/relationships/hyperlink" Target="http://www.reddit.com/r/Bitcoin/comments/379mow/satoshi_returns/" TargetMode="External"/><Relationship Id="rId2157" Type="http://schemas.openxmlformats.org/officeDocument/2006/relationships/hyperlink" Target="http://www.reddit.com/r/Bitcoin/comments/379mm4/bitcoin_forum_password_change_required/" TargetMode="External"/><Relationship Id="rId2158" Type="http://schemas.openxmlformats.org/officeDocument/2006/relationships/hyperlink" Target="http://www.ownyourcountry.org/" TargetMode="External"/><Relationship Id="rId2104" Type="http://schemas.openxmlformats.org/officeDocument/2006/relationships/hyperlink" Target="http://www.reddit.com/r/Bitcoin/comments/3788dy/streamium_live_in_klcc/" TargetMode="External"/><Relationship Id="rId2105" Type="http://schemas.openxmlformats.org/officeDocument/2006/relationships/hyperlink" Target="http://www.reddit.com/r/Bitcoin/comments/37887p/partnership_between_cryptocurrency_foundation/" TargetMode="External"/><Relationship Id="rId2106" Type="http://schemas.openxmlformats.org/officeDocument/2006/relationships/hyperlink" Target="http://www.reddit.com/r/Bitcoin/comments/3787i5/bitcoincom_now_redirects_to_create_a_new_wallet/" TargetMode="External"/><Relationship Id="rId2107" Type="http://schemas.openxmlformats.org/officeDocument/2006/relationships/hyperlink" Target="http://www.reddit.com/r/Bitcoin/comments/3786ac/someone_please_build_this_a_platform_to_store/" TargetMode="External"/><Relationship Id="rId2108" Type="http://schemas.openxmlformats.org/officeDocument/2006/relationships/hyperlink" Target="http://www.straight.com/blogra/457276/sfu-bookstore-accept-bitcoin-payments-launch-bitcoin-vending-machines-three-campuses" TargetMode="External"/><Relationship Id="rId2109" Type="http://schemas.openxmlformats.org/officeDocument/2006/relationships/hyperlink" Target="http://www.reddit.com/r/Bitcoin/comments/378ecr/sfu_bookstore_to_accept_bitcoin_payments_launch/" TargetMode="External"/><Relationship Id="rId2100" Type="http://schemas.openxmlformats.org/officeDocument/2006/relationships/hyperlink" Target="http://www.reddit.com/r/Bitcoin/comments/378511/roger_ver_i_will_offer_a_1000000_bounty_to_anyone/" TargetMode="External"/><Relationship Id="rId2101" Type="http://schemas.openxmlformats.org/officeDocument/2006/relationships/hyperlink" Target="http://redd.it/375wnp" TargetMode="External"/><Relationship Id="rId2102" Type="http://schemas.openxmlformats.org/officeDocument/2006/relationships/hyperlink" Target="http://www.reddit.com/r/Bitcoin/comments/37897d/intro_agape_market_httpagape3brimud5fk6onion_tor/" TargetMode="External"/><Relationship Id="rId2103" Type="http://schemas.openxmlformats.org/officeDocument/2006/relationships/hyperlink" Target="http://np.reddit.com/r/Streamiumlive/comments/3780at/streamium_live_in_klcc/" TargetMode="External"/><Relationship Id="rId899" Type="http://schemas.openxmlformats.org/officeDocument/2006/relationships/hyperlink" Target="http://www.coinrx.is" TargetMode="External"/><Relationship Id="rId898" Type="http://schemas.openxmlformats.org/officeDocument/2006/relationships/hyperlink" Target="http://www.reddit.com/r/Bitcoin/comments/36l39p/proof_of_utxo_set_storage_an_impractical_proposal/" TargetMode="External"/><Relationship Id="rId897" Type="http://schemas.openxmlformats.org/officeDocument/2006/relationships/hyperlink" Target="http://pastebin.com/Wyx0ypmS" TargetMode="External"/><Relationship Id="rId896" Type="http://schemas.openxmlformats.org/officeDocument/2006/relationships/hyperlink" Target="http://www.reddit.com/r/Bitcoin/comments/36l3df/interview_with_robbie_andrews/" TargetMode="External"/><Relationship Id="rId891" Type="http://schemas.openxmlformats.org/officeDocument/2006/relationships/hyperlink" Target="http://www.reddit.com/r/Bitcoin/comments/36l1s3/live_recording_from_ny_library_talk_today_gavin/" TargetMode="External"/><Relationship Id="rId890" Type="http://schemas.openxmlformats.org/officeDocument/2006/relationships/hyperlink" Target="http://livestream.com/theNYPL/bitcoin" TargetMode="External"/><Relationship Id="rId895" Type="http://schemas.openxmlformats.org/officeDocument/2006/relationships/hyperlink" Target="http://bitjoin.me/2015/05/13/robbie-andrews-interview/" TargetMode="External"/><Relationship Id="rId894" Type="http://schemas.openxmlformats.org/officeDocument/2006/relationships/hyperlink" Target="http://www.reddit.com/r/Bitcoin/comments/36l21c/which_exchange_is_the_most_ethical/" TargetMode="External"/><Relationship Id="rId893" Type="http://schemas.openxmlformats.org/officeDocument/2006/relationships/hyperlink" Target="http://www.reddit.com/r/Bitcoin/comments/36l2ck/anyone_else_finding_the_current_state_of_bitcoin/" TargetMode="External"/><Relationship Id="rId892" Type="http://schemas.openxmlformats.org/officeDocument/2006/relationships/hyperlink" Target="http://www.reddit.com/r/Bitcoin/comments/36l0rf/beware_of_projectskyhookcom/" TargetMode="External"/><Relationship Id="rId2126" Type="http://schemas.openxmlformats.org/officeDocument/2006/relationships/hyperlink" Target="http://www.reddit.com/r/Bitcoin/comments/378t9x/bitcoin_altcoin_conversion_site_looking_for/" TargetMode="External"/><Relationship Id="rId2127" Type="http://schemas.openxmlformats.org/officeDocument/2006/relationships/hyperlink" Target="http://www.reddit.com/r/Bitcoin/comments/378v4h/bitdealorg_perfect_deal_is_trust/" TargetMode="External"/><Relationship Id="rId2128" Type="http://schemas.openxmlformats.org/officeDocument/2006/relationships/hyperlink" Target="http://www.reddit.com/r/Bitcoin/comments/378wu0/just_started_a_notforprofit_and_need_help_from/" TargetMode="External"/><Relationship Id="rId2129" Type="http://schemas.openxmlformats.org/officeDocument/2006/relationships/hyperlink" Target="http://www.reddit.com/r/Bitcoin/comments/3790vd/king_meets_anarchist_3rd_attempt/" TargetMode="External"/><Relationship Id="rId2120" Type="http://schemas.openxmlformats.org/officeDocument/2006/relationships/hyperlink" Target="http://www.reddit.com/r/Bitcoin/comments/378nqn/car_wash_this_how_the_blockchain_could_have/" TargetMode="External"/><Relationship Id="rId2121" Type="http://schemas.openxmlformats.org/officeDocument/2006/relationships/hyperlink" Target="http://www.reddit.com/r/Bitcoin/comments/378rit/what_happens_when_we_hit_the_blocksize_limit/" TargetMode="External"/><Relationship Id="rId2122" Type="http://schemas.openxmlformats.org/officeDocument/2006/relationships/hyperlink" Target="http://www.reddit.com/r/Bitcoin/comments/378qxd/bitcointalk_email_at_1944_utc/" TargetMode="External"/><Relationship Id="rId2123" Type="http://schemas.openxmlformats.org/officeDocument/2006/relationships/hyperlink" Target="http://www.reddit.com/r/Bitcoin/comments/378qm8/can_theymos_please_resign/" TargetMode="External"/><Relationship Id="rId2124" Type="http://schemas.openxmlformats.org/officeDocument/2006/relationships/hyperlink" Target="http://www.reddit.com/r/Bitcoin/comments/378ta6/very_important_everyone_take_action_now_please/" TargetMode="External"/><Relationship Id="rId2125" Type="http://schemas.openxmlformats.org/officeDocument/2006/relationships/hyperlink" Target="https://www.dcxtx.com" TargetMode="External"/><Relationship Id="rId2115" Type="http://schemas.openxmlformats.org/officeDocument/2006/relationships/hyperlink" Target="http://www.reddit.com/r/Bitcoin/comments/378lqf/get_free_bitcoins_and_win_amazon_gift_cards_in/" TargetMode="External"/><Relationship Id="rId2116" Type="http://schemas.openxmlformats.org/officeDocument/2006/relationships/hyperlink" Target="http://blog.coloredcoins.io/blog/2015/5/25/towards-new-coloredcoins-implementation-community-update" TargetMode="External"/><Relationship Id="rId2117" Type="http://schemas.openxmlformats.org/officeDocument/2006/relationships/hyperlink" Target="http://www.reddit.com/r/Bitcoin/comments/378ijy/a_new_implementation_for_coloredcoins_by_colu/" TargetMode="External"/><Relationship Id="rId2118" Type="http://schemas.openxmlformats.org/officeDocument/2006/relationships/hyperlink" Target="http://bitcoinist.net/user-data-including-full-bitcoin-wallet-access-retrievable-secondhand-android-phones/" TargetMode="External"/><Relationship Id="rId2119" Type="http://schemas.openxmlformats.org/officeDocument/2006/relationships/hyperlink" Target="http://www.reddit.com/r/Bitcoin/comments/378i7z/user_data_including_full_bitcoin_wallet_access/" TargetMode="External"/><Relationship Id="rId2110" Type="http://schemas.openxmlformats.org/officeDocument/2006/relationships/hyperlink" Target="http://www.reddit.com/r/Bitcoin/comments/378e91/what_are_the_risks_of_a_hard_fork_as_far_as_new/" TargetMode="External"/><Relationship Id="rId2111" Type="http://schemas.openxmlformats.org/officeDocument/2006/relationships/hyperlink" Target="http://altcoinpress.com/2015/05/terrorist-group-isis-and-bitcoin-join-forces-as-horror-expands/" TargetMode="External"/><Relationship Id="rId2112" Type="http://schemas.openxmlformats.org/officeDocument/2006/relationships/hyperlink" Target="http://www.reddit.com/r/Bitcoin/comments/378nex/terrorist_group_isis_joins_forces_with_bitcoin_to/" TargetMode="External"/><Relationship Id="rId2113" Type="http://schemas.openxmlformats.org/officeDocument/2006/relationships/hyperlink" Target="http://www.reddit.com/r/Bitcoin/comments/378m3k/bought_a_ledger_wallet_what_now/" TargetMode="External"/><Relationship Id="rId2114" Type="http://schemas.openxmlformats.org/officeDocument/2006/relationships/hyperlink" Target="https://bitgame.c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t="str">
        <f t="shared" ref="E1:E6" si="1">IMAGE("http://ifttt.com/images/no_image_card.png",1)</f>
        <v/>
      </c>
      <c r="F1" s="1" t="s">
        <v>4</v>
      </c>
      <c r="G1" s="2" t="s">
        <v>5</v>
      </c>
    </row>
    <row r="2">
      <c r="A2" s="1" t="s">
        <v>6</v>
      </c>
      <c r="B2" s="1" t="s">
        <v>7</v>
      </c>
      <c r="C2" s="1" t="s">
        <v>8</v>
      </c>
      <c r="D2" s="1" t="s">
        <v>9</v>
      </c>
      <c r="E2" t="str">
        <f t="shared" si="1"/>
        <v/>
      </c>
      <c r="F2" s="1" t="s">
        <v>4</v>
      </c>
      <c r="G2" s="2" t="s">
        <v>10</v>
      </c>
    </row>
    <row r="3">
      <c r="A3" s="1" t="s">
        <v>11</v>
      </c>
      <c r="B3" s="1" t="s">
        <v>12</v>
      </c>
      <c r="C3" s="1" t="s">
        <v>13</v>
      </c>
      <c r="D3" s="1" t="s">
        <v>14</v>
      </c>
      <c r="E3" t="str">
        <f t="shared" si="1"/>
        <v/>
      </c>
      <c r="F3" s="1" t="s">
        <v>4</v>
      </c>
      <c r="G3" s="2" t="s">
        <v>15</v>
      </c>
    </row>
    <row r="4">
      <c r="A4" s="1" t="s">
        <v>16</v>
      </c>
      <c r="B4" s="1" t="s">
        <v>17</v>
      </c>
      <c r="C4" s="1" t="s">
        <v>18</v>
      </c>
      <c r="D4" s="1" t="s">
        <v>19</v>
      </c>
      <c r="E4" t="str">
        <f t="shared" si="1"/>
        <v/>
      </c>
      <c r="F4" s="1" t="s">
        <v>4</v>
      </c>
      <c r="G4" s="2" t="s">
        <v>20</v>
      </c>
    </row>
    <row r="5">
      <c r="A5" s="1" t="s">
        <v>21</v>
      </c>
      <c r="B5" s="1" t="s">
        <v>22</v>
      </c>
      <c r="C5" s="1" t="s">
        <v>23</v>
      </c>
      <c r="D5" s="1" t="s">
        <v>24</v>
      </c>
      <c r="E5" t="str">
        <f t="shared" si="1"/>
        <v/>
      </c>
      <c r="F5" s="1" t="s">
        <v>4</v>
      </c>
      <c r="G5" s="2" t="s">
        <v>25</v>
      </c>
    </row>
    <row r="6">
      <c r="A6" s="1" t="s">
        <v>26</v>
      </c>
      <c r="B6" s="1" t="s">
        <v>27</v>
      </c>
      <c r="C6" s="1" t="s">
        <v>28</v>
      </c>
      <c r="D6" s="1" t="s">
        <v>29</v>
      </c>
      <c r="E6" t="str">
        <f t="shared" si="1"/>
        <v/>
      </c>
      <c r="F6" s="1" t="s">
        <v>4</v>
      </c>
      <c r="G6" s="2" t="s">
        <v>30</v>
      </c>
    </row>
    <row r="7">
      <c r="A7" s="1" t="s">
        <v>31</v>
      </c>
      <c r="B7" s="1" t="s">
        <v>32</v>
      </c>
      <c r="C7" s="1" t="s">
        <v>33</v>
      </c>
      <c r="D7" s="2" t="s">
        <v>34</v>
      </c>
      <c r="E7" t="str">
        <f>IMAGE("http://anonymart.github.io/logo.png",1)</f>
        <v/>
      </c>
      <c r="F7" s="1" t="s">
        <v>4</v>
      </c>
      <c r="G7" s="2" t="s">
        <v>35</v>
      </c>
    </row>
    <row r="8">
      <c r="A8" s="1" t="s">
        <v>26</v>
      </c>
      <c r="B8" s="1" t="s">
        <v>27</v>
      </c>
      <c r="C8" s="1" t="s">
        <v>28</v>
      </c>
      <c r="D8" s="1" t="s">
        <v>29</v>
      </c>
      <c r="E8" t="str">
        <f>IMAGE("http://ifttt.com/images/no_image_card.png",1)</f>
        <v/>
      </c>
      <c r="F8" s="1" t="s">
        <v>4</v>
      </c>
      <c r="G8" s="2" t="s">
        <v>30</v>
      </c>
    </row>
    <row r="9">
      <c r="A9" s="1" t="s">
        <v>36</v>
      </c>
      <c r="B9" s="1" t="s">
        <v>37</v>
      </c>
      <c r="C9" s="1" t="s">
        <v>38</v>
      </c>
      <c r="D9" s="2" t="s">
        <v>39</v>
      </c>
      <c r="E9" t="str">
        <f>IMAGE("https://i.ytimg.com/vi/tRf9qeclm10/maxresdefault.jpg",1)</f>
        <v/>
      </c>
      <c r="F9" s="1" t="s">
        <v>4</v>
      </c>
      <c r="G9" s="2" t="s">
        <v>40</v>
      </c>
    </row>
    <row r="10">
      <c r="A10" s="1" t="s">
        <v>41</v>
      </c>
      <c r="B10" s="1" t="s">
        <v>42</v>
      </c>
      <c r="C10" s="1" t="s">
        <v>43</v>
      </c>
      <c r="D10" s="2" t="s">
        <v>44</v>
      </c>
      <c r="E10" t="str">
        <f>IMAGE("http://cointelegraph.com/images/725_aHR0cDovL2NvaW50ZWxlZ3JhcGguY29tL3N0b3JhZ2UvdXBsb2Fkcy92aWV3LzI1YmRkMWI4NGM1ZTFkNjEyZmQyOGMzMGExMzQxNGQ5LmpwZw==.jpg",1)</f>
        <v/>
      </c>
      <c r="F10" s="1" t="s">
        <v>4</v>
      </c>
      <c r="G10" s="2" t="s">
        <v>45</v>
      </c>
    </row>
    <row r="11">
      <c r="A11" s="1" t="s">
        <v>46</v>
      </c>
      <c r="B11" s="1" t="s">
        <v>47</v>
      </c>
      <c r="C11" s="1" t="s">
        <v>48</v>
      </c>
      <c r="D11" s="1" t="s">
        <v>49</v>
      </c>
      <c r="E11" t="str">
        <f>IMAGE("http://ifttt.com/images/no_image_card.png",1)</f>
        <v/>
      </c>
      <c r="F11" s="1" t="s">
        <v>4</v>
      </c>
      <c r="G11" s="2" t="s">
        <v>50</v>
      </c>
    </row>
    <row r="12">
      <c r="A12" s="1" t="s">
        <v>51</v>
      </c>
      <c r="B12" s="1" t="s">
        <v>52</v>
      </c>
      <c r="C12" s="1" t="s">
        <v>53</v>
      </c>
      <c r="D12" s="2" t="s">
        <v>54</v>
      </c>
      <c r="E12" t="str">
        <f>IMAGE("https://avatars1.githubusercontent.com/u/12114264?v=3&amp;amp;s=400",1)</f>
        <v/>
      </c>
      <c r="F12" s="1" t="s">
        <v>4</v>
      </c>
      <c r="G12" s="2" t="s">
        <v>55</v>
      </c>
    </row>
    <row r="13">
      <c r="A13" s="1" t="s">
        <v>56</v>
      </c>
      <c r="B13" s="1" t="s">
        <v>12</v>
      </c>
      <c r="C13" s="1" t="s">
        <v>57</v>
      </c>
      <c r="D13" s="1" t="s">
        <v>14</v>
      </c>
      <c r="E13" t="str">
        <f t="shared" ref="E13:E14" si="2">IMAGE("http://ifttt.com/images/no_image_card.png",1)</f>
        <v/>
      </c>
      <c r="F13" s="1" t="s">
        <v>4</v>
      </c>
      <c r="G13" s="2" t="s">
        <v>58</v>
      </c>
    </row>
    <row r="14">
      <c r="A14" s="1" t="s">
        <v>59</v>
      </c>
      <c r="B14" s="1" t="s">
        <v>60</v>
      </c>
      <c r="C14" s="1" t="s">
        <v>61</v>
      </c>
      <c r="D14" s="1" t="s">
        <v>62</v>
      </c>
      <c r="E14" t="str">
        <f t="shared" si="2"/>
        <v/>
      </c>
      <c r="F14" s="1" t="s">
        <v>4</v>
      </c>
      <c r="G14" s="2" t="s">
        <v>63</v>
      </c>
    </row>
    <row r="15">
      <c r="A15" s="1" t="s">
        <v>59</v>
      </c>
      <c r="B15" s="1" t="s">
        <v>64</v>
      </c>
      <c r="C15" s="1" t="s">
        <v>65</v>
      </c>
      <c r="D15" s="2" t="s">
        <v>66</v>
      </c>
      <c r="E15" t="str">
        <f>IMAGE("http://freeross.org/wp-content/uploads/2014/07/Screen-Shot-2014-06-26-at-17.01.32-300x300.png",1)</f>
        <v/>
      </c>
      <c r="F15" s="1" t="s">
        <v>4</v>
      </c>
      <c r="G15" s="2" t="s">
        <v>67</v>
      </c>
    </row>
    <row r="16">
      <c r="A16" s="1" t="s">
        <v>46</v>
      </c>
      <c r="B16" s="1" t="s">
        <v>47</v>
      </c>
      <c r="C16" s="1" t="s">
        <v>48</v>
      </c>
      <c r="D16" s="1" t="s">
        <v>68</v>
      </c>
      <c r="E16" t="str">
        <f>IMAGE("http://ifttt.com/images/no_image_card.png",1)</f>
        <v/>
      </c>
      <c r="F16" s="1" t="s">
        <v>4</v>
      </c>
      <c r="G16" s="2" t="s">
        <v>50</v>
      </c>
    </row>
    <row r="17">
      <c r="A17" s="1" t="s">
        <v>51</v>
      </c>
      <c r="B17" s="1" t="s">
        <v>52</v>
      </c>
      <c r="C17" s="1" t="s">
        <v>53</v>
      </c>
      <c r="D17" s="2" t="s">
        <v>54</v>
      </c>
      <c r="E17" t="str">
        <f>IMAGE("https://avatars1.githubusercontent.com/u/12114264?v=3&amp;amp;s=400",1)</f>
        <v/>
      </c>
      <c r="F17" s="1" t="s">
        <v>4</v>
      </c>
      <c r="G17" s="2" t="s">
        <v>55</v>
      </c>
    </row>
    <row r="18">
      <c r="A18" s="1" t="s">
        <v>69</v>
      </c>
      <c r="B18" s="1" t="s">
        <v>70</v>
      </c>
      <c r="C18" s="1" t="s">
        <v>71</v>
      </c>
      <c r="D18" s="2" t="s">
        <v>72</v>
      </c>
      <c r="E18" t="str">
        <f>IMAGE("http://coloredcoin.io/wp-content/uploads/2015/04/CCBanner4.png",1)</f>
        <v/>
      </c>
      <c r="F18" s="1" t="s">
        <v>4</v>
      </c>
      <c r="G18" s="2" t="s">
        <v>73</v>
      </c>
    </row>
    <row r="19">
      <c r="A19" s="1" t="s">
        <v>74</v>
      </c>
      <c r="B19" s="1" t="s">
        <v>75</v>
      </c>
      <c r="C19" s="1" t="s">
        <v>76</v>
      </c>
      <c r="D19" s="1" t="s">
        <v>77</v>
      </c>
      <c r="E19" t="str">
        <f>IMAGE("http://ifttt.com/images/no_image_card.png",1)</f>
        <v/>
      </c>
      <c r="F19" s="1" t="s">
        <v>4</v>
      </c>
      <c r="G19" s="2" t="s">
        <v>78</v>
      </c>
    </row>
    <row r="20">
      <c r="A20" s="1" t="s">
        <v>79</v>
      </c>
      <c r="B20" s="1" t="s">
        <v>80</v>
      </c>
      <c r="C20" s="1" t="s">
        <v>81</v>
      </c>
      <c r="D20" s="2" t="s">
        <v>82</v>
      </c>
      <c r="E20" t="str">
        <f>IMAGE("http://www.scientias.nl/wp-content/uploads/2015/03/bitcoin.jpg",1)</f>
        <v/>
      </c>
      <c r="F20" s="1" t="s">
        <v>4</v>
      </c>
      <c r="G20" s="2" t="s">
        <v>83</v>
      </c>
    </row>
    <row r="21">
      <c r="A21" s="1" t="s">
        <v>84</v>
      </c>
      <c r="B21" s="1" t="s">
        <v>85</v>
      </c>
      <c r="C21" s="1" t="s">
        <v>86</v>
      </c>
      <c r="D21" s="2" t="s">
        <v>87</v>
      </c>
      <c r="E21" t="str">
        <f t="shared" ref="E21:E25" si="3">IMAGE("http://ifttt.com/images/no_image_card.png",1)</f>
        <v/>
      </c>
      <c r="F21" s="1" t="s">
        <v>4</v>
      </c>
      <c r="G21" s="2" t="s">
        <v>88</v>
      </c>
    </row>
    <row r="22">
      <c r="A22" s="1" t="s">
        <v>89</v>
      </c>
      <c r="B22" s="1" t="s">
        <v>90</v>
      </c>
      <c r="C22" s="1" t="s">
        <v>91</v>
      </c>
      <c r="D22" s="1" t="s">
        <v>92</v>
      </c>
      <c r="E22" t="str">
        <f t="shared" si="3"/>
        <v/>
      </c>
      <c r="F22" s="1" t="s">
        <v>4</v>
      </c>
      <c r="G22" s="2" t="s">
        <v>93</v>
      </c>
    </row>
    <row r="23">
      <c r="A23" s="1" t="s">
        <v>94</v>
      </c>
      <c r="B23" s="1" t="s">
        <v>90</v>
      </c>
      <c r="C23" s="1" t="s">
        <v>95</v>
      </c>
      <c r="D23" s="1" t="s">
        <v>96</v>
      </c>
      <c r="E23" t="str">
        <f t="shared" si="3"/>
        <v/>
      </c>
      <c r="F23" s="1" t="s">
        <v>4</v>
      </c>
      <c r="G23" s="2" t="s">
        <v>97</v>
      </c>
    </row>
    <row r="24">
      <c r="A24" s="1" t="s">
        <v>98</v>
      </c>
      <c r="B24" s="1" t="s">
        <v>99</v>
      </c>
      <c r="C24" s="1" t="s">
        <v>100</v>
      </c>
      <c r="D24" s="1" t="s">
        <v>101</v>
      </c>
      <c r="E24" t="str">
        <f t="shared" si="3"/>
        <v/>
      </c>
      <c r="F24" s="1" t="s">
        <v>4</v>
      </c>
      <c r="G24" s="2" t="s">
        <v>102</v>
      </c>
    </row>
    <row r="25">
      <c r="A25" s="1" t="s">
        <v>103</v>
      </c>
      <c r="B25" s="1" t="s">
        <v>104</v>
      </c>
      <c r="C25" s="1" t="s">
        <v>105</v>
      </c>
      <c r="D25" s="1" t="s">
        <v>106</v>
      </c>
      <c r="E25" t="str">
        <f t="shared" si="3"/>
        <v/>
      </c>
      <c r="F25" s="1" t="s">
        <v>4</v>
      </c>
      <c r="G25" s="2" t="s">
        <v>107</v>
      </c>
    </row>
    <row r="26">
      <c r="A26" s="1" t="s">
        <v>108</v>
      </c>
      <c r="B26" s="1" t="s">
        <v>109</v>
      </c>
      <c r="C26" s="1" t="s">
        <v>110</v>
      </c>
      <c r="D26" s="2" t="s">
        <v>111</v>
      </c>
      <c r="E26" t="str">
        <f>IMAGE("https://i.ytimg.com/vi/_G-K7-QOaA4/maxresdefault.jpg",1)</f>
        <v/>
      </c>
      <c r="F26" s="1" t="s">
        <v>4</v>
      </c>
      <c r="G26" s="2" t="s">
        <v>112</v>
      </c>
    </row>
    <row r="27">
      <c r="A27" s="1" t="s">
        <v>113</v>
      </c>
      <c r="B27" s="1" t="s">
        <v>114</v>
      </c>
      <c r="C27" s="1" t="s">
        <v>115</v>
      </c>
      <c r="D27" s="2" t="s">
        <v>116</v>
      </c>
      <c r="E27" t="str">
        <f>IMAGE("http://xbtprovider.com/uploads/media/news/0001/01/thumb_33_news_blog_header.png",1)</f>
        <v/>
      </c>
      <c r="F27" s="1" t="s">
        <v>4</v>
      </c>
      <c r="G27" s="2" t="s">
        <v>117</v>
      </c>
    </row>
    <row r="28">
      <c r="A28" s="1" t="s">
        <v>118</v>
      </c>
      <c r="B28" s="1" t="s">
        <v>119</v>
      </c>
      <c r="C28" s="1" t="s">
        <v>120</v>
      </c>
      <c r="D28" s="2" t="s">
        <v>121</v>
      </c>
      <c r="E28" t="str">
        <f>IMAGE("https://bitcoinnewsmagazine.com/wp-content/uploads/2015/05/miningsweden1.png",1)</f>
        <v/>
      </c>
      <c r="F28" s="1" t="s">
        <v>4</v>
      </c>
      <c r="G28" s="2" t="s">
        <v>122</v>
      </c>
    </row>
    <row r="29">
      <c r="A29" s="1" t="s">
        <v>123</v>
      </c>
      <c r="B29" s="1" t="s">
        <v>124</v>
      </c>
      <c r="C29" s="1" t="s">
        <v>125</v>
      </c>
      <c r="D29" s="1" t="s">
        <v>126</v>
      </c>
      <c r="E29" t="str">
        <f>IMAGE("http://ifttt.com/images/no_image_card.png",1)</f>
        <v/>
      </c>
      <c r="F29" s="1" t="s">
        <v>4</v>
      </c>
      <c r="G29" s="2" t="s">
        <v>127</v>
      </c>
    </row>
    <row r="30">
      <c r="A30" s="1" t="s">
        <v>128</v>
      </c>
      <c r="B30" s="1" t="s">
        <v>129</v>
      </c>
      <c r="C30" s="1" t="s">
        <v>130</v>
      </c>
      <c r="D30" s="2" t="s">
        <v>131</v>
      </c>
      <c r="E30" t="str">
        <f>IMAGE("http://bravenewcoin.com/assets/Uploads/_resampled/CroppedImage400400-Selection-209.png",1)</f>
        <v/>
      </c>
      <c r="F30" s="1" t="s">
        <v>4</v>
      </c>
      <c r="G30" s="2" t="s">
        <v>132</v>
      </c>
    </row>
    <row r="31">
      <c r="A31" s="1" t="s">
        <v>133</v>
      </c>
      <c r="B31" s="1" t="s">
        <v>134</v>
      </c>
      <c r="C31" s="1" t="s">
        <v>135</v>
      </c>
      <c r="D31" s="1" t="s">
        <v>136</v>
      </c>
      <c r="E31" t="str">
        <f>IMAGE("http://ifttt.com/images/no_image_card.png",1)</f>
        <v/>
      </c>
      <c r="F31" s="1" t="s">
        <v>4</v>
      </c>
      <c r="G31" s="2" t="s">
        <v>137</v>
      </c>
    </row>
    <row r="32">
      <c r="A32" s="1" t="s">
        <v>138</v>
      </c>
      <c r="B32" s="1" t="s">
        <v>139</v>
      </c>
      <c r="C32" s="1" t="s">
        <v>140</v>
      </c>
      <c r="D32" s="2" t="s">
        <v>141</v>
      </c>
      <c r="E32" t="str">
        <f>IMAGE("http://i.imgur.com/d0aoq8X.jpg",1)</f>
        <v/>
      </c>
      <c r="F32" s="1" t="s">
        <v>4</v>
      </c>
      <c r="G32" s="2" t="s">
        <v>142</v>
      </c>
    </row>
    <row r="33">
      <c r="A33" s="1" t="s">
        <v>143</v>
      </c>
      <c r="B33" s="1" t="s">
        <v>144</v>
      </c>
      <c r="C33" s="1" t="s">
        <v>145</v>
      </c>
      <c r="D33" s="1" t="s">
        <v>146</v>
      </c>
      <c r="E33" t="str">
        <f t="shared" ref="E33:E34" si="4">IMAGE("http://ifttt.com/images/no_image_card.png",1)</f>
        <v/>
      </c>
      <c r="F33" s="1" t="s">
        <v>4</v>
      </c>
      <c r="G33" s="2" t="s">
        <v>147</v>
      </c>
    </row>
    <row r="34">
      <c r="A34" s="1" t="s">
        <v>148</v>
      </c>
      <c r="B34" s="1" t="s">
        <v>90</v>
      </c>
      <c r="C34" s="1" t="s">
        <v>149</v>
      </c>
      <c r="D34" s="2" t="s">
        <v>150</v>
      </c>
      <c r="E34" t="str">
        <f t="shared" si="4"/>
        <v/>
      </c>
      <c r="F34" s="1" t="s">
        <v>4</v>
      </c>
      <c r="G34" s="2" t="s">
        <v>151</v>
      </c>
    </row>
    <row r="35">
      <c r="A35" s="1" t="s">
        <v>148</v>
      </c>
      <c r="B35" s="1" t="s">
        <v>152</v>
      </c>
      <c r="C35" s="1" t="s">
        <v>153</v>
      </c>
      <c r="D35" s="2" t="s">
        <v>154</v>
      </c>
      <c r="E35" t="str">
        <f>IMAGE("https://i.ytimg.com/vi/rv7_mtvjS3o/maxresdefault.jpg",1)</f>
        <v/>
      </c>
      <c r="F35" s="1" t="s">
        <v>4</v>
      </c>
      <c r="G35" s="2" t="s">
        <v>155</v>
      </c>
    </row>
    <row r="36">
      <c r="A36" s="1" t="s">
        <v>156</v>
      </c>
      <c r="B36" s="1" t="s">
        <v>157</v>
      </c>
      <c r="C36" s="1" t="s">
        <v>158</v>
      </c>
      <c r="D36" s="2" t="s">
        <v>159</v>
      </c>
      <c r="E36" t="str">
        <f>IMAGE("https://i.ytimg.com/vi/fwuR3MvZ6xM/hqdefault.jpg",1)</f>
        <v/>
      </c>
      <c r="F36" s="1" t="s">
        <v>4</v>
      </c>
      <c r="G36" s="2" t="s">
        <v>160</v>
      </c>
    </row>
    <row r="37">
      <c r="A37" s="1" t="s">
        <v>161</v>
      </c>
      <c r="B37" s="1" t="s">
        <v>162</v>
      </c>
      <c r="C37" s="1" t="s">
        <v>163</v>
      </c>
      <c r="D37" s="1" t="s">
        <v>164</v>
      </c>
      <c r="E37" t="str">
        <f t="shared" ref="E37:E38" si="5">IMAGE("http://ifttt.com/images/no_image_card.png",1)</f>
        <v/>
      </c>
      <c r="F37" s="1" t="s">
        <v>4</v>
      </c>
      <c r="G37" s="2" t="s">
        <v>165</v>
      </c>
    </row>
    <row r="38">
      <c r="A38" s="1" t="s">
        <v>166</v>
      </c>
      <c r="B38" s="1" t="s">
        <v>167</v>
      </c>
      <c r="C38" s="1" t="s">
        <v>168</v>
      </c>
      <c r="D38" s="1" t="s">
        <v>169</v>
      </c>
      <c r="E38" t="str">
        <f t="shared" si="5"/>
        <v/>
      </c>
      <c r="F38" s="1" t="s">
        <v>4</v>
      </c>
      <c r="G38" s="2" t="s">
        <v>170</v>
      </c>
    </row>
    <row r="39">
      <c r="A39" s="1" t="s">
        <v>171</v>
      </c>
      <c r="B39" s="1" t="s">
        <v>172</v>
      </c>
      <c r="C39" s="1" t="s">
        <v>173</v>
      </c>
      <c r="D39" s="2" t="s">
        <v>174</v>
      </c>
      <c r="E39" t="str">
        <f>IMAGE("https://i.ytimg.com/vi/wzdAVOzAKAg/hqdefault.jpg",1)</f>
        <v/>
      </c>
      <c r="F39" s="1" t="s">
        <v>4</v>
      </c>
      <c r="G39" s="2" t="s">
        <v>175</v>
      </c>
    </row>
    <row r="40">
      <c r="A40" s="1" t="s">
        <v>176</v>
      </c>
      <c r="B40" s="1" t="s">
        <v>177</v>
      </c>
      <c r="C40" s="1" t="s">
        <v>178</v>
      </c>
      <c r="D40" s="2" t="s">
        <v>179</v>
      </c>
      <c r="E40" t="str">
        <f>IMAGE("https://lh3.googleusercontent.com/qb01sDGNIM9nG5zmqg0thx34KcmycKZoriBFA3k_d7Ii9VEqPGiJGmi3iHpychzczA=h900-rw",1)</f>
        <v/>
      </c>
      <c r="F40" s="1" t="s">
        <v>4</v>
      </c>
      <c r="G40" s="2" t="s">
        <v>180</v>
      </c>
    </row>
    <row r="41">
      <c r="A41" s="1" t="s">
        <v>181</v>
      </c>
      <c r="B41" s="1" t="s">
        <v>182</v>
      </c>
      <c r="C41" s="1" t="s">
        <v>183</v>
      </c>
      <c r="D41" s="2" t="s">
        <v>184</v>
      </c>
      <c r="E41" t="str">
        <f>IMAGE("http://bravenewcoin.com/assets/Uploads/_resampled/CroppedImage400400-hqdefault.jpg",1)</f>
        <v/>
      </c>
      <c r="F41" s="1" t="s">
        <v>4</v>
      </c>
      <c r="G41" s="2" t="s">
        <v>185</v>
      </c>
    </row>
    <row r="42">
      <c r="A42" s="1" t="s">
        <v>186</v>
      </c>
      <c r="B42" s="1" t="s">
        <v>157</v>
      </c>
      <c r="C42" s="1" t="s">
        <v>187</v>
      </c>
      <c r="D42" s="2" t="s">
        <v>188</v>
      </c>
      <c r="E42" t="str">
        <f>IMAGE("http://ifttt.com/images/no_image_card.png",1)</f>
        <v/>
      </c>
      <c r="F42" s="1" t="s">
        <v>4</v>
      </c>
      <c r="G42" s="2" t="s">
        <v>189</v>
      </c>
    </row>
    <row r="43">
      <c r="A43" s="1" t="s">
        <v>190</v>
      </c>
      <c r="B43" s="1" t="s">
        <v>191</v>
      </c>
      <c r="C43" s="1" t="s">
        <v>192</v>
      </c>
      <c r="D43" s="2" t="s">
        <v>193</v>
      </c>
      <c r="E43" t="str">
        <f>IMAGE("http://www.sourcingstocks.com/wp-content/uploads/2015/05/Back-end.jpg",1)</f>
        <v/>
      </c>
      <c r="F43" s="1" t="s">
        <v>4</v>
      </c>
      <c r="G43" s="2" t="s">
        <v>194</v>
      </c>
    </row>
    <row r="44">
      <c r="A44" s="1" t="s">
        <v>190</v>
      </c>
      <c r="B44" s="1" t="s">
        <v>195</v>
      </c>
      <c r="C44" s="1" t="s">
        <v>196</v>
      </c>
      <c r="D44" s="2" t="s">
        <v>197</v>
      </c>
      <c r="E44" t="str">
        <f>IMAGE("https://d3efb5yvza9i0k.cloudfront.net/users/973257/avatars/982034e8d71be661f937493b691cbc84/px140x140.png",1)</f>
        <v/>
      </c>
      <c r="F44" s="1" t="s">
        <v>4</v>
      </c>
      <c r="G44" s="2" t="s">
        <v>198</v>
      </c>
    </row>
    <row r="45">
      <c r="A45" s="1" t="s">
        <v>199</v>
      </c>
      <c r="B45" s="1" t="s">
        <v>200</v>
      </c>
      <c r="C45" s="1" t="s">
        <v>201</v>
      </c>
      <c r="D45" s="2" t="s">
        <v>202</v>
      </c>
      <c r="E45" t="str">
        <f>IMAGE("https://i.ytimg.com/vi/lTn5w5ICHc0/hqdefault.jpg",1)</f>
        <v/>
      </c>
      <c r="F45" s="1" t="s">
        <v>4</v>
      </c>
      <c r="G45" s="2" t="s">
        <v>203</v>
      </c>
    </row>
    <row r="46">
      <c r="A46" s="1" t="s">
        <v>204</v>
      </c>
      <c r="B46" s="1" t="s">
        <v>205</v>
      </c>
      <c r="C46" s="1" t="s">
        <v>206</v>
      </c>
      <c r="D46" s="2" t="s">
        <v>207</v>
      </c>
      <c r="E46" t="str">
        <f>IMAGE("http://s17.postimg.org/e893l7qyl/Bitcoin_Blockchain.jpg",1)</f>
        <v/>
      </c>
      <c r="F46" s="1" t="s">
        <v>4</v>
      </c>
      <c r="G46" s="2" t="s">
        <v>208</v>
      </c>
    </row>
    <row r="47">
      <c r="A47" s="1" t="s">
        <v>209</v>
      </c>
      <c r="B47" s="1" t="s">
        <v>210</v>
      </c>
      <c r="C47" s="1" t="s">
        <v>211</v>
      </c>
      <c r="D47" s="2" t="s">
        <v>212</v>
      </c>
      <c r="E47" t="str">
        <f>IMAGE("https://i.ytimg.com/vi/C8os8W3htpE/maxresdefault.jpg",1)</f>
        <v/>
      </c>
      <c r="F47" s="1" t="s">
        <v>4</v>
      </c>
      <c r="G47" s="2" t="s">
        <v>213</v>
      </c>
    </row>
    <row r="48">
      <c r="A48" s="1" t="s">
        <v>214</v>
      </c>
      <c r="B48" s="1" t="s">
        <v>215</v>
      </c>
      <c r="C48" s="1" t="s">
        <v>216</v>
      </c>
      <c r="D48" s="2" t="s">
        <v>217</v>
      </c>
      <c r="E48" t="str">
        <f>IMAGE("https://ii.techdirt.com/s/t/i/td-icon.jpg",1)</f>
        <v/>
      </c>
      <c r="F48" s="1" t="s">
        <v>4</v>
      </c>
      <c r="G48" s="2" t="s">
        <v>218</v>
      </c>
    </row>
    <row r="49">
      <c r="A49" s="1" t="s">
        <v>219</v>
      </c>
      <c r="B49" s="1" t="s">
        <v>220</v>
      </c>
      <c r="C49" s="1" t="s">
        <v>221</v>
      </c>
      <c r="D49" s="2" t="s">
        <v>222</v>
      </c>
      <c r="E49" t="str">
        <f>IMAGE("https://d23r70117fwr5h.cloudfront.net/dyn/dje/images/bitcoin/pizza.png",1)</f>
        <v/>
      </c>
      <c r="F49" s="1" t="s">
        <v>4</v>
      </c>
      <c r="G49" s="2" t="s">
        <v>223</v>
      </c>
    </row>
    <row r="50">
      <c r="A50" s="1" t="s">
        <v>224</v>
      </c>
      <c r="B50" s="1" t="s">
        <v>225</v>
      </c>
      <c r="C50" s="1" t="s">
        <v>226</v>
      </c>
      <c r="D50" s="2" t="s">
        <v>227</v>
      </c>
      <c r="E50" t="str">
        <f>IMAGE("https://letstalkbitcoin.com/files/blogs/1177-aea0c230e96d0c6c80c0acf1aba657cf069096ae59c6e5aaab697693ee7c1a37.jpg",1)</f>
        <v/>
      </c>
      <c r="F50" s="1" t="s">
        <v>4</v>
      </c>
      <c r="G50" s="2" t="s">
        <v>228</v>
      </c>
    </row>
    <row r="51">
      <c r="A51" s="1" t="s">
        <v>229</v>
      </c>
      <c r="B51" s="1" t="s">
        <v>230</v>
      </c>
      <c r="C51" s="1" t="s">
        <v>231</v>
      </c>
      <c r="D51" s="2" t="s">
        <v>232</v>
      </c>
      <c r="E51" t="str">
        <f>IMAGE("http://dogecoindark.net/gfx/right.jpg",1)</f>
        <v/>
      </c>
      <c r="F51" s="1" t="s">
        <v>4</v>
      </c>
      <c r="G51" s="2" t="s">
        <v>233</v>
      </c>
    </row>
    <row r="52">
      <c r="A52" s="1" t="s">
        <v>234</v>
      </c>
      <c r="B52" s="1" t="s">
        <v>235</v>
      </c>
      <c r="C52" s="1" t="s">
        <v>236</v>
      </c>
      <c r="D52" s="1" t="s">
        <v>237</v>
      </c>
      <c r="E52" t="str">
        <f>IMAGE("http://ifttt.com/images/no_image_card.png",1)</f>
        <v/>
      </c>
      <c r="F52" s="1" t="s">
        <v>4</v>
      </c>
      <c r="G52" s="2" t="s">
        <v>238</v>
      </c>
    </row>
    <row r="53">
      <c r="A53" s="1" t="s">
        <v>239</v>
      </c>
      <c r="B53" s="1" t="s">
        <v>240</v>
      </c>
      <c r="C53" s="1" t="s">
        <v>241</v>
      </c>
      <c r="D53" s="2" t="s">
        <v>242</v>
      </c>
      <c r="E53" t="str">
        <f>IMAGE("http://media.coindesk.com/2014/10/european-parliament-shutterstock_1500px.jpg",1)</f>
        <v/>
      </c>
      <c r="F53" s="1" t="s">
        <v>4</v>
      </c>
      <c r="G53" s="2" t="s">
        <v>243</v>
      </c>
    </row>
    <row r="54">
      <c r="A54" s="1" t="s">
        <v>244</v>
      </c>
      <c r="B54" s="1" t="s">
        <v>245</v>
      </c>
      <c r="C54" s="1" t="s">
        <v>246</v>
      </c>
      <c r="D54" s="1" t="s">
        <v>247</v>
      </c>
      <c r="E54" t="str">
        <f t="shared" ref="E54:E55" si="6">IMAGE("http://ifttt.com/images/no_image_card.png",1)</f>
        <v/>
      </c>
      <c r="F54" s="1" t="s">
        <v>4</v>
      </c>
      <c r="G54" s="2" t="s">
        <v>248</v>
      </c>
    </row>
    <row r="55">
      <c r="A55" s="1" t="s">
        <v>249</v>
      </c>
      <c r="B55" s="1" t="s">
        <v>250</v>
      </c>
      <c r="C55" s="1" t="s">
        <v>251</v>
      </c>
      <c r="D55" s="1" t="s">
        <v>252</v>
      </c>
      <c r="E55" t="str">
        <f t="shared" si="6"/>
        <v/>
      </c>
      <c r="F55" s="1" t="s">
        <v>4</v>
      </c>
      <c r="G55" s="2" t="s">
        <v>253</v>
      </c>
    </row>
    <row r="56">
      <c r="A56" s="1" t="s">
        <v>254</v>
      </c>
      <c r="B56" s="1" t="s">
        <v>255</v>
      </c>
      <c r="C56" s="1" t="s">
        <v>256</v>
      </c>
      <c r="D56" s="2" t="s">
        <v>257</v>
      </c>
      <c r="E56" t="str">
        <f>IMAGE("http://i.imgur.com/aLggpK6.jpg?fb",1)</f>
        <v/>
      </c>
      <c r="F56" s="1" t="s">
        <v>4</v>
      </c>
      <c r="G56" s="2" t="s">
        <v>258</v>
      </c>
    </row>
    <row r="57">
      <c r="A57" s="1" t="s">
        <v>259</v>
      </c>
      <c r="B57" s="1" t="s">
        <v>260</v>
      </c>
      <c r="C57" s="1" t="s">
        <v>261</v>
      </c>
      <c r="D57" s="1" t="s">
        <v>262</v>
      </c>
      <c r="E57" t="str">
        <f t="shared" ref="E57:E58" si="7">IMAGE("http://ifttt.com/images/no_image_card.png",1)</f>
        <v/>
      </c>
      <c r="F57" s="1" t="s">
        <v>4</v>
      </c>
      <c r="G57" s="2" t="s">
        <v>263</v>
      </c>
    </row>
    <row r="58">
      <c r="A58" s="1" t="s">
        <v>264</v>
      </c>
      <c r="B58" s="1" t="s">
        <v>265</v>
      </c>
      <c r="C58" s="1" t="s">
        <v>266</v>
      </c>
      <c r="D58" s="1" t="s">
        <v>267</v>
      </c>
      <c r="E58" t="str">
        <f t="shared" si="7"/>
        <v/>
      </c>
      <c r="F58" s="1" t="s">
        <v>4</v>
      </c>
      <c r="G58" s="2" t="s">
        <v>268</v>
      </c>
    </row>
    <row r="59">
      <c r="A59" s="1" t="s">
        <v>269</v>
      </c>
      <c r="B59" s="1" t="s">
        <v>270</v>
      </c>
      <c r="C59" s="1" t="s">
        <v>271</v>
      </c>
      <c r="D59" s="2" t="s">
        <v>272</v>
      </c>
      <c r="E59" t="str">
        <f>IMAGE("http://btc.com/wp-content/uploads/2015/05/3345998000_be84172659_b.jpg",1)</f>
        <v/>
      </c>
      <c r="F59" s="1" t="s">
        <v>4</v>
      </c>
      <c r="G59" s="2" t="s">
        <v>273</v>
      </c>
    </row>
    <row r="60">
      <c r="A60" s="1" t="s">
        <v>274</v>
      </c>
      <c r="B60" s="1" t="s">
        <v>275</v>
      </c>
      <c r="C60" s="1" t="s">
        <v>276</v>
      </c>
      <c r="D60" s="1" t="s">
        <v>277</v>
      </c>
      <c r="E60" t="str">
        <f t="shared" ref="E60:E63" si="8">IMAGE("http://ifttt.com/images/no_image_card.png",1)</f>
        <v/>
      </c>
      <c r="F60" s="1" t="s">
        <v>4</v>
      </c>
      <c r="G60" s="2" t="s">
        <v>278</v>
      </c>
    </row>
    <row r="61">
      <c r="A61" s="1" t="s">
        <v>279</v>
      </c>
      <c r="B61" s="1" t="s">
        <v>280</v>
      </c>
      <c r="C61" s="1" t="s">
        <v>281</v>
      </c>
      <c r="D61" s="1" t="s">
        <v>282</v>
      </c>
      <c r="E61" t="str">
        <f t="shared" si="8"/>
        <v/>
      </c>
      <c r="F61" s="1" t="s">
        <v>4</v>
      </c>
      <c r="G61" s="2" t="s">
        <v>283</v>
      </c>
    </row>
    <row r="62">
      <c r="A62" s="1" t="s">
        <v>284</v>
      </c>
      <c r="B62" s="1" t="s">
        <v>285</v>
      </c>
      <c r="C62" s="1" t="s">
        <v>286</v>
      </c>
      <c r="D62" s="1" t="s">
        <v>287</v>
      </c>
      <c r="E62" t="str">
        <f t="shared" si="8"/>
        <v/>
      </c>
      <c r="F62" s="1" t="s">
        <v>4</v>
      </c>
      <c r="G62" s="2" t="s">
        <v>288</v>
      </c>
    </row>
    <row r="63">
      <c r="A63" s="1" t="s">
        <v>289</v>
      </c>
      <c r="B63" s="1" t="s">
        <v>290</v>
      </c>
      <c r="C63" s="1" t="s">
        <v>291</v>
      </c>
      <c r="D63" s="2" t="s">
        <v>292</v>
      </c>
      <c r="E63" t="str">
        <f t="shared" si="8"/>
        <v/>
      </c>
      <c r="F63" s="1" t="s">
        <v>4</v>
      </c>
      <c r="G63" s="2" t="s">
        <v>293</v>
      </c>
    </row>
    <row r="64">
      <c r="A64" s="1" t="s">
        <v>294</v>
      </c>
      <c r="B64" s="1" t="s">
        <v>295</v>
      </c>
      <c r="C64" s="1" t="s">
        <v>296</v>
      </c>
      <c r="D64" s="2" t="s">
        <v>297</v>
      </c>
      <c r="E64" t="str">
        <f>IMAGE("https://all-cryptothrift1.netdna-ssl.com/wp-content/uploads/2014/08/CryptoThrift-Logo-e1406940573631.png",1)</f>
        <v/>
      </c>
      <c r="F64" s="1" t="s">
        <v>4</v>
      </c>
      <c r="G64" s="2" t="s">
        <v>298</v>
      </c>
    </row>
    <row r="65">
      <c r="A65" s="1" t="s">
        <v>299</v>
      </c>
      <c r="B65" s="1" t="s">
        <v>300</v>
      </c>
      <c r="C65" s="1" t="s">
        <v>301</v>
      </c>
      <c r="D65" s="1" t="s">
        <v>302</v>
      </c>
      <c r="E65" t="str">
        <f t="shared" ref="E65:E66" si="9">IMAGE("http://ifttt.com/images/no_image_card.png",1)</f>
        <v/>
      </c>
      <c r="F65" s="1" t="s">
        <v>4</v>
      </c>
      <c r="G65" s="2" t="s">
        <v>303</v>
      </c>
    </row>
    <row r="66">
      <c r="A66" s="1" t="s">
        <v>304</v>
      </c>
      <c r="B66" s="1" t="s">
        <v>305</v>
      </c>
      <c r="C66" s="1" t="s">
        <v>306</v>
      </c>
      <c r="D66" s="1" t="s">
        <v>307</v>
      </c>
      <c r="E66" t="str">
        <f t="shared" si="9"/>
        <v/>
      </c>
      <c r="F66" s="1" t="s">
        <v>4</v>
      </c>
      <c r="G66" s="2" t="s">
        <v>308</v>
      </c>
    </row>
    <row r="67">
      <c r="A67" s="1" t="s">
        <v>309</v>
      </c>
      <c r="B67" s="1" t="s">
        <v>310</v>
      </c>
      <c r="C67" s="1" t="s">
        <v>311</v>
      </c>
      <c r="D67" s="2" t="s">
        <v>312</v>
      </c>
      <c r="E67" t="str">
        <f>IMAGE("http://forklog.net/wp-content/uploads/2015/05/longreadcoverEN.png",1)</f>
        <v/>
      </c>
      <c r="F67" s="1" t="s">
        <v>4</v>
      </c>
      <c r="G67" s="2" t="s">
        <v>313</v>
      </c>
    </row>
    <row r="68">
      <c r="A68" s="1" t="s">
        <v>314</v>
      </c>
      <c r="B68" s="1" t="s">
        <v>300</v>
      </c>
      <c r="C68" s="1" t="s">
        <v>315</v>
      </c>
      <c r="D68" s="2" t="s">
        <v>316</v>
      </c>
      <c r="E68" t="str">
        <f t="shared" ref="E68:E70" si="10">IMAGE("http://ifttt.com/images/no_image_card.png",1)</f>
        <v/>
      </c>
      <c r="F68" s="1" t="s">
        <v>4</v>
      </c>
      <c r="G68" s="2" t="s">
        <v>317</v>
      </c>
    </row>
    <row r="69">
      <c r="A69" s="1" t="s">
        <v>318</v>
      </c>
      <c r="B69" s="1" t="s">
        <v>319</v>
      </c>
      <c r="C69" s="1" t="s">
        <v>320</v>
      </c>
      <c r="D69" s="2" t="s">
        <v>321</v>
      </c>
      <c r="E69" t="str">
        <f t="shared" si="10"/>
        <v/>
      </c>
      <c r="F69" s="1" t="s">
        <v>4</v>
      </c>
      <c r="G69" s="2" t="s">
        <v>322</v>
      </c>
    </row>
    <row r="70">
      <c r="A70" s="1" t="s">
        <v>323</v>
      </c>
      <c r="B70" s="1" t="s">
        <v>324</v>
      </c>
      <c r="C70" s="1" t="s">
        <v>325</v>
      </c>
      <c r="D70" s="1" t="s">
        <v>326</v>
      </c>
      <c r="E70" t="str">
        <f t="shared" si="10"/>
        <v/>
      </c>
      <c r="F70" s="1" t="s">
        <v>4</v>
      </c>
      <c r="G70" s="2" t="s">
        <v>327</v>
      </c>
    </row>
    <row r="71">
      <c r="A71" s="1" t="s">
        <v>328</v>
      </c>
      <c r="B71" s="1" t="s">
        <v>329</v>
      </c>
      <c r="C71" s="1" t="s">
        <v>330</v>
      </c>
      <c r="D71" s="2" t="s">
        <v>331</v>
      </c>
      <c r="E71" t="str">
        <f>IMAGE("https://www.redditstatic.com/icon.png",1)</f>
        <v/>
      </c>
      <c r="F71" s="1" t="s">
        <v>4</v>
      </c>
      <c r="G71" s="2" t="s">
        <v>332</v>
      </c>
    </row>
    <row r="72">
      <c r="A72" s="1" t="s">
        <v>333</v>
      </c>
      <c r="B72" s="1" t="s">
        <v>334</v>
      </c>
      <c r="C72" s="1" t="s">
        <v>335</v>
      </c>
      <c r="D72" s="2" t="s">
        <v>336</v>
      </c>
      <c r="E72" t="str">
        <f>IMAGE("http://ifttt.com/images/no_image_card.png",1)</f>
        <v/>
      </c>
      <c r="F72" s="1" t="s">
        <v>4</v>
      </c>
      <c r="G72" s="2" t="s">
        <v>337</v>
      </c>
    </row>
    <row r="73">
      <c r="A73" s="1" t="s">
        <v>338</v>
      </c>
      <c r="B73" s="1" t="s">
        <v>339</v>
      </c>
      <c r="C73" s="1" t="s">
        <v>340</v>
      </c>
      <c r="D73" s="2" t="s">
        <v>341</v>
      </c>
      <c r="E73" t="str">
        <f>IMAGE("http://www.litecoinblockhalf.com/../images/litecoin.png",1)</f>
        <v/>
      </c>
      <c r="F73" s="1" t="s">
        <v>4</v>
      </c>
      <c r="G73" s="2" t="s">
        <v>342</v>
      </c>
    </row>
    <row r="74">
      <c r="A74" s="1" t="s">
        <v>343</v>
      </c>
      <c r="B74" s="1" t="s">
        <v>310</v>
      </c>
      <c r="C74" s="1" t="s">
        <v>344</v>
      </c>
      <c r="D74" s="2" t="s">
        <v>345</v>
      </c>
      <c r="E74" t="str">
        <f>IMAGE("http://forklog.net/wp-content/uploads/2015/05/na4alnik1.jpg",1)</f>
        <v/>
      </c>
      <c r="F74" s="1" t="s">
        <v>4</v>
      </c>
      <c r="G74" s="2" t="s">
        <v>346</v>
      </c>
    </row>
    <row r="75">
      <c r="A75" s="1" t="s">
        <v>347</v>
      </c>
      <c r="B75" s="1" t="s">
        <v>348</v>
      </c>
      <c r="C75" s="1" t="s">
        <v>349</v>
      </c>
      <c r="D75" s="2" t="s">
        <v>350</v>
      </c>
      <c r="E75" t="str">
        <f>IMAGE("https://i.ytimg.com/vd?id=ZMByI4s-D-Y&amp;amp;ats=255000&amp;amp;w=960&amp;amp;h=720&amp;amp;sigh=A_aoCNRQqdzYdH7VPU0dDsMUOOc",1)</f>
        <v/>
      </c>
      <c r="F75" s="1" t="s">
        <v>4</v>
      </c>
      <c r="G75" s="2" t="s">
        <v>351</v>
      </c>
    </row>
    <row r="76">
      <c r="A76" s="1" t="s">
        <v>338</v>
      </c>
      <c r="B76" s="1" t="s">
        <v>339</v>
      </c>
      <c r="C76" s="1" t="s">
        <v>340</v>
      </c>
      <c r="D76" s="2" t="s">
        <v>341</v>
      </c>
      <c r="E76" t="str">
        <f>IMAGE("http://www.litecoinblockhalf.com/../images/litecoin.png",1)</f>
        <v/>
      </c>
      <c r="F76" s="1" t="s">
        <v>4</v>
      </c>
      <c r="G76" s="2" t="s">
        <v>342</v>
      </c>
    </row>
    <row r="77">
      <c r="A77" s="1" t="s">
        <v>343</v>
      </c>
      <c r="B77" s="1" t="s">
        <v>310</v>
      </c>
      <c r="C77" s="1" t="s">
        <v>344</v>
      </c>
      <c r="D77" s="2" t="s">
        <v>345</v>
      </c>
      <c r="E77" t="str">
        <f>IMAGE("http://forklog.net/wp-content/uploads/2015/05/na4alnik1.jpg",1)</f>
        <v/>
      </c>
      <c r="F77" s="1" t="s">
        <v>4</v>
      </c>
      <c r="G77" s="2" t="s">
        <v>346</v>
      </c>
    </row>
    <row r="78">
      <c r="A78" s="1" t="s">
        <v>352</v>
      </c>
      <c r="B78" s="1" t="s">
        <v>353</v>
      </c>
      <c r="C78" s="1" t="s">
        <v>354</v>
      </c>
      <c r="D78" s="2" t="s">
        <v>355</v>
      </c>
      <c r="E78" t="str">
        <f>IMAGE("http://www.independent.ie/business/article31228551.ece/ALTERNATES/w300square/2015-05-17_bus_9588898_I1.JPG",1)</f>
        <v/>
      </c>
      <c r="F78" s="1" t="s">
        <v>4</v>
      </c>
      <c r="G78" s="2" t="s">
        <v>356</v>
      </c>
    </row>
    <row r="79">
      <c r="A79" s="1" t="s">
        <v>357</v>
      </c>
      <c r="B79" s="1" t="s">
        <v>358</v>
      </c>
      <c r="C79" s="1" t="s">
        <v>359</v>
      </c>
      <c r="D79" s="1" t="s">
        <v>360</v>
      </c>
      <c r="E79" t="str">
        <f>IMAGE("http://ifttt.com/images/no_image_card.png",1)</f>
        <v/>
      </c>
      <c r="F79" s="1" t="s">
        <v>4</v>
      </c>
      <c r="G79" s="2" t="s">
        <v>361</v>
      </c>
    </row>
    <row r="80">
      <c r="A80" s="1" t="s">
        <v>362</v>
      </c>
      <c r="B80" s="1" t="s">
        <v>363</v>
      </c>
      <c r="C80" s="1" t="s">
        <v>364</v>
      </c>
      <c r="D80" s="2" t="s">
        <v>365</v>
      </c>
      <c r="E80" t="str">
        <f>IMAGE("https://chart.googleapis.com/chart?chs=310x310&amp;amp;cht=qr&amp;amp;chl=1Cnuzr4QJu1DKWrVyTDxndNSfXswxbKiEM&amp;amp;choe=UTF-8",1)</f>
        <v/>
      </c>
      <c r="F80" s="1" t="s">
        <v>4</v>
      </c>
      <c r="G80" s="2" t="s">
        <v>366</v>
      </c>
    </row>
    <row r="81">
      <c r="A81" s="1" t="s">
        <v>367</v>
      </c>
      <c r="B81" s="1" t="s">
        <v>368</v>
      </c>
      <c r="C81" s="1" t="s">
        <v>369</v>
      </c>
      <c r="D81" s="2" t="s">
        <v>370</v>
      </c>
      <c r="E81" t="str">
        <f>IMAGE("http://ifttt.com/images/no_image_card.png",1)</f>
        <v/>
      </c>
      <c r="F81" s="1" t="s">
        <v>4</v>
      </c>
      <c r="G81" s="2" t="s">
        <v>371</v>
      </c>
    </row>
    <row r="82">
      <c r="A82" s="1" t="s">
        <v>372</v>
      </c>
      <c r="B82" s="1" t="s">
        <v>373</v>
      </c>
      <c r="C82" s="1" t="s">
        <v>374</v>
      </c>
      <c r="D82" s="2" t="s">
        <v>375</v>
      </c>
      <c r="E82" t="str">
        <f>IMAGE("http://bitcoinist.net/wp-content/uploads/2015/05/RGnKSMl1.jpg",1)</f>
        <v/>
      </c>
      <c r="F82" s="1" t="s">
        <v>4</v>
      </c>
      <c r="G82" s="2" t="s">
        <v>376</v>
      </c>
    </row>
    <row r="83">
      <c r="A83" s="1" t="s">
        <v>377</v>
      </c>
      <c r="B83" s="1" t="s">
        <v>378</v>
      </c>
      <c r="C83" s="1" t="s">
        <v>379</v>
      </c>
      <c r="D83" s="2" t="s">
        <v>380</v>
      </c>
      <c r="E83" t="str">
        <f>IMAGE("http://i.imgur.com/4e76cQI.jpg",1)</f>
        <v/>
      </c>
      <c r="F83" s="1" t="s">
        <v>4</v>
      </c>
      <c r="G83" s="2" t="s">
        <v>381</v>
      </c>
    </row>
    <row r="84">
      <c r="A84" s="1" t="s">
        <v>382</v>
      </c>
      <c r="B84" s="1" t="s">
        <v>373</v>
      </c>
      <c r="C84" s="1" t="s">
        <v>383</v>
      </c>
      <c r="D84" s="2" t="s">
        <v>384</v>
      </c>
      <c r="E84" t="str">
        <f>IMAGE("http://ifttt.com/images/no_image_card.png",1)</f>
        <v/>
      </c>
      <c r="F84" s="1" t="s">
        <v>4</v>
      </c>
      <c r="G84" s="2" t="s">
        <v>385</v>
      </c>
    </row>
    <row r="85">
      <c r="A85" s="1" t="s">
        <v>386</v>
      </c>
      <c r="B85" s="1" t="s">
        <v>373</v>
      </c>
      <c r="C85" s="1" t="s">
        <v>387</v>
      </c>
      <c r="D85" s="2" t="s">
        <v>388</v>
      </c>
      <c r="E85" t="str">
        <f>IMAGE("http://www.newsbtc.com/wp-content/uploads/2015/05/Blossom-microfinance-platform1.png",1)</f>
        <v/>
      </c>
      <c r="F85" s="1" t="s">
        <v>4</v>
      </c>
      <c r="G85" s="2" t="s">
        <v>389</v>
      </c>
    </row>
    <row r="86">
      <c r="A86" s="1" t="s">
        <v>390</v>
      </c>
      <c r="B86" s="1" t="s">
        <v>373</v>
      </c>
      <c r="C86" s="1" t="s">
        <v>391</v>
      </c>
      <c r="D86" s="2" t="s">
        <v>392</v>
      </c>
      <c r="E86" t="str">
        <f>IMAGE("https://www.cryptocoinsnews.com/wp-content/uploads/2015/05/future-e1431793491264.jpg",1)</f>
        <v/>
      </c>
      <c r="F86" s="1" t="s">
        <v>4</v>
      </c>
      <c r="G86" s="2" t="s">
        <v>393</v>
      </c>
    </row>
    <row r="87">
      <c r="A87" s="1" t="s">
        <v>394</v>
      </c>
      <c r="B87" s="1" t="s">
        <v>310</v>
      </c>
      <c r="C87" s="1" t="s">
        <v>395</v>
      </c>
      <c r="D87" s="2" t="s">
        <v>396</v>
      </c>
      <c r="E87" t="str">
        <f>IMAGE("http://satphones.eu/img/p/en-default-large_default.jpg",1)</f>
        <v/>
      </c>
      <c r="F87" s="1" t="s">
        <v>4</v>
      </c>
      <c r="G87" s="2" t="s">
        <v>397</v>
      </c>
    </row>
    <row r="88">
      <c r="A88" s="1" t="s">
        <v>398</v>
      </c>
      <c r="B88" s="1" t="s">
        <v>399</v>
      </c>
      <c r="C88" s="1" t="s">
        <v>400</v>
      </c>
      <c r="D88" s="1" t="s">
        <v>401</v>
      </c>
      <c r="E88" t="str">
        <f>IMAGE("http://ifttt.com/images/no_image_card.png",1)</f>
        <v/>
      </c>
      <c r="F88" s="1" t="s">
        <v>4</v>
      </c>
      <c r="G88" s="2" t="s">
        <v>402</v>
      </c>
    </row>
    <row r="89">
      <c r="A89" s="1" t="s">
        <v>403</v>
      </c>
      <c r="B89" s="1" t="s">
        <v>404</v>
      </c>
      <c r="C89" s="1" t="s">
        <v>405</v>
      </c>
      <c r="D89" s="2" t="s">
        <v>406</v>
      </c>
      <c r="E89" t="str">
        <f>IMAGE("http://torrentfreak.com/images/money-feat.jpg",1)</f>
        <v/>
      </c>
      <c r="F89" s="1" t="s">
        <v>4</v>
      </c>
      <c r="G89" s="2" t="s">
        <v>407</v>
      </c>
    </row>
    <row r="90">
      <c r="A90" s="1" t="s">
        <v>408</v>
      </c>
      <c r="B90" s="1" t="s">
        <v>373</v>
      </c>
      <c r="C90" s="1" t="s">
        <v>409</v>
      </c>
      <c r="D90" s="2" t="s">
        <v>410</v>
      </c>
      <c r="E90" t="str">
        <f>IMAGE("http://bitcoinist.net/wp-content/uploads/2015/05/shutterstock_277219412-e14317381224761.jpg",1)</f>
        <v/>
      </c>
      <c r="F90" s="1" t="s">
        <v>4</v>
      </c>
      <c r="G90" s="2" t="s">
        <v>411</v>
      </c>
    </row>
    <row r="91">
      <c r="A91" s="1" t="s">
        <v>412</v>
      </c>
      <c r="B91" s="1" t="s">
        <v>373</v>
      </c>
      <c r="C91" s="1" t="s">
        <v>413</v>
      </c>
      <c r="D91" s="2" t="s">
        <v>414</v>
      </c>
      <c r="E91" t="str">
        <f>IMAGE("http://www.newsbtc.com/wp-content/uploads/2015/05/bitcoin-and-finance.jpg",1)</f>
        <v/>
      </c>
      <c r="F91" s="1" t="s">
        <v>4</v>
      </c>
      <c r="G91" s="2" t="s">
        <v>415</v>
      </c>
    </row>
    <row r="92">
      <c r="A92" s="1" t="s">
        <v>412</v>
      </c>
      <c r="B92" s="1" t="s">
        <v>416</v>
      </c>
      <c r="C92" s="1" t="s">
        <v>417</v>
      </c>
      <c r="D92" s="2" t="s">
        <v>418</v>
      </c>
      <c r="E92" t="str">
        <f>IMAGE("http://ifttt.com/images/no_image_card.png",1)</f>
        <v/>
      </c>
      <c r="F92" s="1" t="s">
        <v>4</v>
      </c>
      <c r="G92" s="2" t="s">
        <v>419</v>
      </c>
    </row>
    <row r="93">
      <c r="A93" s="1" t="s">
        <v>420</v>
      </c>
      <c r="B93" s="1" t="s">
        <v>421</v>
      </c>
      <c r="C93" s="1" t="s">
        <v>422</v>
      </c>
      <c r="D93" s="2" t="s">
        <v>423</v>
      </c>
      <c r="E93" t="str">
        <f>IMAGE("http://im.ft-static.com/content/images/83cdcab7-3f20-49cf-85d4-9bd0ab5c8967.img",1)</f>
        <v/>
      </c>
      <c r="F93" s="1" t="s">
        <v>4</v>
      </c>
      <c r="G93" s="2" t="s">
        <v>424</v>
      </c>
    </row>
    <row r="94">
      <c r="A94" s="1" t="s">
        <v>425</v>
      </c>
      <c r="B94" s="1" t="s">
        <v>426</v>
      </c>
      <c r="C94" s="1" t="s">
        <v>427</v>
      </c>
      <c r="D94" s="1" t="s">
        <v>428</v>
      </c>
      <c r="E94" t="str">
        <f t="shared" ref="E94:E95" si="11">IMAGE("http://ifttt.com/images/no_image_card.png",1)</f>
        <v/>
      </c>
      <c r="F94" s="1" t="s">
        <v>4</v>
      </c>
      <c r="G94" s="2" t="s">
        <v>429</v>
      </c>
    </row>
    <row r="95">
      <c r="A95" s="1" t="s">
        <v>430</v>
      </c>
      <c r="B95" s="1" t="s">
        <v>310</v>
      </c>
      <c r="C95" s="1" t="s">
        <v>431</v>
      </c>
      <c r="D95" s="1" t="s">
        <v>432</v>
      </c>
      <c r="E95" t="str">
        <f t="shared" si="11"/>
        <v/>
      </c>
      <c r="F95" s="1" t="s">
        <v>4</v>
      </c>
      <c r="G95" s="2" t="s">
        <v>433</v>
      </c>
    </row>
    <row r="96">
      <c r="A96" s="1" t="s">
        <v>434</v>
      </c>
      <c r="B96" s="1" t="s">
        <v>435</v>
      </c>
      <c r="C96" s="1" t="s">
        <v>211</v>
      </c>
      <c r="D96" s="2" t="s">
        <v>436</v>
      </c>
      <c r="E96" t="str">
        <f>IMAGE("https://i.ytimg.com/vi/C8os8W3htpE/maxresdefault.jpg",1)</f>
        <v/>
      </c>
      <c r="F96" s="1" t="s">
        <v>4</v>
      </c>
      <c r="G96" s="2" t="s">
        <v>437</v>
      </c>
    </row>
    <row r="97">
      <c r="A97" s="1" t="s">
        <v>438</v>
      </c>
      <c r="B97" s="1" t="s">
        <v>439</v>
      </c>
      <c r="C97" s="1" t="s">
        <v>440</v>
      </c>
      <c r="D97" s="1" t="s">
        <v>441</v>
      </c>
      <c r="E97" t="str">
        <f>IMAGE("http://ifttt.com/images/no_image_card.png",1)</f>
        <v/>
      </c>
      <c r="F97" s="1" t="s">
        <v>4</v>
      </c>
      <c r="G97" s="2" t="s">
        <v>442</v>
      </c>
    </row>
    <row r="98">
      <c r="A98" s="1" t="s">
        <v>443</v>
      </c>
      <c r="B98" s="1" t="s">
        <v>444</v>
      </c>
      <c r="C98" s="1" t="s">
        <v>445</v>
      </c>
      <c r="D98" s="2" t="s">
        <v>446</v>
      </c>
      <c r="E98" t="str">
        <f>IMAGE("https://www.coingecko.com/assets/thumbnail-489a7ec9e265c95f153a0a563d820453.png",1)</f>
        <v/>
      </c>
      <c r="F98" s="1" t="s">
        <v>4</v>
      </c>
      <c r="G98" s="2" t="s">
        <v>447</v>
      </c>
    </row>
    <row r="99">
      <c r="A99" s="1" t="s">
        <v>448</v>
      </c>
      <c r="B99" s="1" t="s">
        <v>449</v>
      </c>
      <c r="C99" s="1" t="s">
        <v>450</v>
      </c>
      <c r="D99" s="2" t="s">
        <v>451</v>
      </c>
      <c r="E99" t="str">
        <f>IMAGE("https://i.ytimg.com/vi/iPAuExEtnYk/maxresdefault.jpg",1)</f>
        <v/>
      </c>
      <c r="F99" s="1" t="s">
        <v>4</v>
      </c>
      <c r="G99" s="2" t="s">
        <v>452</v>
      </c>
    </row>
    <row r="100">
      <c r="A100" s="1" t="s">
        <v>453</v>
      </c>
      <c r="B100" s="1" t="s">
        <v>454</v>
      </c>
      <c r="C100" s="1" t="s">
        <v>455</v>
      </c>
      <c r="D100" s="1" t="s">
        <v>456</v>
      </c>
      <c r="E100" t="str">
        <f>IMAGE("http://ifttt.com/images/no_image_card.png",1)</f>
        <v/>
      </c>
      <c r="F100" s="1" t="s">
        <v>4</v>
      </c>
      <c r="G100" s="2" t="s">
        <v>457</v>
      </c>
    </row>
    <row r="101">
      <c r="A101" s="1" t="s">
        <v>458</v>
      </c>
      <c r="B101" s="1" t="s">
        <v>459</v>
      </c>
      <c r="C101" s="1" t="s">
        <v>460</v>
      </c>
      <c r="D101" s="2" t="s">
        <v>461</v>
      </c>
      <c r="E101" t="str">
        <f>IMAGE("https://hackadaycom.files.wordpress.com/2015/05/bitcoin-logo.png?w=600&amp;amp;h=600",1)</f>
        <v/>
      </c>
      <c r="F101" s="1" t="s">
        <v>4</v>
      </c>
      <c r="G101" s="2" t="s">
        <v>462</v>
      </c>
    </row>
    <row r="102">
      <c r="A102" s="1" t="s">
        <v>463</v>
      </c>
      <c r="B102" s="1" t="s">
        <v>464</v>
      </c>
      <c r="C102" s="1" t="s">
        <v>465</v>
      </c>
      <c r="D102" s="2" t="s">
        <v>466</v>
      </c>
      <c r="E102" t="str">
        <f>IMAGE("https://regmedia.co.uk/2014/12/22/brixton_pounds.jpg",1)</f>
        <v/>
      </c>
      <c r="F102" s="1" t="s">
        <v>4</v>
      </c>
      <c r="G102" s="2" t="s">
        <v>467</v>
      </c>
    </row>
    <row r="103">
      <c r="A103" s="1" t="s">
        <v>468</v>
      </c>
      <c r="B103" s="1" t="s">
        <v>469</v>
      </c>
      <c r="C103" s="1" t="s">
        <v>470</v>
      </c>
      <c r="D103" s="2" t="s">
        <v>471</v>
      </c>
      <c r="E103" t="str">
        <f>IMAGE("https://i.ytimg.com/vi/u3c2n7Fd4Bw/maxresdefault.jpg",1)</f>
        <v/>
      </c>
      <c r="F103" s="1" t="s">
        <v>4</v>
      </c>
      <c r="G103" s="2" t="s">
        <v>472</v>
      </c>
    </row>
    <row r="104">
      <c r="A104" s="1" t="s">
        <v>473</v>
      </c>
      <c r="B104" s="1" t="s">
        <v>474</v>
      </c>
      <c r="C104" s="1" t="s">
        <v>405</v>
      </c>
      <c r="D104" s="2" t="s">
        <v>475</v>
      </c>
      <c r="E104" t="str">
        <f>IMAGE("https://torrentfreak.com/images/money-feat.jpg",1)</f>
        <v/>
      </c>
      <c r="F104" s="1" t="s">
        <v>4</v>
      </c>
      <c r="G104" s="2" t="s">
        <v>476</v>
      </c>
    </row>
    <row r="105">
      <c r="A105" s="1" t="s">
        <v>477</v>
      </c>
      <c r="B105" s="1" t="s">
        <v>478</v>
      </c>
      <c r="C105" s="1" t="s">
        <v>479</v>
      </c>
      <c r="D105" s="1" t="s">
        <v>480</v>
      </c>
      <c r="E105" t="str">
        <f>IMAGE("http://ifttt.com/images/no_image_card.png",1)</f>
        <v/>
      </c>
      <c r="F105" s="1" t="s">
        <v>4</v>
      </c>
      <c r="G105" s="2" t="s">
        <v>481</v>
      </c>
    </row>
    <row r="106">
      <c r="A106" s="1" t="s">
        <v>482</v>
      </c>
      <c r="B106" s="1" t="s">
        <v>483</v>
      </c>
      <c r="C106" s="1" t="s">
        <v>484</v>
      </c>
      <c r="D106" s="2" t="s">
        <v>485</v>
      </c>
      <c r="E106" t="str">
        <f>IMAGE("http://assets.amuniversal.com/f96bbf30dec9013171a6005056a9545d",1)</f>
        <v/>
      </c>
      <c r="F106" s="1" t="s">
        <v>4</v>
      </c>
      <c r="G106" s="2" t="s">
        <v>486</v>
      </c>
    </row>
    <row r="107">
      <c r="A107" s="1" t="s">
        <v>487</v>
      </c>
      <c r="B107" s="1" t="s">
        <v>488</v>
      </c>
      <c r="C107" s="1" t="s">
        <v>489</v>
      </c>
      <c r="D107" s="2" t="s">
        <v>490</v>
      </c>
      <c r="E107" t="str">
        <f>IMAGE("https://avatars0.githubusercontent.com/u/6928048?v=3&amp;amp;s=400",1)</f>
        <v/>
      </c>
      <c r="F107" s="1" t="s">
        <v>4</v>
      </c>
      <c r="G107" s="2" t="s">
        <v>491</v>
      </c>
    </row>
    <row r="108">
      <c r="A108" s="1" t="s">
        <v>492</v>
      </c>
      <c r="B108" s="1" t="s">
        <v>493</v>
      </c>
      <c r="C108" s="1" t="s">
        <v>494</v>
      </c>
      <c r="D108" s="1" t="s">
        <v>495</v>
      </c>
      <c r="E108" t="str">
        <f t="shared" ref="E108:E109" si="12">IMAGE("http://ifttt.com/images/no_image_card.png",1)</f>
        <v/>
      </c>
      <c r="F108" s="1" t="s">
        <v>4</v>
      </c>
      <c r="G108" s="2" t="s">
        <v>496</v>
      </c>
    </row>
    <row r="109">
      <c r="A109" s="1" t="s">
        <v>497</v>
      </c>
      <c r="B109" s="1" t="s">
        <v>498</v>
      </c>
      <c r="C109" s="1" t="s">
        <v>499</v>
      </c>
      <c r="D109" s="2" t="s">
        <v>500</v>
      </c>
      <c r="E109" t="str">
        <f t="shared" si="12"/>
        <v/>
      </c>
      <c r="F109" s="1" t="s">
        <v>4</v>
      </c>
      <c r="G109" s="2" t="s">
        <v>501</v>
      </c>
    </row>
    <row r="110">
      <c r="A110" s="1" t="s">
        <v>502</v>
      </c>
      <c r="B110" s="1" t="s">
        <v>503</v>
      </c>
      <c r="C110" s="1" t="s">
        <v>504</v>
      </c>
      <c r="D110" s="2" t="s">
        <v>505</v>
      </c>
      <c r="E110" t="str">
        <f>IMAGE("https://i.ytimg.com/vi/oNgUZ_DmB-w/hqdefault.jpg",1)</f>
        <v/>
      </c>
      <c r="F110" s="1" t="s">
        <v>4</v>
      </c>
      <c r="G110" s="2" t="s">
        <v>506</v>
      </c>
    </row>
    <row r="111">
      <c r="A111" s="1" t="s">
        <v>507</v>
      </c>
      <c r="B111" s="1" t="s">
        <v>508</v>
      </c>
      <c r="C111" s="1" t="s">
        <v>509</v>
      </c>
      <c r="D111" s="2" t="s">
        <v>510</v>
      </c>
      <c r="E111" t="str">
        <f>IMAGE("https://i.ytimg.com/vi/kwWdBGMjqok/maxresdefault.jpg",1)</f>
        <v/>
      </c>
      <c r="F111" s="1" t="s">
        <v>4</v>
      </c>
      <c r="G111" s="2" t="s">
        <v>511</v>
      </c>
    </row>
    <row r="112">
      <c r="A112" s="1" t="s">
        <v>512</v>
      </c>
      <c r="B112" s="1" t="s">
        <v>474</v>
      </c>
      <c r="C112" s="1" t="s">
        <v>513</v>
      </c>
      <c r="D112" s="2" t="s">
        <v>514</v>
      </c>
      <c r="E112" t="str">
        <f>IMAGE("https://pbs.twimg.com/profile_images/378800000080477152/dd7c940b58930e1247cf67256cb525fd_400x400.jpeg",1)</f>
        <v/>
      </c>
      <c r="F112" s="1" t="s">
        <v>4</v>
      </c>
      <c r="G112" s="2" t="s">
        <v>515</v>
      </c>
    </row>
    <row r="113">
      <c r="A113" s="1" t="s">
        <v>516</v>
      </c>
      <c r="B113" s="1" t="s">
        <v>517</v>
      </c>
      <c r="C113" s="1" t="s">
        <v>518</v>
      </c>
      <c r="D113" s="2" t="s">
        <v>519</v>
      </c>
      <c r="E113" t="str">
        <f>IMAGE("https://dnqgz544uhbo8.cloudfront.net/_/fp/img/default-preview-image.IsBK38jFAJBlWifMLO4z9g.png",1)</f>
        <v/>
      </c>
      <c r="F113" s="1" t="s">
        <v>4</v>
      </c>
      <c r="G113" s="2" t="s">
        <v>520</v>
      </c>
    </row>
    <row r="114">
      <c r="A114" s="1" t="s">
        <v>521</v>
      </c>
      <c r="B114" s="1" t="s">
        <v>522</v>
      </c>
      <c r="C114" s="1" t="s">
        <v>523</v>
      </c>
      <c r="D114" s="2" t="s">
        <v>524</v>
      </c>
      <c r="E114" t="str">
        <f>IMAGE("http://im.ft-static.com/content/images/83cdcab7-3f20-49cf-85d4-9bd0ab5c8967.img",1)</f>
        <v/>
      </c>
      <c r="F114" s="1" t="s">
        <v>4</v>
      </c>
      <c r="G114" s="2" t="s">
        <v>525</v>
      </c>
    </row>
    <row r="115">
      <c r="A115" s="1" t="s">
        <v>526</v>
      </c>
      <c r="B115" s="1" t="s">
        <v>527</v>
      </c>
      <c r="C115" s="1" t="s">
        <v>528</v>
      </c>
      <c r="D115" s="1" t="s">
        <v>529</v>
      </c>
      <c r="E115" t="str">
        <f t="shared" ref="E115:E118" si="13">IMAGE("http://ifttt.com/images/no_image_card.png",1)</f>
        <v/>
      </c>
      <c r="F115" s="1" t="s">
        <v>4</v>
      </c>
      <c r="G115" s="2" t="s">
        <v>530</v>
      </c>
    </row>
    <row r="116">
      <c r="A116" s="1" t="s">
        <v>526</v>
      </c>
      <c r="B116" s="1" t="s">
        <v>488</v>
      </c>
      <c r="C116" s="1" t="s">
        <v>531</v>
      </c>
      <c r="D116" s="2" t="s">
        <v>532</v>
      </c>
      <c r="E116" t="str">
        <f t="shared" si="13"/>
        <v/>
      </c>
      <c r="F116" s="1" t="s">
        <v>4</v>
      </c>
      <c r="G116" s="2" t="s">
        <v>533</v>
      </c>
    </row>
    <row r="117">
      <c r="A117" s="1" t="s">
        <v>534</v>
      </c>
      <c r="B117" s="1" t="s">
        <v>535</v>
      </c>
      <c r="C117" s="1" t="s">
        <v>536</v>
      </c>
      <c r="D117" s="1" t="s">
        <v>537</v>
      </c>
      <c r="E117" t="str">
        <f t="shared" si="13"/>
        <v/>
      </c>
      <c r="F117" s="1" t="s">
        <v>4</v>
      </c>
      <c r="G117" s="2" t="s">
        <v>538</v>
      </c>
    </row>
    <row r="118">
      <c r="A118" s="1" t="s">
        <v>539</v>
      </c>
      <c r="B118" s="1" t="s">
        <v>540</v>
      </c>
      <c r="C118" s="1" t="s">
        <v>541</v>
      </c>
      <c r="D118" s="1" t="s">
        <v>542</v>
      </c>
      <c r="E118" t="str">
        <f t="shared" si="13"/>
        <v/>
      </c>
      <c r="F118" s="1" t="s">
        <v>4</v>
      </c>
      <c r="G118" s="2" t="s">
        <v>543</v>
      </c>
    </row>
    <row r="119">
      <c r="A119" s="1" t="s">
        <v>521</v>
      </c>
      <c r="B119" s="1" t="s">
        <v>522</v>
      </c>
      <c r="C119" s="1" t="s">
        <v>523</v>
      </c>
      <c r="D119" s="2" t="s">
        <v>524</v>
      </c>
      <c r="E119" t="str">
        <f>IMAGE("http://im.ft-static.com/content/images/83cdcab7-3f20-49cf-85d4-9bd0ab5c8967.img",1)</f>
        <v/>
      </c>
      <c r="F119" s="1" t="s">
        <v>4</v>
      </c>
      <c r="G119" s="2" t="s">
        <v>525</v>
      </c>
    </row>
    <row r="120">
      <c r="A120" s="1" t="s">
        <v>544</v>
      </c>
      <c r="B120" s="1" t="s">
        <v>545</v>
      </c>
      <c r="C120" s="1" t="s">
        <v>546</v>
      </c>
      <c r="D120" s="1" t="s">
        <v>547</v>
      </c>
      <c r="E120" t="str">
        <f t="shared" ref="E120:E121" si="14">IMAGE("http://ifttt.com/images/no_image_card.png",1)</f>
        <v/>
      </c>
      <c r="F120" s="1" t="s">
        <v>4</v>
      </c>
      <c r="G120" s="2" t="s">
        <v>548</v>
      </c>
    </row>
    <row r="121">
      <c r="A121" s="1" t="s">
        <v>544</v>
      </c>
      <c r="B121" s="1" t="s">
        <v>549</v>
      </c>
      <c r="C121" s="1" t="s">
        <v>550</v>
      </c>
      <c r="D121" s="2" t="s">
        <v>551</v>
      </c>
      <c r="E121" t="str">
        <f t="shared" si="14"/>
        <v/>
      </c>
      <c r="F121" s="1" t="s">
        <v>4</v>
      </c>
      <c r="G121" s="2" t="s">
        <v>552</v>
      </c>
    </row>
    <row r="122">
      <c r="A122" s="1" t="s">
        <v>553</v>
      </c>
      <c r="B122" s="1" t="s">
        <v>554</v>
      </c>
      <c r="C122" s="1" t="s">
        <v>555</v>
      </c>
      <c r="D122" s="2" t="s">
        <v>556</v>
      </c>
      <c r="E122" t="str">
        <f>IMAGE("http://btc.com/wp-content/uploads/2015/05/altcoins_goooo.png",1)</f>
        <v/>
      </c>
      <c r="F122" s="1" t="s">
        <v>4</v>
      </c>
      <c r="G122" s="2" t="s">
        <v>557</v>
      </c>
    </row>
    <row r="123">
      <c r="A123" s="1" t="s">
        <v>558</v>
      </c>
      <c r="B123" s="1" t="s">
        <v>559</v>
      </c>
      <c r="C123" s="1" t="s">
        <v>560</v>
      </c>
      <c r="D123" s="2" t="s">
        <v>561</v>
      </c>
      <c r="E123" t="str">
        <f t="shared" ref="E123:E124" si="15">IMAGE("http://ifttt.com/images/no_image_card.png",1)</f>
        <v/>
      </c>
      <c r="F123" s="1" t="s">
        <v>4</v>
      </c>
      <c r="G123" s="2" t="s">
        <v>562</v>
      </c>
    </row>
    <row r="124">
      <c r="A124" s="1" t="s">
        <v>563</v>
      </c>
      <c r="B124" s="1" t="s">
        <v>564</v>
      </c>
      <c r="C124" s="1" t="s">
        <v>565</v>
      </c>
      <c r="D124" s="1" t="s">
        <v>566</v>
      </c>
      <c r="E124" t="str">
        <f t="shared" si="15"/>
        <v/>
      </c>
      <c r="F124" s="1" t="s">
        <v>4</v>
      </c>
      <c r="G124" s="2" t="s">
        <v>567</v>
      </c>
    </row>
    <row r="125">
      <c r="A125" s="1" t="s">
        <v>563</v>
      </c>
      <c r="B125" s="1" t="s">
        <v>404</v>
      </c>
      <c r="C125" s="1" t="s">
        <v>568</v>
      </c>
      <c r="D125" s="2" t="s">
        <v>569</v>
      </c>
      <c r="E125" t="str">
        <f>IMAGE("http://i.imgur.com/yGwa2od.png",1)</f>
        <v/>
      </c>
      <c r="F125" s="1" t="s">
        <v>4</v>
      </c>
      <c r="G125" s="2" t="s">
        <v>570</v>
      </c>
    </row>
    <row r="126">
      <c r="A126" s="1" t="s">
        <v>571</v>
      </c>
      <c r="B126" s="1" t="s">
        <v>572</v>
      </c>
      <c r="C126" s="1" t="s">
        <v>573</v>
      </c>
      <c r="D126" s="1" t="s">
        <v>574</v>
      </c>
      <c r="E126" t="str">
        <f>IMAGE("http://ifttt.com/images/no_image_card.png",1)</f>
        <v/>
      </c>
      <c r="F126" s="1" t="s">
        <v>4</v>
      </c>
      <c r="G126" s="2" t="s">
        <v>575</v>
      </c>
    </row>
    <row r="127">
      <c r="A127" s="1" t="s">
        <v>576</v>
      </c>
      <c r="B127" s="1" t="s">
        <v>577</v>
      </c>
      <c r="C127" s="1" t="s">
        <v>578</v>
      </c>
      <c r="D127" s="2" t="s">
        <v>579</v>
      </c>
      <c r="E127" t="str">
        <f>IMAGE("http://trilema.com/wp-content/themes/trilema/images/rss.jpg",1)</f>
        <v/>
      </c>
      <c r="F127" s="1" t="s">
        <v>4</v>
      </c>
      <c r="G127" s="2" t="s">
        <v>580</v>
      </c>
    </row>
    <row r="128">
      <c r="A128" s="1" t="s">
        <v>581</v>
      </c>
      <c r="B128" s="1" t="s">
        <v>582</v>
      </c>
      <c r="C128" s="1" t="s">
        <v>583</v>
      </c>
      <c r="D128" s="2" t="s">
        <v>584</v>
      </c>
      <c r="E128" t="str">
        <f>IMAGE("http://media.coindesk.com/2015/05/dollar1.jpg",1)</f>
        <v/>
      </c>
      <c r="F128" s="1" t="s">
        <v>4</v>
      </c>
      <c r="G128" s="2" t="s">
        <v>585</v>
      </c>
    </row>
    <row r="129">
      <c r="A129" s="1" t="s">
        <v>558</v>
      </c>
      <c r="B129" s="1" t="s">
        <v>559</v>
      </c>
      <c r="C129" s="1" t="s">
        <v>560</v>
      </c>
      <c r="D129" s="2" t="s">
        <v>561</v>
      </c>
      <c r="E129" t="str">
        <f>IMAGE("http://ifttt.com/images/no_image_card.png",1)</f>
        <v/>
      </c>
      <c r="F129" s="1" t="s">
        <v>4</v>
      </c>
      <c r="G129" s="2" t="s">
        <v>562</v>
      </c>
    </row>
    <row r="130">
      <c r="A130" s="1" t="s">
        <v>581</v>
      </c>
      <c r="B130" s="1" t="s">
        <v>582</v>
      </c>
      <c r="C130" s="1" t="s">
        <v>583</v>
      </c>
      <c r="D130" s="2" t="s">
        <v>584</v>
      </c>
      <c r="E130" t="str">
        <f>IMAGE("http://media.coindesk.com/2015/05/dollar1.jpg",1)</f>
        <v/>
      </c>
      <c r="F130" s="1" t="s">
        <v>4</v>
      </c>
      <c r="G130" s="2" t="s">
        <v>585</v>
      </c>
    </row>
    <row r="131">
      <c r="A131" s="1" t="s">
        <v>586</v>
      </c>
      <c r="B131" s="1" t="s">
        <v>587</v>
      </c>
      <c r="C131" s="1" t="s">
        <v>588</v>
      </c>
      <c r="D131" s="1" t="s">
        <v>589</v>
      </c>
      <c r="E131" t="str">
        <f>IMAGE("http://ifttt.com/images/no_image_card.png",1)</f>
        <v/>
      </c>
      <c r="F131" s="1" t="s">
        <v>4</v>
      </c>
      <c r="G131" s="2" t="s">
        <v>590</v>
      </c>
    </row>
    <row r="132">
      <c r="A132" s="1" t="s">
        <v>591</v>
      </c>
      <c r="B132" s="1" t="s">
        <v>592</v>
      </c>
      <c r="C132" s="1" t="s">
        <v>593</v>
      </c>
      <c r="D132" s="2" t="s">
        <v>594</v>
      </c>
      <c r="E132" t="str">
        <f>IMAGE("http://blogs-images.forbes.com/georgehoward/files/2015/05/Money-Cake-Proof-email-IMG_9868-1280x1940.jpg",1)</f>
        <v/>
      </c>
      <c r="F132" s="1" t="s">
        <v>4</v>
      </c>
      <c r="G132" s="2" t="s">
        <v>595</v>
      </c>
    </row>
    <row r="133">
      <c r="A133" s="1" t="s">
        <v>596</v>
      </c>
      <c r="B133" s="1" t="s">
        <v>597</v>
      </c>
      <c r="C133" s="1" t="s">
        <v>598</v>
      </c>
      <c r="D133" s="1" t="s">
        <v>599</v>
      </c>
      <c r="E133" t="str">
        <f>IMAGE("http://ifttt.com/images/no_image_card.png",1)</f>
        <v/>
      </c>
      <c r="F133" s="1" t="s">
        <v>4</v>
      </c>
      <c r="G133" s="2" t="s">
        <v>600</v>
      </c>
    </row>
    <row r="134">
      <c r="A134" s="1" t="s">
        <v>601</v>
      </c>
      <c r="B134" s="1" t="s">
        <v>602</v>
      </c>
      <c r="C134" s="1" t="s">
        <v>603</v>
      </c>
      <c r="D134" s="2" t="s">
        <v>604</v>
      </c>
      <c r="E134" t="str">
        <f>IMAGE("http://d2r8jqmejizzox.cloudfront.net/340906-960x365-bitcoin.jpg",1)</f>
        <v/>
      </c>
      <c r="F134" s="1" t="s">
        <v>4</v>
      </c>
      <c r="G134" s="2" t="s">
        <v>605</v>
      </c>
    </row>
    <row r="135">
      <c r="A135" s="1" t="s">
        <v>606</v>
      </c>
      <c r="B135" s="1" t="s">
        <v>607</v>
      </c>
      <c r="C135" s="1" t="s">
        <v>608</v>
      </c>
      <c r="D135" s="2" t="s">
        <v>609</v>
      </c>
      <c r="E135" t="str">
        <f>IMAGE("http://qph.is.quoracdn.net/main-thumb-1419073-50-QOJcOopsGqEiSUxZ0zcRs5otlTeNUdif.jpeg",1)</f>
        <v/>
      </c>
      <c r="F135" s="1" t="s">
        <v>4</v>
      </c>
      <c r="G135" s="2" t="s">
        <v>610</v>
      </c>
    </row>
    <row r="136">
      <c r="A136" s="1" t="s">
        <v>611</v>
      </c>
      <c r="B136" s="1" t="s">
        <v>612</v>
      </c>
      <c r="C136" s="1" t="s">
        <v>613</v>
      </c>
      <c r="D136" s="2" t="s">
        <v>614</v>
      </c>
      <c r="E136" t="str">
        <f t="shared" ref="E136:E137" si="16">IMAGE("http://ifttt.com/images/no_image_card.png",1)</f>
        <v/>
      </c>
      <c r="F136" s="1" t="s">
        <v>4</v>
      </c>
      <c r="G136" s="2" t="s">
        <v>615</v>
      </c>
    </row>
    <row r="137">
      <c r="A137" s="1" t="s">
        <v>586</v>
      </c>
      <c r="B137" s="1" t="s">
        <v>587</v>
      </c>
      <c r="C137" s="1" t="s">
        <v>588</v>
      </c>
      <c r="D137" s="1" t="s">
        <v>589</v>
      </c>
      <c r="E137" t="str">
        <f t="shared" si="16"/>
        <v/>
      </c>
      <c r="F137" s="1" t="s">
        <v>4</v>
      </c>
      <c r="G137" s="2" t="s">
        <v>590</v>
      </c>
    </row>
    <row r="138">
      <c r="A138" s="1" t="s">
        <v>591</v>
      </c>
      <c r="B138" s="1" t="s">
        <v>592</v>
      </c>
      <c r="C138" s="1" t="s">
        <v>593</v>
      </c>
      <c r="D138" s="2" t="s">
        <v>594</v>
      </c>
      <c r="E138" t="str">
        <f>IMAGE("http://blogs-images.forbes.com/georgehoward/files/2015/05/Money-Cake-Proof-email-IMG_9868-1280x1940.jpg",1)</f>
        <v/>
      </c>
      <c r="F138" s="1" t="s">
        <v>4</v>
      </c>
      <c r="G138" s="2" t="s">
        <v>595</v>
      </c>
    </row>
    <row r="139">
      <c r="A139" s="1" t="s">
        <v>616</v>
      </c>
      <c r="B139" s="1" t="s">
        <v>260</v>
      </c>
      <c r="C139" s="1" t="s">
        <v>617</v>
      </c>
      <c r="D139" s="1" t="s">
        <v>618</v>
      </c>
      <c r="E139" t="str">
        <f t="shared" ref="E139:E141" si="17">IMAGE("http://ifttt.com/images/no_image_card.png",1)</f>
        <v/>
      </c>
      <c r="F139" s="1" t="s">
        <v>4</v>
      </c>
      <c r="G139" s="2" t="s">
        <v>619</v>
      </c>
    </row>
    <row r="140">
      <c r="A140" s="1" t="s">
        <v>620</v>
      </c>
      <c r="B140" s="1" t="s">
        <v>621</v>
      </c>
      <c r="C140" s="1" t="s">
        <v>622</v>
      </c>
      <c r="D140" s="1" t="s">
        <v>623</v>
      </c>
      <c r="E140" t="str">
        <f t="shared" si="17"/>
        <v/>
      </c>
      <c r="F140" s="1" t="s">
        <v>4</v>
      </c>
      <c r="G140" s="2" t="s">
        <v>624</v>
      </c>
    </row>
    <row r="141">
      <c r="A141" s="1" t="s">
        <v>625</v>
      </c>
      <c r="B141" s="1" t="s">
        <v>626</v>
      </c>
      <c r="C141" s="1" t="s">
        <v>627</v>
      </c>
      <c r="D141" s="1" t="s">
        <v>628</v>
      </c>
      <c r="E141" t="str">
        <f t="shared" si="17"/>
        <v/>
      </c>
      <c r="F141" s="1" t="s">
        <v>4</v>
      </c>
      <c r="G141" s="2" t="s">
        <v>629</v>
      </c>
    </row>
    <row r="142">
      <c r="A142" s="1" t="s">
        <v>630</v>
      </c>
      <c r="B142" s="1" t="s">
        <v>631</v>
      </c>
      <c r="C142" s="1" t="s">
        <v>632</v>
      </c>
      <c r="D142" s="2" t="s">
        <v>633</v>
      </c>
      <c r="E142" t="str">
        <f>IMAGE("http://media.coindesk.com/2015/05/shutterstock_133072613.jpg",1)</f>
        <v/>
      </c>
      <c r="F142" s="1" t="s">
        <v>4</v>
      </c>
      <c r="G142" s="2" t="s">
        <v>634</v>
      </c>
    </row>
    <row r="143">
      <c r="A143" s="1" t="s">
        <v>635</v>
      </c>
      <c r="B143" s="1" t="s">
        <v>636</v>
      </c>
      <c r="C143" s="1" t="s">
        <v>637</v>
      </c>
      <c r="D143" s="2" t="s">
        <v>638</v>
      </c>
      <c r="E143" t="str">
        <f>IMAGE("http://si.wsj.net/public/resources/images/BN-IL601_OUTLOO_G_20150517150814.jpg",1)</f>
        <v/>
      </c>
      <c r="F143" s="1" t="s">
        <v>4</v>
      </c>
      <c r="G143" s="2" t="s">
        <v>639</v>
      </c>
    </row>
    <row r="144">
      <c r="A144" s="1" t="s">
        <v>640</v>
      </c>
      <c r="B144" s="1" t="s">
        <v>641</v>
      </c>
      <c r="C144" s="1" t="s">
        <v>642</v>
      </c>
      <c r="D144" s="2" t="s">
        <v>643</v>
      </c>
      <c r="E144" t="str">
        <f>IMAGE("https://andreacorbellini.files.wordpress.com/2015/03/singularities.png",1)</f>
        <v/>
      </c>
      <c r="F144" s="1" t="s">
        <v>4</v>
      </c>
      <c r="G144" s="2" t="s">
        <v>644</v>
      </c>
    </row>
    <row r="145">
      <c r="A145" s="1" t="s">
        <v>645</v>
      </c>
      <c r="B145" s="1" t="s">
        <v>646</v>
      </c>
      <c r="C145" s="1" t="s">
        <v>647</v>
      </c>
      <c r="D145" s="2" t="s">
        <v>648</v>
      </c>
      <c r="E145" t="str">
        <f>IMAGE("http://99bitcoins.com/wp-content/uploads/2015/05/guide-cryptoware.png",1)</f>
        <v/>
      </c>
      <c r="F145" s="1" t="s">
        <v>4</v>
      </c>
      <c r="G145" s="2" t="s">
        <v>649</v>
      </c>
    </row>
    <row r="146">
      <c r="A146" s="1" t="s">
        <v>650</v>
      </c>
      <c r="B146" s="1" t="s">
        <v>651</v>
      </c>
      <c r="C146" s="1" t="s">
        <v>652</v>
      </c>
      <c r="D146" s="1" t="s">
        <v>653</v>
      </c>
      <c r="E146" t="str">
        <f t="shared" ref="E146:E149" si="18">IMAGE("http://ifttt.com/images/no_image_card.png",1)</f>
        <v/>
      </c>
      <c r="F146" s="1" t="s">
        <v>4</v>
      </c>
      <c r="G146" s="2" t="s">
        <v>654</v>
      </c>
    </row>
    <row r="147">
      <c r="A147" s="1" t="s">
        <v>655</v>
      </c>
      <c r="B147" s="1" t="s">
        <v>483</v>
      </c>
      <c r="C147" s="1" t="s">
        <v>656</v>
      </c>
      <c r="D147" s="1" t="s">
        <v>657</v>
      </c>
      <c r="E147" t="str">
        <f t="shared" si="18"/>
        <v/>
      </c>
      <c r="F147" s="1" t="s">
        <v>4</v>
      </c>
      <c r="G147" s="2" t="s">
        <v>658</v>
      </c>
    </row>
    <row r="148">
      <c r="A148" s="1" t="s">
        <v>659</v>
      </c>
      <c r="B148" s="1" t="s">
        <v>660</v>
      </c>
      <c r="C148" s="1" t="s">
        <v>661</v>
      </c>
      <c r="D148" s="1" t="s">
        <v>662</v>
      </c>
      <c r="E148" t="str">
        <f t="shared" si="18"/>
        <v/>
      </c>
      <c r="F148" s="1" t="s">
        <v>4</v>
      </c>
      <c r="G148" s="2" t="s">
        <v>663</v>
      </c>
    </row>
    <row r="149">
      <c r="A149" s="1" t="s">
        <v>664</v>
      </c>
      <c r="B149" s="1" t="s">
        <v>665</v>
      </c>
      <c r="C149" s="1" t="s">
        <v>666</v>
      </c>
      <c r="D149" s="1" t="s">
        <v>14</v>
      </c>
      <c r="E149" t="str">
        <f t="shared" si="18"/>
        <v/>
      </c>
      <c r="F149" s="1" t="s">
        <v>4</v>
      </c>
      <c r="G149" s="2" t="s">
        <v>667</v>
      </c>
    </row>
    <row r="150">
      <c r="A150" s="1" t="s">
        <v>668</v>
      </c>
      <c r="B150" s="1" t="s">
        <v>669</v>
      </c>
      <c r="C150" s="1" t="s">
        <v>670</v>
      </c>
      <c r="D150" s="2" t="s">
        <v>671</v>
      </c>
      <c r="E150" t="str">
        <f>IMAGE("https://www.codeplex.com/Images/codeplex.png",1)</f>
        <v/>
      </c>
      <c r="F150" s="1" t="s">
        <v>4</v>
      </c>
      <c r="G150" s="2" t="s">
        <v>672</v>
      </c>
    </row>
    <row r="151">
      <c r="A151" s="1" t="s">
        <v>673</v>
      </c>
      <c r="B151" s="1" t="s">
        <v>674</v>
      </c>
      <c r="C151" s="1" t="s">
        <v>675</v>
      </c>
      <c r="D151" s="2" t="s">
        <v>676</v>
      </c>
      <c r="E151" t="str">
        <f t="shared" ref="E151:E152" si="19">IMAGE("http://ifttt.com/images/no_image_card.png",1)</f>
        <v/>
      </c>
      <c r="F151" s="1" t="s">
        <v>4</v>
      </c>
      <c r="G151" s="2" t="s">
        <v>677</v>
      </c>
    </row>
    <row r="152">
      <c r="A152" s="1" t="s">
        <v>678</v>
      </c>
      <c r="B152" s="1" t="s">
        <v>679</v>
      </c>
      <c r="C152" s="1" t="s">
        <v>680</v>
      </c>
      <c r="D152" s="1" t="s">
        <v>681</v>
      </c>
      <c r="E152" t="str">
        <f t="shared" si="19"/>
        <v/>
      </c>
      <c r="F152" s="1" t="s">
        <v>4</v>
      </c>
      <c r="G152" s="2" t="s">
        <v>682</v>
      </c>
    </row>
    <row r="153">
      <c r="A153" s="1" t="s">
        <v>683</v>
      </c>
      <c r="B153" s="1" t="s">
        <v>684</v>
      </c>
      <c r="C153" s="1" t="s">
        <v>685</v>
      </c>
      <c r="D153" s="2" t="s">
        <v>686</v>
      </c>
      <c r="E153" t="str">
        <f>IMAGE("https://tctechcrunch2011.files.wordpress.com/2015/05/bubbles.jpg?w=560&amp;amp;h=292&amp;amp;crop=1",1)</f>
        <v/>
      </c>
      <c r="F153" s="1" t="s">
        <v>4</v>
      </c>
      <c r="G153" s="2" t="s">
        <v>687</v>
      </c>
    </row>
    <row r="154">
      <c r="A154" s="1" t="s">
        <v>688</v>
      </c>
      <c r="B154" s="1" t="s">
        <v>689</v>
      </c>
      <c r="C154" s="1" t="s">
        <v>690</v>
      </c>
      <c r="D154" s="1" t="s">
        <v>691</v>
      </c>
      <c r="E154" t="str">
        <f>IMAGE("http://ifttt.com/images/no_image_card.png",1)</f>
        <v/>
      </c>
      <c r="F154" s="1" t="s">
        <v>4</v>
      </c>
      <c r="G154" s="2" t="s">
        <v>692</v>
      </c>
    </row>
    <row r="155">
      <c r="A155" s="1" t="s">
        <v>693</v>
      </c>
      <c r="B155" s="1" t="s">
        <v>694</v>
      </c>
      <c r="C155" s="1" t="s">
        <v>695</v>
      </c>
      <c r="D155" s="2" t="s">
        <v>696</v>
      </c>
      <c r="E155" t="str">
        <f>IMAGE("http://cdni.wired.co.uk/620x620/a_c/bitcoin_18.jpg",1)</f>
        <v/>
      </c>
      <c r="F155" s="1" t="s">
        <v>4</v>
      </c>
      <c r="G155" s="2" t="s">
        <v>697</v>
      </c>
    </row>
    <row r="156">
      <c r="A156" s="1" t="s">
        <v>698</v>
      </c>
      <c r="B156" s="1" t="s">
        <v>129</v>
      </c>
      <c r="C156" s="1" t="s">
        <v>699</v>
      </c>
      <c r="D156" s="2" t="s">
        <v>700</v>
      </c>
      <c r="E156" t="str">
        <f>IMAGE("http://bravenewcoin.com/assets/Uploads/_resampled/CroppedImage400400-Selection-222.png",1)</f>
        <v/>
      </c>
      <c r="F156" s="1" t="s">
        <v>4</v>
      </c>
      <c r="G156" s="2" t="s">
        <v>701</v>
      </c>
    </row>
    <row r="157">
      <c r="A157" s="1" t="s">
        <v>702</v>
      </c>
      <c r="B157" s="1" t="s">
        <v>703</v>
      </c>
      <c r="C157" s="1" t="s">
        <v>704</v>
      </c>
      <c r="D157" s="1" t="s">
        <v>705</v>
      </c>
      <c r="E157" t="str">
        <f>IMAGE("http://ifttt.com/images/no_image_card.png",1)</f>
        <v/>
      </c>
      <c r="F157" s="1" t="s">
        <v>4</v>
      </c>
      <c r="G157" s="2" t="s">
        <v>706</v>
      </c>
    </row>
    <row r="158">
      <c r="A158" s="1" t="s">
        <v>707</v>
      </c>
      <c r="B158" s="1" t="s">
        <v>708</v>
      </c>
      <c r="C158" s="1" t="s">
        <v>709</v>
      </c>
      <c r="D158" s="2" t="s">
        <v>710</v>
      </c>
      <c r="E158" t="str">
        <f>IMAGE("http://www.wired.com/wp-content/uploads/2015/05/nas-wp-www-cluster-10811-quanta-wp-content-files_mf-cache-915f3d84ec89f011f4c64ec05e66d59a_Tensors_996x560.jpg",1)</f>
        <v/>
      </c>
      <c r="F158" s="1" t="s">
        <v>4</v>
      </c>
      <c r="G158" s="2" t="s">
        <v>711</v>
      </c>
    </row>
    <row r="159">
      <c r="A159" s="1" t="s">
        <v>712</v>
      </c>
      <c r="B159" s="1" t="s">
        <v>713</v>
      </c>
      <c r="C159" s="1" t="s">
        <v>714</v>
      </c>
      <c r="D159" s="1" t="s">
        <v>715</v>
      </c>
      <c r="E159" t="str">
        <f t="shared" ref="E159:E164" si="20">IMAGE("http://ifttt.com/images/no_image_card.png",1)</f>
        <v/>
      </c>
      <c r="F159" s="1" t="s">
        <v>4</v>
      </c>
      <c r="G159" s="2" t="s">
        <v>716</v>
      </c>
    </row>
    <row r="160">
      <c r="A160" s="1" t="s">
        <v>717</v>
      </c>
      <c r="B160" s="1" t="s">
        <v>718</v>
      </c>
      <c r="C160" s="1" t="s">
        <v>719</v>
      </c>
      <c r="D160" s="1" t="s">
        <v>14</v>
      </c>
      <c r="E160" t="str">
        <f t="shared" si="20"/>
        <v/>
      </c>
      <c r="F160" s="1" t="s">
        <v>4</v>
      </c>
      <c r="G160" s="2" t="s">
        <v>720</v>
      </c>
    </row>
    <row r="161">
      <c r="A161" s="1" t="s">
        <v>707</v>
      </c>
      <c r="B161" s="1" t="s">
        <v>721</v>
      </c>
      <c r="C161" s="1" t="s">
        <v>714</v>
      </c>
      <c r="D161" s="1" t="s">
        <v>715</v>
      </c>
      <c r="E161" t="str">
        <f t="shared" si="20"/>
        <v/>
      </c>
      <c r="F161" s="1" t="s">
        <v>4</v>
      </c>
      <c r="G161" s="2" t="s">
        <v>722</v>
      </c>
    </row>
    <row r="162">
      <c r="A162" s="1" t="s">
        <v>723</v>
      </c>
      <c r="B162" s="1" t="s">
        <v>724</v>
      </c>
      <c r="C162" s="1" t="s">
        <v>725</v>
      </c>
      <c r="D162" s="2" t="s">
        <v>726</v>
      </c>
      <c r="E162" t="str">
        <f t="shared" si="20"/>
        <v/>
      </c>
      <c r="F162" s="1" t="s">
        <v>4</v>
      </c>
      <c r="G162" s="2" t="s">
        <v>727</v>
      </c>
    </row>
    <row r="163">
      <c r="A163" s="1" t="s">
        <v>728</v>
      </c>
      <c r="B163" s="1" t="s">
        <v>12</v>
      </c>
      <c r="C163" s="1" t="s">
        <v>729</v>
      </c>
      <c r="D163" s="1" t="s">
        <v>14</v>
      </c>
      <c r="E163" t="str">
        <f t="shared" si="20"/>
        <v/>
      </c>
      <c r="F163" s="1" t="s">
        <v>4</v>
      </c>
      <c r="G163" s="2" t="s">
        <v>730</v>
      </c>
    </row>
    <row r="164">
      <c r="A164" s="1" t="s">
        <v>731</v>
      </c>
      <c r="B164" s="1" t="s">
        <v>732</v>
      </c>
      <c r="C164" s="1" t="s">
        <v>733</v>
      </c>
      <c r="D164" s="1" t="s">
        <v>734</v>
      </c>
      <c r="E164" t="str">
        <f t="shared" si="20"/>
        <v/>
      </c>
      <c r="F164" s="1" t="s">
        <v>4</v>
      </c>
      <c r="G164" s="2" t="s">
        <v>735</v>
      </c>
    </row>
    <row r="165">
      <c r="A165" s="1" t="s">
        <v>736</v>
      </c>
      <c r="B165" s="1" t="s">
        <v>737</v>
      </c>
      <c r="C165" s="1" t="s">
        <v>738</v>
      </c>
      <c r="D165" s="2" t="s">
        <v>739</v>
      </c>
      <c r="E165" t="str">
        <f>IMAGE("https://fortunedotcom.files.wordpress.com/2014/10/rtr2pcbj-2.jpg?quality=80&amp;amp;w=820&amp;amp;h=570&amp;amp;crop=1",1)</f>
        <v/>
      </c>
      <c r="F165" s="1" t="s">
        <v>4</v>
      </c>
      <c r="G165" s="2" t="s">
        <v>740</v>
      </c>
    </row>
    <row r="166">
      <c r="A166" s="1" t="s">
        <v>741</v>
      </c>
      <c r="B166" s="1" t="s">
        <v>742</v>
      </c>
      <c r="C166" s="1" t="s">
        <v>743</v>
      </c>
      <c r="D166" s="2" t="s">
        <v>744</v>
      </c>
      <c r="E166" t="str">
        <f>IMAGE("http://www.samharris.org/images/uploads/lights.jpg",1)</f>
        <v/>
      </c>
      <c r="F166" s="1" t="s">
        <v>4</v>
      </c>
      <c r="G166" s="2" t="s">
        <v>745</v>
      </c>
    </row>
    <row r="167">
      <c r="A167" s="1" t="s">
        <v>746</v>
      </c>
      <c r="B167" s="1" t="s">
        <v>747</v>
      </c>
      <c r="C167" s="1" t="s">
        <v>748</v>
      </c>
      <c r="D167" s="2" t="s">
        <v>749</v>
      </c>
      <c r="E167" t="str">
        <f>IMAGE("https://lh6.googleusercontent.com/-BRsmTLodRTw7M43Z4Oi1SD2k8FgKYRAkOL8UDlSfSKoyZhW_TjuPg=w1200-h630-p",1)</f>
        <v/>
      </c>
      <c r="F167" s="1" t="s">
        <v>4</v>
      </c>
      <c r="G167" s="2" t="s">
        <v>750</v>
      </c>
    </row>
    <row r="168">
      <c r="A168" s="1" t="s">
        <v>751</v>
      </c>
      <c r="B168" s="1" t="s">
        <v>752</v>
      </c>
      <c r="C168" s="1" t="s">
        <v>753</v>
      </c>
      <c r="D168" s="1" t="s">
        <v>754</v>
      </c>
      <c r="E168" t="str">
        <f t="shared" ref="E168:E171" si="21">IMAGE("http://ifttt.com/images/no_image_card.png",1)</f>
        <v/>
      </c>
      <c r="F168" s="1" t="s">
        <v>4</v>
      </c>
      <c r="G168" s="2" t="s">
        <v>755</v>
      </c>
    </row>
    <row r="169">
      <c r="A169" s="1" t="s">
        <v>756</v>
      </c>
      <c r="B169" s="1" t="s">
        <v>757</v>
      </c>
      <c r="C169" s="1" t="s">
        <v>758</v>
      </c>
      <c r="D169" s="1" t="s">
        <v>759</v>
      </c>
      <c r="E169" t="str">
        <f t="shared" si="21"/>
        <v/>
      </c>
      <c r="F169" s="1" t="s">
        <v>4</v>
      </c>
      <c r="G169" s="2" t="s">
        <v>760</v>
      </c>
    </row>
    <row r="170">
      <c r="A170" s="1" t="s">
        <v>761</v>
      </c>
      <c r="B170" s="1" t="s">
        <v>762</v>
      </c>
      <c r="C170" s="1" t="s">
        <v>763</v>
      </c>
      <c r="D170" s="1" t="s">
        <v>764</v>
      </c>
      <c r="E170" t="str">
        <f t="shared" si="21"/>
        <v/>
      </c>
      <c r="F170" s="1" t="s">
        <v>4</v>
      </c>
      <c r="G170" s="2" t="s">
        <v>765</v>
      </c>
    </row>
    <row r="171">
      <c r="A171" s="1" t="s">
        <v>766</v>
      </c>
      <c r="B171" s="1" t="s">
        <v>767</v>
      </c>
      <c r="C171" s="1" t="s">
        <v>768</v>
      </c>
      <c r="D171" s="2" t="s">
        <v>551</v>
      </c>
      <c r="E171" t="str">
        <f t="shared" si="21"/>
        <v/>
      </c>
      <c r="F171" s="1" t="s">
        <v>4</v>
      </c>
      <c r="G171" s="2" t="s">
        <v>769</v>
      </c>
    </row>
    <row r="172">
      <c r="A172" s="1" t="s">
        <v>770</v>
      </c>
      <c r="B172" s="1" t="s">
        <v>270</v>
      </c>
      <c r="C172" s="1" t="s">
        <v>771</v>
      </c>
      <c r="D172" s="2" t="s">
        <v>772</v>
      </c>
      <c r="E172" t="str">
        <f>IMAGE("http://bitcoinregs.org/images/credit.jpg",1)</f>
        <v/>
      </c>
      <c r="F172" s="1" t="s">
        <v>4</v>
      </c>
      <c r="G172" s="2" t="s">
        <v>773</v>
      </c>
    </row>
    <row r="173">
      <c r="A173" s="1" t="s">
        <v>774</v>
      </c>
      <c r="B173" s="1" t="s">
        <v>775</v>
      </c>
      <c r="C173" s="1" t="s">
        <v>776</v>
      </c>
      <c r="D173" s="2" t="s">
        <v>777</v>
      </c>
      <c r="E173" t="str">
        <f>IMAGE("http://i.imgur.com/jAsoOAP.jpg?fb",1)</f>
        <v/>
      </c>
      <c r="F173" s="1" t="s">
        <v>4</v>
      </c>
      <c r="G173" s="2" t="s">
        <v>778</v>
      </c>
    </row>
    <row r="174">
      <c r="A174" s="1" t="s">
        <v>779</v>
      </c>
      <c r="B174" s="1" t="s">
        <v>780</v>
      </c>
      <c r="C174" s="1" t="s">
        <v>781</v>
      </c>
      <c r="D174" s="1" t="s">
        <v>782</v>
      </c>
      <c r="E174" t="str">
        <f>IMAGE("http://ifttt.com/images/no_image_card.png",1)</f>
        <v/>
      </c>
      <c r="F174" s="1" t="s">
        <v>4</v>
      </c>
      <c r="G174" s="2" t="s">
        <v>783</v>
      </c>
    </row>
    <row r="175">
      <c r="A175" s="1" t="s">
        <v>784</v>
      </c>
      <c r="B175" s="1" t="s">
        <v>785</v>
      </c>
      <c r="C175" s="1" t="s">
        <v>786</v>
      </c>
      <c r="D175" s="2" t="s">
        <v>787</v>
      </c>
      <c r="E175" t="str">
        <f>IMAGE("http://3.bp.blogspot.com/-ezK2ClGiFMI/VVlh0pUFpCI/AAAAAAAAhkE/mtBOk-F8GfM/s200/coinsec_qr2.png",1)</f>
        <v/>
      </c>
      <c r="F175" s="1" t="s">
        <v>4</v>
      </c>
      <c r="G175" s="2" t="s">
        <v>788</v>
      </c>
    </row>
    <row r="176">
      <c r="A176" s="1" t="s">
        <v>789</v>
      </c>
      <c r="B176" s="1" t="s">
        <v>790</v>
      </c>
      <c r="C176" s="1" t="s">
        <v>791</v>
      </c>
      <c r="D176" s="2" t="s">
        <v>792</v>
      </c>
      <c r="E176" t="str">
        <f>IMAGE("http://ifttt.com/images/no_image_card.png",1)</f>
        <v/>
      </c>
      <c r="F176" s="1" t="s">
        <v>4</v>
      </c>
      <c r="G176" s="2" t="s">
        <v>793</v>
      </c>
    </row>
    <row r="177">
      <c r="A177" s="1" t="s">
        <v>794</v>
      </c>
      <c r="B177" s="1" t="s">
        <v>795</v>
      </c>
      <c r="C177" s="1" t="s">
        <v>796</v>
      </c>
      <c r="D177" s="2" t="s">
        <v>797</v>
      </c>
      <c r="E177" t="str">
        <f>IMAGE("https://d262ilb51hltx0.cloudfront.net/max/800/0*cH08Y0e_zDed5vzm.png",1)</f>
        <v/>
      </c>
      <c r="F177" s="1" t="s">
        <v>4</v>
      </c>
      <c r="G177" s="2" t="s">
        <v>798</v>
      </c>
    </row>
    <row r="178">
      <c r="A178" s="1" t="s">
        <v>799</v>
      </c>
      <c r="B178" s="1" t="s">
        <v>800</v>
      </c>
      <c r="C178" s="1" t="s">
        <v>801</v>
      </c>
      <c r="D178" s="2" t="s">
        <v>802</v>
      </c>
      <c r="E178" t="str">
        <f t="shared" ref="E178:E179" si="22">IMAGE("http://ifttt.com/images/no_image_card.png",1)</f>
        <v/>
      </c>
      <c r="F178" s="1" t="s">
        <v>4</v>
      </c>
      <c r="G178" s="2" t="s">
        <v>803</v>
      </c>
    </row>
    <row r="179">
      <c r="A179" s="1" t="s">
        <v>804</v>
      </c>
      <c r="B179" s="1" t="s">
        <v>805</v>
      </c>
      <c r="C179" s="1" t="s">
        <v>806</v>
      </c>
      <c r="D179" s="1" t="s">
        <v>807</v>
      </c>
      <c r="E179" t="str">
        <f t="shared" si="22"/>
        <v/>
      </c>
      <c r="F179" s="1" t="s">
        <v>4</v>
      </c>
      <c r="G179" s="2" t="s">
        <v>808</v>
      </c>
    </row>
    <row r="180">
      <c r="A180" s="1" t="s">
        <v>809</v>
      </c>
      <c r="B180" s="1" t="s">
        <v>810</v>
      </c>
      <c r="C180" s="1" t="s">
        <v>811</v>
      </c>
      <c r="D180" s="2" t="s">
        <v>812</v>
      </c>
      <c r="E180" t="str">
        <f>IMAGE("http://www.taipeitimes.com/images/logo.gif",1)</f>
        <v/>
      </c>
      <c r="F180" s="1" t="s">
        <v>4</v>
      </c>
      <c r="G180" s="2" t="s">
        <v>813</v>
      </c>
    </row>
    <row r="181">
      <c r="A181" s="1" t="s">
        <v>814</v>
      </c>
      <c r="B181" s="1" t="s">
        <v>815</v>
      </c>
      <c r="C181" s="1" t="s">
        <v>816</v>
      </c>
      <c r="D181" s="2" t="s">
        <v>817</v>
      </c>
      <c r="E181" t="str">
        <f>IMAGE("http://i.imgur.com/eMdOkul.jpg",1)</f>
        <v/>
      </c>
      <c r="F181" s="1" t="s">
        <v>4</v>
      </c>
      <c r="G181" s="2" t="s">
        <v>818</v>
      </c>
    </row>
    <row r="182">
      <c r="A182" s="1" t="s">
        <v>819</v>
      </c>
      <c r="B182" s="1" t="s">
        <v>820</v>
      </c>
      <c r="C182" s="1" t="s">
        <v>821</v>
      </c>
      <c r="D182" s="2" t="s">
        <v>822</v>
      </c>
      <c r="E182" t="str">
        <f>IMAGE("https://i.ytimg.com/vi/wXQ-W_DlI3c/hqdefault.jpg",1)</f>
        <v/>
      </c>
      <c r="F182" s="1" t="s">
        <v>4</v>
      </c>
      <c r="G182" s="2" t="s">
        <v>823</v>
      </c>
    </row>
    <row r="183">
      <c r="A183" s="1" t="s">
        <v>824</v>
      </c>
      <c r="B183" s="1" t="s">
        <v>825</v>
      </c>
      <c r="C183" s="1" t="s">
        <v>826</v>
      </c>
      <c r="D183" s="2" t="s">
        <v>827</v>
      </c>
      <c r="E183" t="str">
        <f>IMAGE("https://pbs.twimg.com/profile_images/598618979901378560/GyI-wOCr_400x400.png",1)</f>
        <v/>
      </c>
      <c r="F183" s="1" t="s">
        <v>4</v>
      </c>
      <c r="G183" s="2" t="s">
        <v>828</v>
      </c>
    </row>
    <row r="184">
      <c r="A184" s="1" t="s">
        <v>829</v>
      </c>
      <c r="B184" s="1" t="s">
        <v>830</v>
      </c>
      <c r="C184" s="1" t="s">
        <v>831</v>
      </c>
      <c r="D184" s="2" t="s">
        <v>832</v>
      </c>
      <c r="E184" t="str">
        <f>IMAGE("http://www.thelocal.se/userdata/images/article/8ec56f76d5dc75a986575166d704ce1768aab9d49a2267e648b96068402e04b8.jpg",1)</f>
        <v/>
      </c>
      <c r="F184" s="1" t="s">
        <v>4</v>
      </c>
      <c r="G184" s="2" t="s">
        <v>833</v>
      </c>
    </row>
    <row r="185">
      <c r="A185" s="1" t="s">
        <v>834</v>
      </c>
      <c r="B185" s="1" t="s">
        <v>835</v>
      </c>
      <c r="C185" s="1" t="s">
        <v>836</v>
      </c>
      <c r="D185" s="2" t="s">
        <v>837</v>
      </c>
      <c r="E185" t="str">
        <f>IMAGE("http://www.nasdaqomxnordic.com/static/com-web-sources/logos/nasdaq-logo-200.png",1)</f>
        <v/>
      </c>
      <c r="F185" s="1" t="s">
        <v>4</v>
      </c>
      <c r="G185" s="2" t="s">
        <v>838</v>
      </c>
    </row>
    <row r="186">
      <c r="A186" s="1" t="s">
        <v>839</v>
      </c>
      <c r="B186" s="1" t="s">
        <v>840</v>
      </c>
      <c r="C186" s="1" t="s">
        <v>841</v>
      </c>
      <c r="D186" s="2" t="s">
        <v>842</v>
      </c>
      <c r="E186" t="str">
        <f>IMAGE("https://bitcoin.co.th/wp-content/uploads/2015/05/videocontest.png",1)</f>
        <v/>
      </c>
      <c r="F186" s="1" t="s">
        <v>4</v>
      </c>
      <c r="G186" s="2" t="s">
        <v>843</v>
      </c>
    </row>
    <row r="187">
      <c r="A187" s="1" t="s">
        <v>844</v>
      </c>
      <c r="B187" s="1" t="s">
        <v>845</v>
      </c>
      <c r="C187" s="1" t="s">
        <v>846</v>
      </c>
      <c r="D187" s="2" t="s">
        <v>847</v>
      </c>
      <c r="E187" t="str">
        <f>IMAGE("https://i.imgur.com/qhnVQLm.jpg",1)</f>
        <v/>
      </c>
      <c r="F187" s="1" t="s">
        <v>4</v>
      </c>
      <c r="G187" s="2" t="s">
        <v>848</v>
      </c>
    </row>
    <row r="188">
      <c r="A188" s="1" t="s">
        <v>849</v>
      </c>
      <c r="B188" s="1" t="s">
        <v>850</v>
      </c>
      <c r="C188" s="1" t="s">
        <v>851</v>
      </c>
      <c r="D188" s="2" t="s">
        <v>852</v>
      </c>
      <c r="E188" t="str">
        <f>IMAGE("http://i.imgur.com/PwZFMVg.jpg?fb",1)</f>
        <v/>
      </c>
      <c r="F188" s="1" t="s">
        <v>4</v>
      </c>
      <c r="G188" s="2" t="s">
        <v>853</v>
      </c>
    </row>
    <row r="189">
      <c r="A189" s="1" t="s">
        <v>854</v>
      </c>
      <c r="B189" s="1" t="s">
        <v>855</v>
      </c>
      <c r="C189" s="1" t="s">
        <v>856</v>
      </c>
      <c r="D189" s="2" t="s">
        <v>857</v>
      </c>
      <c r="E189" t="str">
        <f>IMAGE("https://i.ytimg.com/vi/IXPnNprIKSs/maxresdefault.jpg",1)</f>
        <v/>
      </c>
      <c r="F189" s="1" t="s">
        <v>4</v>
      </c>
      <c r="G189" s="2" t="s">
        <v>858</v>
      </c>
    </row>
    <row r="190">
      <c r="A190" s="1" t="s">
        <v>859</v>
      </c>
      <c r="B190" s="1" t="s">
        <v>805</v>
      </c>
      <c r="C190" s="1" t="s">
        <v>860</v>
      </c>
      <c r="D190" s="1" t="s">
        <v>861</v>
      </c>
      <c r="E190" t="str">
        <f t="shared" ref="E190:E192" si="23">IMAGE("http://ifttt.com/images/no_image_card.png",1)</f>
        <v/>
      </c>
      <c r="F190" s="1" t="s">
        <v>4</v>
      </c>
      <c r="G190" s="2" t="s">
        <v>862</v>
      </c>
    </row>
    <row r="191">
      <c r="A191" s="1" t="s">
        <v>859</v>
      </c>
      <c r="B191" s="1" t="s">
        <v>863</v>
      </c>
      <c r="C191" s="1" t="s">
        <v>864</v>
      </c>
      <c r="D191" s="1" t="s">
        <v>865</v>
      </c>
      <c r="E191" t="str">
        <f t="shared" si="23"/>
        <v/>
      </c>
      <c r="F191" s="1" t="s">
        <v>4</v>
      </c>
      <c r="G191" s="2" t="s">
        <v>866</v>
      </c>
    </row>
    <row r="192">
      <c r="A192" s="1" t="s">
        <v>867</v>
      </c>
      <c r="B192" s="1" t="s">
        <v>805</v>
      </c>
      <c r="C192" s="1" t="s">
        <v>868</v>
      </c>
      <c r="D192" s="1" t="s">
        <v>869</v>
      </c>
      <c r="E192" t="str">
        <f t="shared" si="23"/>
        <v/>
      </c>
      <c r="F192" s="1" t="s">
        <v>4</v>
      </c>
      <c r="G192" s="2" t="s">
        <v>870</v>
      </c>
    </row>
    <row r="193">
      <c r="A193" s="1" t="s">
        <v>871</v>
      </c>
      <c r="B193" s="1" t="s">
        <v>872</v>
      </c>
      <c r="C193" s="1" t="s">
        <v>873</v>
      </c>
      <c r="D193" s="2" t="s">
        <v>874</v>
      </c>
      <c r="E193" t="str">
        <f>IMAGE("https://d262ilb51hltx0.cloudfront.net/max/800/1*W4XFqLZRqMDuVXo5dRAdag.jpeg",1)</f>
        <v/>
      </c>
      <c r="F193" s="1" t="s">
        <v>4</v>
      </c>
      <c r="G193" s="2" t="s">
        <v>875</v>
      </c>
    </row>
    <row r="194">
      <c r="A194" s="1" t="s">
        <v>876</v>
      </c>
      <c r="B194" s="1" t="s">
        <v>877</v>
      </c>
      <c r="C194" s="1" t="s">
        <v>878</v>
      </c>
      <c r="D194" s="2" t="s">
        <v>879</v>
      </c>
      <c r="E194" t="str">
        <f>IMAGE("http://i.imgur.com/Zist4Ar.jpg?fb",1)</f>
        <v/>
      </c>
      <c r="F194" s="1" t="s">
        <v>4</v>
      </c>
      <c r="G194" s="2" t="s">
        <v>880</v>
      </c>
    </row>
    <row r="195">
      <c r="A195" s="1" t="s">
        <v>881</v>
      </c>
      <c r="B195" s="1" t="s">
        <v>339</v>
      </c>
      <c r="C195" s="1" t="s">
        <v>882</v>
      </c>
      <c r="D195" s="2" t="s">
        <v>883</v>
      </c>
      <c r="E195" t="str">
        <f>IMAGE("http://ifttt.com/images/no_image_card.png",1)</f>
        <v/>
      </c>
      <c r="F195" s="1" t="s">
        <v>4</v>
      </c>
      <c r="G195" s="2" t="s">
        <v>884</v>
      </c>
    </row>
    <row r="196">
      <c r="A196" s="1" t="s">
        <v>885</v>
      </c>
      <c r="B196" s="1" t="s">
        <v>886</v>
      </c>
      <c r="C196" s="1" t="s">
        <v>887</v>
      </c>
      <c r="D196" s="2" t="s">
        <v>888</v>
      </c>
      <c r="E196" t="str">
        <f>IMAGE("http://i1.wp.com/thedroidreview.com/wp-content/uploads/2013/11/Bitcoin-Wallet.jpg?resize=1000%2C600",1)</f>
        <v/>
      </c>
      <c r="F196" s="1" t="s">
        <v>4</v>
      </c>
      <c r="G196" s="2" t="s">
        <v>889</v>
      </c>
    </row>
    <row r="197">
      <c r="A197" s="1" t="s">
        <v>890</v>
      </c>
      <c r="B197" s="1" t="s">
        <v>891</v>
      </c>
      <c r="C197" s="1" t="s">
        <v>892</v>
      </c>
      <c r="D197" s="1" t="s">
        <v>893</v>
      </c>
      <c r="E197" t="str">
        <f>IMAGE("http://ifttt.com/images/no_image_card.png",1)</f>
        <v/>
      </c>
      <c r="F197" s="1" t="s">
        <v>4</v>
      </c>
      <c r="G197" s="2" t="s">
        <v>894</v>
      </c>
    </row>
    <row r="198">
      <c r="A198" s="1" t="s">
        <v>885</v>
      </c>
      <c r="B198" s="1" t="s">
        <v>886</v>
      </c>
      <c r="C198" s="1" t="s">
        <v>887</v>
      </c>
      <c r="D198" s="2" t="s">
        <v>888</v>
      </c>
      <c r="E198" t="str">
        <f>IMAGE("http://i1.wp.com/thedroidreview.com/wp-content/uploads/2013/11/Bitcoin-Wallet.jpg?resize=1000%2C600",1)</f>
        <v/>
      </c>
      <c r="F198" s="1" t="s">
        <v>4</v>
      </c>
      <c r="G198" s="2" t="s">
        <v>889</v>
      </c>
    </row>
    <row r="199">
      <c r="A199" s="1" t="s">
        <v>895</v>
      </c>
      <c r="B199" s="1" t="s">
        <v>358</v>
      </c>
      <c r="C199" s="1" t="s">
        <v>896</v>
      </c>
      <c r="D199" s="1" t="s">
        <v>897</v>
      </c>
      <c r="E199" t="str">
        <f>IMAGE("http://ifttt.com/images/no_image_card.png",1)</f>
        <v/>
      </c>
      <c r="F199" s="1" t="s">
        <v>4</v>
      </c>
      <c r="G199" s="2" t="s">
        <v>898</v>
      </c>
    </row>
    <row r="200">
      <c r="A200" s="1" t="s">
        <v>899</v>
      </c>
      <c r="B200" s="1" t="s">
        <v>900</v>
      </c>
      <c r="C200" s="1" t="s">
        <v>901</v>
      </c>
      <c r="D200" s="2" t="s">
        <v>902</v>
      </c>
      <c r="E200" t="str">
        <f>IMAGE("http://yardwallet.com/images/mobile.png",1)</f>
        <v/>
      </c>
      <c r="F200" s="1" t="s">
        <v>4</v>
      </c>
      <c r="G200" s="2" t="s">
        <v>903</v>
      </c>
    </row>
    <row r="201">
      <c r="A201" s="1" t="s">
        <v>904</v>
      </c>
      <c r="B201" s="1" t="s">
        <v>167</v>
      </c>
      <c r="C201" s="1" t="s">
        <v>905</v>
      </c>
      <c r="D201" s="1" t="s">
        <v>906</v>
      </c>
      <c r="E201" t="str">
        <f>IMAGE("http://ifttt.com/images/no_image_card.png",1)</f>
        <v/>
      </c>
      <c r="F201" s="1" t="s">
        <v>4</v>
      </c>
      <c r="G201" s="2" t="s">
        <v>907</v>
      </c>
    </row>
    <row r="202">
      <c r="A202" s="1" t="s">
        <v>899</v>
      </c>
      <c r="B202" s="1" t="s">
        <v>900</v>
      </c>
      <c r="C202" s="1" t="s">
        <v>901</v>
      </c>
      <c r="D202" s="2" t="s">
        <v>902</v>
      </c>
      <c r="E202" t="str">
        <f>IMAGE("http://yardwallet.com/images/mobile.png",1)</f>
        <v/>
      </c>
      <c r="F202" s="1" t="s">
        <v>4</v>
      </c>
      <c r="G202" s="2" t="s">
        <v>903</v>
      </c>
    </row>
    <row r="203">
      <c r="A203" s="1" t="s">
        <v>908</v>
      </c>
      <c r="B203" s="1" t="s">
        <v>909</v>
      </c>
      <c r="C203" s="1" t="s">
        <v>910</v>
      </c>
      <c r="D203" s="1" t="s">
        <v>911</v>
      </c>
      <c r="E203" t="str">
        <f t="shared" ref="E203:E204" si="24">IMAGE("http://ifttt.com/images/no_image_card.png",1)</f>
        <v/>
      </c>
      <c r="F203" s="1" t="s">
        <v>4</v>
      </c>
      <c r="G203" s="2" t="s">
        <v>912</v>
      </c>
    </row>
    <row r="204">
      <c r="A204" s="1" t="s">
        <v>908</v>
      </c>
      <c r="B204" s="1" t="s">
        <v>909</v>
      </c>
      <c r="C204" s="1" t="s">
        <v>910</v>
      </c>
      <c r="D204" s="1" t="s">
        <v>911</v>
      </c>
      <c r="E204" t="str">
        <f t="shared" si="24"/>
        <v/>
      </c>
      <c r="F204" s="1" t="s">
        <v>4</v>
      </c>
      <c r="G204" s="2" t="s">
        <v>912</v>
      </c>
    </row>
    <row r="205">
      <c r="A205" s="1" t="s">
        <v>913</v>
      </c>
      <c r="B205" s="1" t="s">
        <v>914</v>
      </c>
      <c r="C205" s="1" t="s">
        <v>915</v>
      </c>
      <c r="D205" s="2" t="s">
        <v>916</v>
      </c>
      <c r="E205" t="str">
        <f>IMAGE("https://blog.xapo.com/wp-content/uploads/2015/05/zurich3.jpg",1)</f>
        <v/>
      </c>
      <c r="F205" s="1" t="s">
        <v>4</v>
      </c>
      <c r="G205" s="2" t="s">
        <v>917</v>
      </c>
    </row>
    <row r="206">
      <c r="A206" s="1" t="s">
        <v>918</v>
      </c>
      <c r="B206" s="1" t="s">
        <v>919</v>
      </c>
      <c r="C206" s="1" t="s">
        <v>920</v>
      </c>
      <c r="D206" s="2" t="s">
        <v>921</v>
      </c>
      <c r="E206" t="str">
        <f>IMAGE("http://bitone.pw/img/blog1.jpg",1)</f>
        <v/>
      </c>
      <c r="F206" s="1" t="s">
        <v>4</v>
      </c>
      <c r="G206" s="2" t="s">
        <v>922</v>
      </c>
    </row>
    <row r="207">
      <c r="A207" s="1" t="s">
        <v>923</v>
      </c>
      <c r="B207" s="1" t="s">
        <v>924</v>
      </c>
      <c r="C207" s="1" t="s">
        <v>925</v>
      </c>
      <c r="D207" s="2" t="s">
        <v>926</v>
      </c>
      <c r="E207" t="str">
        <f>IMAGE("http://i.imgur.com/4PY6I1U.jpg?fb",1)</f>
        <v/>
      </c>
      <c r="F207" s="1" t="s">
        <v>4</v>
      </c>
      <c r="G207" s="2" t="s">
        <v>927</v>
      </c>
    </row>
    <row r="208">
      <c r="A208" s="1" t="s">
        <v>928</v>
      </c>
      <c r="B208" s="1" t="s">
        <v>310</v>
      </c>
      <c r="C208" s="1" t="s">
        <v>929</v>
      </c>
      <c r="D208" s="1" t="s">
        <v>930</v>
      </c>
      <c r="E208" t="str">
        <f>IMAGE("http://ifttt.com/images/no_image_card.png",1)</f>
        <v/>
      </c>
      <c r="F208" s="1" t="s">
        <v>4</v>
      </c>
      <c r="G208" s="2" t="s">
        <v>931</v>
      </c>
    </row>
    <row r="209">
      <c r="A209" s="1" t="s">
        <v>932</v>
      </c>
      <c r="B209" s="1" t="s">
        <v>933</v>
      </c>
      <c r="C209" s="1" t="s">
        <v>934</v>
      </c>
      <c r="D209" s="2" t="s">
        <v>935</v>
      </c>
      <c r="E209" t="str">
        <f>IMAGE("https://i.ytimg.com/vi/j-JFPUsR-d4/maxresdefault.jpg",1)</f>
        <v/>
      </c>
      <c r="F209" s="1" t="s">
        <v>4</v>
      </c>
      <c r="G209" s="2" t="s">
        <v>936</v>
      </c>
    </row>
    <row r="210">
      <c r="A210" s="1" t="s">
        <v>937</v>
      </c>
      <c r="B210" s="1" t="s">
        <v>938</v>
      </c>
      <c r="C210" s="1" t="s">
        <v>939</v>
      </c>
      <c r="D210" s="2" t="s">
        <v>940</v>
      </c>
      <c r="E210" t="str">
        <f>IMAGE("http://www.netfonds.se/charts/tintraday.php?paper=BITCOIN-XBT.ST&amp;width=500&amp;height=250&amp;style=plain",1)</f>
        <v/>
      </c>
      <c r="F210" s="1" t="s">
        <v>4</v>
      </c>
      <c r="G210" s="2" t="s">
        <v>941</v>
      </c>
    </row>
    <row r="211">
      <c r="A211" s="1" t="s">
        <v>942</v>
      </c>
      <c r="B211" s="1" t="s">
        <v>933</v>
      </c>
      <c r="C211" s="1" t="s">
        <v>943</v>
      </c>
      <c r="D211" s="2" t="s">
        <v>944</v>
      </c>
      <c r="E211" t="str">
        <f>IMAGE("https://i.ytimg.com/vi/Fv58uINWy1g/hqdefault.jpg",1)</f>
        <v/>
      </c>
      <c r="F211" s="1" t="s">
        <v>4</v>
      </c>
      <c r="G211" s="2" t="s">
        <v>945</v>
      </c>
    </row>
    <row r="212">
      <c r="A212" s="1" t="s">
        <v>942</v>
      </c>
      <c r="B212" s="1" t="s">
        <v>946</v>
      </c>
      <c r="C212" s="1" t="s">
        <v>947</v>
      </c>
      <c r="D212" s="1" t="s">
        <v>948</v>
      </c>
      <c r="E212" t="str">
        <f>IMAGE("http://ifttt.com/images/no_image_card.png",1)</f>
        <v/>
      </c>
      <c r="F212" s="1" t="s">
        <v>4</v>
      </c>
      <c r="G212" s="2" t="s">
        <v>949</v>
      </c>
    </row>
    <row r="213">
      <c r="A213" s="1" t="s">
        <v>942</v>
      </c>
      <c r="B213" s="1" t="s">
        <v>950</v>
      </c>
      <c r="C213" s="1" t="s">
        <v>951</v>
      </c>
      <c r="D213" s="2" t="s">
        <v>952</v>
      </c>
      <c r="E213" t="str">
        <f>IMAGE("https://developer.apple.com/wwdc/images/wwdc15-og.jpg",1)</f>
        <v/>
      </c>
      <c r="F213" s="1" t="s">
        <v>4</v>
      </c>
      <c r="G213" s="2" t="s">
        <v>953</v>
      </c>
    </row>
    <row r="214">
      <c r="A214" s="1" t="s">
        <v>954</v>
      </c>
      <c r="B214" s="1" t="s">
        <v>488</v>
      </c>
      <c r="C214" s="1" t="s">
        <v>955</v>
      </c>
      <c r="D214" s="2" t="s">
        <v>956</v>
      </c>
      <c r="E214" t="str">
        <f>IMAGE("https://www.leet.gg/img/footer/icons-02.svg",1)</f>
        <v/>
      </c>
      <c r="F214" s="1" t="s">
        <v>4</v>
      </c>
      <c r="G214" s="2" t="s">
        <v>957</v>
      </c>
    </row>
    <row r="215">
      <c r="A215" s="1" t="s">
        <v>958</v>
      </c>
      <c r="B215" s="1" t="s">
        <v>959</v>
      </c>
      <c r="C215" s="1" t="s">
        <v>960</v>
      </c>
      <c r="D215" s="2" t="s">
        <v>961</v>
      </c>
      <c r="E215" t="str">
        <f>IMAGE("http://ifttt.com/images/no_image_card.png",1)</f>
        <v/>
      </c>
      <c r="F215" s="1" t="s">
        <v>4</v>
      </c>
      <c r="G215" s="2" t="s">
        <v>962</v>
      </c>
    </row>
    <row r="216">
      <c r="A216" s="1" t="s">
        <v>963</v>
      </c>
      <c r="B216" s="1" t="s">
        <v>964</v>
      </c>
      <c r="C216" s="1" t="s">
        <v>965</v>
      </c>
      <c r="D216" s="2" t="s">
        <v>966</v>
      </c>
      <c r="E216" t="str">
        <f>IMAGE("http://media.coindesk.com/2015/05/singapore-city-scape.jpg",1)</f>
        <v/>
      </c>
      <c r="F216" s="1" t="s">
        <v>4</v>
      </c>
      <c r="G216" s="2" t="s">
        <v>967</v>
      </c>
    </row>
    <row r="217">
      <c r="A217" s="1" t="s">
        <v>968</v>
      </c>
      <c r="B217" s="1" t="s">
        <v>969</v>
      </c>
      <c r="C217" s="1" t="s">
        <v>970</v>
      </c>
      <c r="D217" s="2" t="s">
        <v>971</v>
      </c>
      <c r="E217" t="str">
        <f>IMAGE("https://paybis.com/assets/268e6fdc/main/css/img/PMLogo.png",1)</f>
        <v/>
      </c>
      <c r="F217" s="1" t="s">
        <v>4</v>
      </c>
      <c r="G217" s="2" t="s">
        <v>972</v>
      </c>
    </row>
    <row r="218">
      <c r="A218" s="1" t="s">
        <v>973</v>
      </c>
      <c r="B218" s="1" t="s">
        <v>974</v>
      </c>
      <c r="C218" s="1" t="s">
        <v>975</v>
      </c>
      <c r="D218" s="2" t="s">
        <v>976</v>
      </c>
      <c r="E218" t="str">
        <f>IMAGE("https://blockchain.info/Resources/blockchain-logo-vector.svg",1)</f>
        <v/>
      </c>
      <c r="F218" s="1" t="s">
        <v>4</v>
      </c>
      <c r="G218" s="2" t="s">
        <v>977</v>
      </c>
    </row>
    <row r="219">
      <c r="A219" s="1" t="s">
        <v>978</v>
      </c>
      <c r="B219" s="1" t="s">
        <v>979</v>
      </c>
      <c r="C219" s="1" t="s">
        <v>980</v>
      </c>
      <c r="D219" s="1" t="s">
        <v>981</v>
      </c>
      <c r="E219" t="str">
        <f t="shared" ref="E219:E220" si="25">IMAGE("http://ifttt.com/images/no_image_card.png",1)</f>
        <v/>
      </c>
      <c r="F219" s="1" t="s">
        <v>4</v>
      </c>
      <c r="G219" s="2" t="s">
        <v>982</v>
      </c>
    </row>
    <row r="220">
      <c r="A220" s="1" t="s">
        <v>983</v>
      </c>
      <c r="B220" s="1" t="s">
        <v>984</v>
      </c>
      <c r="C220" s="1" t="s">
        <v>985</v>
      </c>
      <c r="D220" s="1" t="s">
        <v>986</v>
      </c>
      <c r="E220" t="str">
        <f t="shared" si="25"/>
        <v/>
      </c>
      <c r="F220" s="1" t="s">
        <v>4</v>
      </c>
      <c r="G220" s="2" t="s">
        <v>987</v>
      </c>
    </row>
    <row r="221">
      <c r="A221" s="1" t="s">
        <v>988</v>
      </c>
      <c r="B221" s="1" t="s">
        <v>989</v>
      </c>
      <c r="C221" s="1" t="s">
        <v>990</v>
      </c>
      <c r="D221" s="2" t="s">
        <v>991</v>
      </c>
      <c r="E221" t="str">
        <f>IMAGE("http://bitcoinwhoswho.com/public/images/interview/a6ea3d1eda16e4ca5d9d9f78ee4ab2f1.jpeg",1)</f>
        <v/>
      </c>
      <c r="F221" s="1" t="s">
        <v>4</v>
      </c>
      <c r="G221" s="2" t="s">
        <v>992</v>
      </c>
    </row>
    <row r="222">
      <c r="A222" s="1" t="s">
        <v>993</v>
      </c>
      <c r="B222" s="1" t="s">
        <v>994</v>
      </c>
      <c r="C222" s="1" t="s">
        <v>995</v>
      </c>
      <c r="D222" s="2" t="s">
        <v>996</v>
      </c>
      <c r="E222" t="str">
        <f>IMAGE("https://tctechcrunch2011.files.wordpress.com/2015/05/btc-gold1.png?w=560&amp;amp;h=292&amp;amp;crop=1",1)</f>
        <v/>
      </c>
      <c r="F222" s="1" t="s">
        <v>4</v>
      </c>
      <c r="G222" s="2" t="s">
        <v>997</v>
      </c>
    </row>
    <row r="223">
      <c r="A223" s="1" t="s">
        <v>998</v>
      </c>
      <c r="B223" s="1" t="s">
        <v>999</v>
      </c>
      <c r="C223" s="1" t="s">
        <v>1000</v>
      </c>
      <c r="D223" s="1" t="s">
        <v>1001</v>
      </c>
      <c r="E223" t="str">
        <f t="shared" ref="E223:E224" si="26">IMAGE("http://ifttt.com/images/no_image_card.png",1)</f>
        <v/>
      </c>
      <c r="F223" s="1" t="s">
        <v>4</v>
      </c>
      <c r="G223" s="2" t="s">
        <v>1002</v>
      </c>
    </row>
    <row r="224">
      <c r="A224" s="1" t="s">
        <v>1003</v>
      </c>
      <c r="B224" s="1" t="s">
        <v>1004</v>
      </c>
      <c r="C224" s="1" t="s">
        <v>1005</v>
      </c>
      <c r="D224" s="1" t="s">
        <v>1006</v>
      </c>
      <c r="E224" t="str">
        <f t="shared" si="26"/>
        <v/>
      </c>
      <c r="F224" s="1" t="s">
        <v>4</v>
      </c>
      <c r="G224" s="2" t="s">
        <v>1007</v>
      </c>
    </row>
    <row r="225">
      <c r="A225" s="1" t="s">
        <v>1008</v>
      </c>
      <c r="B225" s="1" t="s">
        <v>1009</v>
      </c>
      <c r="C225" s="1" t="s">
        <v>1010</v>
      </c>
      <c r="D225" s="2" t="s">
        <v>1011</v>
      </c>
      <c r="E225" t="str">
        <f>IMAGE("https://blockchain.info/Resources/blockchain-logo-vector.svg",1)</f>
        <v/>
      </c>
      <c r="F225" s="1" t="s">
        <v>4</v>
      </c>
      <c r="G225" s="2" t="s">
        <v>1012</v>
      </c>
    </row>
    <row r="226">
      <c r="A226" s="1" t="s">
        <v>1013</v>
      </c>
      <c r="B226" s="1" t="s">
        <v>1014</v>
      </c>
      <c r="C226" s="1" t="s">
        <v>1015</v>
      </c>
      <c r="D226" s="1" t="s">
        <v>1016</v>
      </c>
      <c r="E226" t="str">
        <f>IMAGE("http://ifttt.com/images/no_image_card.png",1)</f>
        <v/>
      </c>
      <c r="F226" s="1" t="s">
        <v>4</v>
      </c>
      <c r="G226" s="2" t="s">
        <v>1017</v>
      </c>
    </row>
    <row r="227">
      <c r="A227" s="1" t="s">
        <v>1018</v>
      </c>
      <c r="B227" s="1" t="s">
        <v>1019</v>
      </c>
      <c r="C227" s="1" t="s">
        <v>1020</v>
      </c>
      <c r="D227" s="2" t="s">
        <v>1021</v>
      </c>
      <c r="E227" t="str">
        <f>IMAGE("http://fm.cnbc.com/applications/cnbc.com/resources/img/editorial/2015/05/18/102686483-1c2d208f645c96ca339fdae8824c421f69bc606c.600x400.jpg",1)</f>
        <v/>
      </c>
      <c r="F227" s="1" t="s">
        <v>4</v>
      </c>
      <c r="G227" s="2" t="s">
        <v>1022</v>
      </c>
    </row>
    <row r="228">
      <c r="A228" s="1" t="s">
        <v>1023</v>
      </c>
      <c r="B228" s="1" t="s">
        <v>517</v>
      </c>
      <c r="C228" s="1" t="s">
        <v>1024</v>
      </c>
      <c r="D228" s="2" t="s">
        <v>1025</v>
      </c>
      <c r="E228" t="str">
        <f t="shared" ref="E228:E229" si="27">IMAGE("http://ifttt.com/images/no_image_card.png",1)</f>
        <v/>
      </c>
      <c r="F228" s="1" t="s">
        <v>4</v>
      </c>
      <c r="G228" s="2" t="s">
        <v>1026</v>
      </c>
    </row>
    <row r="229">
      <c r="A229" s="1" t="s">
        <v>1027</v>
      </c>
      <c r="B229" s="1" t="s">
        <v>1028</v>
      </c>
      <c r="C229" s="1" t="s">
        <v>1029</v>
      </c>
      <c r="D229" s="1" t="s">
        <v>1030</v>
      </c>
      <c r="E229" t="str">
        <f t="shared" si="27"/>
        <v/>
      </c>
      <c r="F229" s="1" t="s">
        <v>4</v>
      </c>
      <c r="G229" s="2" t="s">
        <v>1031</v>
      </c>
    </row>
    <row r="230">
      <c r="A230" s="1" t="s">
        <v>1032</v>
      </c>
      <c r="B230" s="1" t="s">
        <v>1033</v>
      </c>
      <c r="C230" s="1" t="s">
        <v>1034</v>
      </c>
      <c r="D230" s="2" t="s">
        <v>1035</v>
      </c>
      <c r="E230" t="str">
        <f>IMAGE("http://www.virginmediabusiness.co.uk/uploads/pitch-to-rich/f38b8c12-115f-40e0-ae59-530cba627f3d/LazyPay logo and name.png",1)</f>
        <v/>
      </c>
      <c r="F230" s="1" t="s">
        <v>4</v>
      </c>
      <c r="G230" s="2" t="s">
        <v>1036</v>
      </c>
    </row>
    <row r="231">
      <c r="A231" s="1" t="s">
        <v>1037</v>
      </c>
      <c r="B231" s="1" t="s">
        <v>1038</v>
      </c>
      <c r="C231" s="1" t="s">
        <v>1039</v>
      </c>
      <c r="D231" s="1" t="s">
        <v>14</v>
      </c>
      <c r="E231" t="str">
        <f>IMAGE("http://ifttt.com/images/no_image_card.png",1)</f>
        <v/>
      </c>
      <c r="F231" s="1" t="s">
        <v>4</v>
      </c>
      <c r="G231" s="2" t="s">
        <v>1040</v>
      </c>
    </row>
    <row r="232">
      <c r="A232" s="1" t="s">
        <v>1041</v>
      </c>
      <c r="B232" s="1" t="s">
        <v>1042</v>
      </c>
      <c r="C232" s="1" t="s">
        <v>1043</v>
      </c>
      <c r="D232" s="2" t="s">
        <v>1044</v>
      </c>
      <c r="E232" t="str">
        <f>IMAGE("http://i.imgur.com/Ak4Zx7d.png",1)</f>
        <v/>
      </c>
      <c r="F232" s="1" t="s">
        <v>4</v>
      </c>
      <c r="G232" s="2" t="s">
        <v>1045</v>
      </c>
    </row>
    <row r="233">
      <c r="A233" s="1" t="s">
        <v>1041</v>
      </c>
      <c r="B233" s="1" t="s">
        <v>1046</v>
      </c>
      <c r="C233" s="1" t="s">
        <v>1047</v>
      </c>
      <c r="D233" s="1" t="s">
        <v>1048</v>
      </c>
      <c r="E233" t="str">
        <f>IMAGE("http://ifttt.com/images/no_image_card.png",1)</f>
        <v/>
      </c>
      <c r="F233" s="1" t="s">
        <v>4</v>
      </c>
      <c r="G233" s="2" t="s">
        <v>1049</v>
      </c>
    </row>
    <row r="234">
      <c r="A234" s="1" t="s">
        <v>1050</v>
      </c>
      <c r="B234" s="1" t="s">
        <v>1051</v>
      </c>
      <c r="C234" s="1" t="s">
        <v>1052</v>
      </c>
      <c r="D234" s="2" t="s">
        <v>1053</v>
      </c>
      <c r="E234" t="str">
        <f>IMAGE("http://i.imgur.com/tXyInKy.png?fb",1)</f>
        <v/>
      </c>
      <c r="F234" s="1" t="s">
        <v>4</v>
      </c>
      <c r="G234" s="2" t="s">
        <v>1054</v>
      </c>
    </row>
    <row r="235">
      <c r="A235" s="1" t="s">
        <v>1041</v>
      </c>
      <c r="B235" s="1" t="s">
        <v>1042</v>
      </c>
      <c r="C235" s="1" t="s">
        <v>1043</v>
      </c>
      <c r="D235" s="2" t="s">
        <v>1044</v>
      </c>
      <c r="E235" t="str">
        <f>IMAGE("http://i.imgur.com/Ak4Zx7d.png",1)</f>
        <v/>
      </c>
      <c r="F235" s="1" t="s">
        <v>4</v>
      </c>
      <c r="G235" s="2" t="s">
        <v>1045</v>
      </c>
    </row>
    <row r="236">
      <c r="A236" s="1" t="s">
        <v>1055</v>
      </c>
      <c r="B236" s="1" t="s">
        <v>1056</v>
      </c>
      <c r="C236" s="1" t="s">
        <v>1057</v>
      </c>
      <c r="D236" s="2" t="s">
        <v>1058</v>
      </c>
      <c r="E236" t="str">
        <f>IMAGE("http://ifttt.com/images/no_image_card.png",1)</f>
        <v/>
      </c>
      <c r="F236" s="1" t="s">
        <v>4</v>
      </c>
      <c r="G236" s="2" t="s">
        <v>1059</v>
      </c>
    </row>
    <row r="237">
      <c r="A237" s="1" t="s">
        <v>1060</v>
      </c>
      <c r="B237" s="1" t="s">
        <v>1061</v>
      </c>
      <c r="C237" s="1" t="s">
        <v>1062</v>
      </c>
      <c r="D237" s="2" t="s">
        <v>1063</v>
      </c>
      <c r="E237" t="str">
        <f>IMAGE("http://www.independent.co.uk/incoming/article9941140.ece/binary/original/Paypal-Getty.jpg",1)</f>
        <v/>
      </c>
      <c r="F237" s="1" t="s">
        <v>4</v>
      </c>
      <c r="G237" s="2" t="s">
        <v>1064</v>
      </c>
    </row>
    <row r="238">
      <c r="A238" s="1" t="s">
        <v>1060</v>
      </c>
      <c r="B238" s="1" t="s">
        <v>1065</v>
      </c>
      <c r="C238" s="1" t="s">
        <v>1066</v>
      </c>
      <c r="D238" s="2" t="s">
        <v>1067</v>
      </c>
      <c r="E238" t="str">
        <f>IMAGE("http://www.openbitcoinprivacyproject.org/wp-content/uploads/2015/05/obpp-cover_crop_sm1.jpg",1)</f>
        <v/>
      </c>
      <c r="F238" s="1" t="s">
        <v>4</v>
      </c>
      <c r="G238" s="2" t="s">
        <v>1068</v>
      </c>
    </row>
    <row r="239">
      <c r="A239" s="1" t="s">
        <v>1055</v>
      </c>
      <c r="B239" s="1" t="s">
        <v>1056</v>
      </c>
      <c r="C239" s="1" t="s">
        <v>1057</v>
      </c>
      <c r="D239" s="2" t="s">
        <v>1058</v>
      </c>
      <c r="E239" t="str">
        <f>IMAGE("http://ifttt.com/images/no_image_card.png",1)</f>
        <v/>
      </c>
      <c r="F239" s="1" t="s">
        <v>4</v>
      </c>
      <c r="G239" s="2" t="s">
        <v>1059</v>
      </c>
    </row>
    <row r="240">
      <c r="A240" s="1" t="s">
        <v>1069</v>
      </c>
      <c r="B240" s="1" t="s">
        <v>1070</v>
      </c>
      <c r="C240" s="1" t="s">
        <v>1071</v>
      </c>
      <c r="D240" s="2" t="s">
        <v>1072</v>
      </c>
      <c r="E240" t="str">
        <f>IMAGE("http://i.imgur.com/6VAMKDd.png?fb",1)</f>
        <v/>
      </c>
      <c r="F240" s="1" t="s">
        <v>4</v>
      </c>
      <c r="G240" s="2" t="s">
        <v>1073</v>
      </c>
    </row>
    <row r="241">
      <c r="A241" s="1" t="s">
        <v>1074</v>
      </c>
      <c r="B241" s="1" t="s">
        <v>780</v>
      </c>
      <c r="C241" s="1" t="s">
        <v>1075</v>
      </c>
      <c r="D241" s="1" t="s">
        <v>782</v>
      </c>
      <c r="E241" t="str">
        <f>IMAGE("http://ifttt.com/images/no_image_card.png",1)</f>
        <v/>
      </c>
      <c r="F241" s="1" t="s">
        <v>4</v>
      </c>
      <c r="G241" s="2" t="s">
        <v>1076</v>
      </c>
    </row>
    <row r="242">
      <c r="A242" s="1" t="s">
        <v>1077</v>
      </c>
      <c r="B242" s="1" t="s">
        <v>1078</v>
      </c>
      <c r="C242" s="1" t="s">
        <v>1079</v>
      </c>
      <c r="D242" s="2" t="s">
        <v>1080</v>
      </c>
      <c r="E242" t="str">
        <f>IMAGE("http://cointelegraph.com/images/725_aHR0cDovL2NvaW50ZWxlZ3JhcGguY29tL3N0b3JhZ2UvdXBsb2Fkcy92aWV3L2JjZjNmNmFmMzU3MWY4NDg5N2VlNGRlNDg5Y2RkMDE1LnBuZw==.jpg",1)</f>
        <v/>
      </c>
      <c r="F242" s="1" t="s">
        <v>4</v>
      </c>
      <c r="G242" s="2" t="s">
        <v>1081</v>
      </c>
    </row>
    <row r="243">
      <c r="A243" s="1" t="s">
        <v>1082</v>
      </c>
      <c r="B243" s="1" t="s">
        <v>1083</v>
      </c>
      <c r="C243" s="1" t="s">
        <v>1084</v>
      </c>
      <c r="D243" s="2" t="s">
        <v>1085</v>
      </c>
      <c r="E243" t="str">
        <f>IMAGE("http://rt.com/files/news/3f/62/50/00/43.jpg",1)</f>
        <v/>
      </c>
      <c r="F243" s="1" t="s">
        <v>4</v>
      </c>
      <c r="G243" s="2" t="s">
        <v>1086</v>
      </c>
    </row>
    <row r="244">
      <c r="A244" s="1" t="s">
        <v>1087</v>
      </c>
      <c r="B244" s="1" t="s">
        <v>1088</v>
      </c>
      <c r="C244" s="1" t="s">
        <v>1089</v>
      </c>
      <c r="D244" s="1" t="s">
        <v>1090</v>
      </c>
      <c r="E244" t="str">
        <f t="shared" ref="E244:E245" si="28">IMAGE("http://ifttt.com/images/no_image_card.png",1)</f>
        <v/>
      </c>
      <c r="F244" s="1" t="s">
        <v>4</v>
      </c>
      <c r="G244" s="2" t="s">
        <v>1091</v>
      </c>
    </row>
    <row r="245">
      <c r="A245" s="1" t="s">
        <v>1092</v>
      </c>
      <c r="B245" s="1" t="s">
        <v>1093</v>
      </c>
      <c r="C245" s="1" t="s">
        <v>1094</v>
      </c>
      <c r="D245" s="1" t="s">
        <v>14</v>
      </c>
      <c r="E245" t="str">
        <f t="shared" si="28"/>
        <v/>
      </c>
      <c r="F245" s="1" t="s">
        <v>4</v>
      </c>
      <c r="G245" s="2" t="s">
        <v>1095</v>
      </c>
    </row>
    <row r="246">
      <c r="A246" s="1" t="s">
        <v>1096</v>
      </c>
      <c r="B246" s="1" t="s">
        <v>527</v>
      </c>
      <c r="C246" s="1" t="s">
        <v>1097</v>
      </c>
      <c r="D246" s="2" t="s">
        <v>1098</v>
      </c>
      <c r="E246" t="str">
        <f>IMAGE("https://tctechcrunch2011.files.wordpress.com/2015/05/dotless-qr-code.jpg?w=560&amp;amp;h=292&amp;amp;crop=1",1)</f>
        <v/>
      </c>
      <c r="F246" s="1" t="s">
        <v>4</v>
      </c>
      <c r="G246" s="2" t="s">
        <v>1099</v>
      </c>
    </row>
    <row r="247">
      <c r="A247" s="1" t="s">
        <v>1100</v>
      </c>
      <c r="B247" s="1" t="s">
        <v>1101</v>
      </c>
      <c r="C247" s="1" t="s">
        <v>1102</v>
      </c>
      <c r="D247" s="2" t="s">
        <v>1103</v>
      </c>
      <c r="E247" t="str">
        <f>IMAGE("http://www.nasdaqomx.com/digitalAssets/98/98767_bitcoin-ahead.jpg",1)</f>
        <v/>
      </c>
      <c r="F247" s="1" t="s">
        <v>4</v>
      </c>
      <c r="G247" s="2" t="s">
        <v>1104</v>
      </c>
    </row>
    <row r="248">
      <c r="A248" s="1" t="s">
        <v>1092</v>
      </c>
      <c r="B248" s="1" t="s">
        <v>1093</v>
      </c>
      <c r="C248" s="1" t="s">
        <v>1094</v>
      </c>
      <c r="D248" s="1" t="s">
        <v>14</v>
      </c>
      <c r="E248" t="str">
        <f>IMAGE("http://ifttt.com/images/no_image_card.png",1)</f>
        <v/>
      </c>
      <c r="F248" s="1" t="s">
        <v>4</v>
      </c>
      <c r="G248" s="2" t="s">
        <v>1095</v>
      </c>
    </row>
    <row r="249">
      <c r="A249" s="1" t="s">
        <v>1096</v>
      </c>
      <c r="B249" s="1" t="s">
        <v>527</v>
      </c>
      <c r="C249" s="1" t="s">
        <v>1097</v>
      </c>
      <c r="D249" s="2" t="s">
        <v>1098</v>
      </c>
      <c r="E249" t="str">
        <f>IMAGE("https://tctechcrunch2011.files.wordpress.com/2015/05/dotless-qr-code.jpg?w=560&amp;amp;h=292&amp;amp;crop=1",1)</f>
        <v/>
      </c>
      <c r="F249" s="1" t="s">
        <v>4</v>
      </c>
      <c r="G249" s="2" t="s">
        <v>1099</v>
      </c>
    </row>
    <row r="250">
      <c r="A250" s="1" t="s">
        <v>1105</v>
      </c>
      <c r="B250" s="1" t="s">
        <v>1106</v>
      </c>
      <c r="C250" s="1" t="s">
        <v>1107</v>
      </c>
      <c r="D250" s="1" t="s">
        <v>1108</v>
      </c>
      <c r="E250" t="str">
        <f t="shared" ref="E250:E252" si="29">IMAGE("http://ifttt.com/images/no_image_card.png",1)</f>
        <v/>
      </c>
      <c r="F250" s="1" t="s">
        <v>4</v>
      </c>
      <c r="G250" s="2" t="s">
        <v>1109</v>
      </c>
    </row>
    <row r="251">
      <c r="A251" s="1" t="s">
        <v>1110</v>
      </c>
      <c r="B251" s="1" t="s">
        <v>1111</v>
      </c>
      <c r="C251" s="1" t="s">
        <v>1112</v>
      </c>
      <c r="D251" s="1" t="s">
        <v>1113</v>
      </c>
      <c r="E251" t="str">
        <f t="shared" si="29"/>
        <v/>
      </c>
      <c r="F251" s="1" t="s">
        <v>4</v>
      </c>
      <c r="G251" s="2" t="s">
        <v>1114</v>
      </c>
    </row>
    <row r="252">
      <c r="A252" s="1" t="s">
        <v>1105</v>
      </c>
      <c r="B252" s="1" t="s">
        <v>1106</v>
      </c>
      <c r="C252" s="1" t="s">
        <v>1107</v>
      </c>
      <c r="D252" s="1" t="s">
        <v>1108</v>
      </c>
      <c r="E252" t="str">
        <f t="shared" si="29"/>
        <v/>
      </c>
      <c r="F252" s="1" t="s">
        <v>4</v>
      </c>
      <c r="G252" s="2" t="s">
        <v>1109</v>
      </c>
    </row>
    <row r="253">
      <c r="A253" s="1" t="s">
        <v>1115</v>
      </c>
      <c r="B253" s="1" t="s">
        <v>1116</v>
      </c>
      <c r="C253" s="1" t="s">
        <v>1117</v>
      </c>
      <c r="D253" s="2" t="s">
        <v>1118</v>
      </c>
      <c r="E253" t="str">
        <f>IMAGE("http://i.imgur.com/R1iAUAb.gif",1)</f>
        <v/>
      </c>
      <c r="F253" s="1" t="s">
        <v>4</v>
      </c>
      <c r="G253" s="2" t="s">
        <v>1119</v>
      </c>
    </row>
    <row r="254">
      <c r="A254" s="1" t="s">
        <v>1120</v>
      </c>
      <c r="B254" s="1" t="s">
        <v>1121</v>
      </c>
      <c r="C254" s="1" t="s">
        <v>1122</v>
      </c>
      <c r="D254" s="2" t="s">
        <v>1123</v>
      </c>
      <c r="E254" t="str">
        <f>IMAGE("http://www.coinbuzz.com/wp-content/uploads/2015/05/wJiVRzd.png",1)</f>
        <v/>
      </c>
      <c r="F254" s="1" t="s">
        <v>4</v>
      </c>
      <c r="G254" s="2" t="s">
        <v>1124</v>
      </c>
    </row>
    <row r="255">
      <c r="A255" s="1" t="s">
        <v>1125</v>
      </c>
      <c r="B255" s="1" t="s">
        <v>1126</v>
      </c>
      <c r="C255" s="1" t="s">
        <v>1127</v>
      </c>
      <c r="D255" s="2" t="s">
        <v>1128</v>
      </c>
      <c r="E255" t="str">
        <f>IMAGE("http://btc.com/wp-content/uploads/2015/05/purseio.png",1)</f>
        <v/>
      </c>
      <c r="F255" s="1" t="s">
        <v>4</v>
      </c>
      <c r="G255" s="2" t="s">
        <v>1129</v>
      </c>
    </row>
    <row r="256">
      <c r="A256" s="1" t="s">
        <v>1130</v>
      </c>
      <c r="B256" s="1" t="s">
        <v>1131</v>
      </c>
      <c r="C256" s="1" t="s">
        <v>1132</v>
      </c>
      <c r="D256" s="2" t="s">
        <v>1133</v>
      </c>
      <c r="E256" t="str">
        <f>IMAGE("https://i.ytimg.com/vi/wjNpw12EJoI/maxresdefault.jpg",1)</f>
        <v/>
      </c>
      <c r="F256" s="1" t="s">
        <v>4</v>
      </c>
      <c r="G256" s="2" t="s">
        <v>1134</v>
      </c>
    </row>
    <row r="257">
      <c r="A257" s="1" t="s">
        <v>1135</v>
      </c>
      <c r="B257" s="1" t="s">
        <v>1136</v>
      </c>
      <c r="C257" s="1" t="s">
        <v>1137</v>
      </c>
      <c r="D257" s="1" t="s">
        <v>1138</v>
      </c>
      <c r="E257" t="str">
        <f>IMAGE("http://ifttt.com/images/no_image_card.png",1)</f>
        <v/>
      </c>
      <c r="F257" s="1" t="s">
        <v>4</v>
      </c>
      <c r="G257" s="2" t="s">
        <v>1139</v>
      </c>
    </row>
    <row r="258">
      <c r="A258" s="1" t="s">
        <v>1140</v>
      </c>
      <c r="B258" s="1" t="s">
        <v>877</v>
      </c>
      <c r="C258" s="1" t="s">
        <v>1141</v>
      </c>
      <c r="D258" s="2" t="s">
        <v>1142</v>
      </c>
      <c r="E258" t="str">
        <f>IMAGE("http://static1.worldcrunch.com/images/story/image_1039724385.jpg",1)</f>
        <v/>
      </c>
      <c r="F258" s="1" t="s">
        <v>4</v>
      </c>
      <c r="G258" s="2" t="s">
        <v>1143</v>
      </c>
    </row>
    <row r="259">
      <c r="A259" s="1" t="s">
        <v>1144</v>
      </c>
      <c r="B259" s="1" t="s">
        <v>1051</v>
      </c>
      <c r="C259" s="1" t="s">
        <v>1145</v>
      </c>
      <c r="D259" s="2" t="s">
        <v>1146</v>
      </c>
      <c r="E259" t="str">
        <f>IMAGE("http://s.thestreet.com/files/tsc/v2008/photos/contrib/uploads/bitcoin113-large.jpg",1)</f>
        <v/>
      </c>
      <c r="F259" s="1" t="s">
        <v>4</v>
      </c>
      <c r="G259" s="2" t="s">
        <v>1147</v>
      </c>
    </row>
    <row r="260">
      <c r="A260" s="1" t="s">
        <v>1148</v>
      </c>
      <c r="B260" s="1" t="s">
        <v>1149</v>
      </c>
      <c r="C260" s="1" t="s">
        <v>1150</v>
      </c>
      <c r="D260" s="2" t="s">
        <v>1151</v>
      </c>
      <c r="E260" t="str">
        <f t="shared" ref="E260:E261" si="30">IMAGE("http://ifttt.com/images/no_image_card.png",1)</f>
        <v/>
      </c>
      <c r="F260" s="1" t="s">
        <v>4</v>
      </c>
      <c r="G260" s="2" t="s">
        <v>1152</v>
      </c>
    </row>
    <row r="261">
      <c r="A261" s="1" t="s">
        <v>1153</v>
      </c>
      <c r="B261" s="1" t="s">
        <v>1154</v>
      </c>
      <c r="C261" s="1" t="s">
        <v>1155</v>
      </c>
      <c r="D261" s="1" t="s">
        <v>1156</v>
      </c>
      <c r="E261" t="str">
        <f t="shared" si="30"/>
        <v/>
      </c>
      <c r="F261" s="1" t="s">
        <v>4</v>
      </c>
      <c r="G261" s="2" t="s">
        <v>1157</v>
      </c>
    </row>
    <row r="262">
      <c r="A262" s="1" t="s">
        <v>1158</v>
      </c>
      <c r="B262" s="1" t="s">
        <v>1159</v>
      </c>
      <c r="C262" s="1" t="s">
        <v>1160</v>
      </c>
      <c r="D262" s="2" t="s">
        <v>1161</v>
      </c>
      <c r="E262" t="str">
        <f>IMAGE("https://dnqgz544uhbo8.cloudfront.net/_/fp/img/default-preview-image.IsBK38jFAJBlWifMLO4z9g.png",1)</f>
        <v/>
      </c>
      <c r="F262" s="1" t="s">
        <v>4</v>
      </c>
      <c r="G262" s="2" t="s">
        <v>1162</v>
      </c>
    </row>
    <row r="263">
      <c r="A263" s="1" t="s">
        <v>1163</v>
      </c>
      <c r="B263" s="1" t="s">
        <v>1164</v>
      </c>
      <c r="C263" s="1" t="s">
        <v>1165</v>
      </c>
      <c r="D263" s="2" t="s">
        <v>1166</v>
      </c>
      <c r="E263" t="str">
        <f>IMAGE("http://s.wsj.net/blogs/img/WSJ_Logo_BlackBackground_1200x630social",1)</f>
        <v/>
      </c>
      <c r="F263" s="1" t="s">
        <v>4</v>
      </c>
      <c r="G263" s="2" t="s">
        <v>1167</v>
      </c>
    </row>
    <row r="264">
      <c r="A264" s="1" t="s">
        <v>1168</v>
      </c>
      <c r="B264" s="1" t="s">
        <v>1169</v>
      </c>
      <c r="C264" s="1" t="s">
        <v>1170</v>
      </c>
      <c r="D264" s="2" t="s">
        <v>1171</v>
      </c>
      <c r="E264" t="str">
        <f>IMAGE("https://bitcoinmagazine.com/wp-content/uploads/2015/05/harborly.jpg",1)</f>
        <v/>
      </c>
      <c r="F264" s="1" t="s">
        <v>4</v>
      </c>
      <c r="G264" s="2" t="s">
        <v>1172</v>
      </c>
    </row>
    <row r="265">
      <c r="A265" s="1" t="s">
        <v>1173</v>
      </c>
      <c r="B265" s="1" t="s">
        <v>498</v>
      </c>
      <c r="C265" s="1" t="s">
        <v>1174</v>
      </c>
      <c r="D265" s="2" t="s">
        <v>1175</v>
      </c>
      <c r="E265" t="str">
        <f>IMAGE("http://shitco.in/wp-content/uploads/2015/05/Screen-Shot-2015-05-18-at-2.07.09-PM.png",1)</f>
        <v/>
      </c>
      <c r="F265" s="1" t="s">
        <v>4</v>
      </c>
      <c r="G265" s="2" t="s">
        <v>1176</v>
      </c>
    </row>
    <row r="266">
      <c r="A266" s="1" t="s">
        <v>1177</v>
      </c>
      <c r="B266" s="1" t="s">
        <v>1178</v>
      </c>
      <c r="C266" s="1" t="s">
        <v>1179</v>
      </c>
      <c r="D266" s="2" t="s">
        <v>1180</v>
      </c>
      <c r="E266" t="str">
        <f>IMAGE("https://pbs.twimg.com/profile_images/913768969/joshua-unseth_400x400.png",1)</f>
        <v/>
      </c>
      <c r="F266" s="1" t="s">
        <v>4</v>
      </c>
      <c r="G266" s="2" t="s">
        <v>1181</v>
      </c>
    </row>
    <row r="267">
      <c r="A267" s="1" t="s">
        <v>1182</v>
      </c>
      <c r="B267" s="1" t="s">
        <v>1183</v>
      </c>
      <c r="C267" s="1" t="s">
        <v>1184</v>
      </c>
      <c r="D267" s="2" t="s">
        <v>1185</v>
      </c>
      <c r="E267" t="str">
        <f>IMAGE("http://si.wsj.net/public/resources/images/BN-IM059_bitcoi_P_20150518140921.jpg",1)</f>
        <v/>
      </c>
      <c r="F267" s="1" t="s">
        <v>4</v>
      </c>
      <c r="G267" s="2" t="s">
        <v>1186</v>
      </c>
    </row>
    <row r="268">
      <c r="A268" s="1" t="s">
        <v>1187</v>
      </c>
      <c r="B268" s="1" t="s">
        <v>1188</v>
      </c>
      <c r="C268" s="1" t="s">
        <v>1189</v>
      </c>
      <c r="D268" s="2" t="s">
        <v>1190</v>
      </c>
      <c r="E268" t="str">
        <f>IMAGE("http://i.imgur.com/I4Y8OjL.jpg?fb",1)</f>
        <v/>
      </c>
      <c r="F268" s="1" t="s">
        <v>4</v>
      </c>
      <c r="G268" s="2" t="s">
        <v>1191</v>
      </c>
    </row>
    <row r="269">
      <c r="A269" s="1" t="s">
        <v>1192</v>
      </c>
      <c r="B269" s="1" t="s">
        <v>1193</v>
      </c>
      <c r="C269" s="1" t="s">
        <v>1194</v>
      </c>
      <c r="D269" s="2" t="s">
        <v>1195</v>
      </c>
      <c r="E269" t="str">
        <f>IMAGE("http://youmeandbtc.com/wp-content/uploads/2015/05/Wall-of-Coins.png",1)</f>
        <v/>
      </c>
      <c r="F269" s="1" t="s">
        <v>4</v>
      </c>
      <c r="G269" s="2" t="s">
        <v>1196</v>
      </c>
    </row>
    <row r="270">
      <c r="A270" s="1" t="s">
        <v>1192</v>
      </c>
      <c r="B270" s="1" t="s">
        <v>1197</v>
      </c>
      <c r="C270" s="1" t="s">
        <v>1198</v>
      </c>
      <c r="D270" s="2" t="s">
        <v>1199</v>
      </c>
      <c r="E270" t="str">
        <f>IMAGE("https://i.ytimg.com/vi/ETcsJG13LI8/hqdefault.jpg",1)</f>
        <v/>
      </c>
      <c r="F270" s="1" t="s">
        <v>4</v>
      </c>
      <c r="G270" s="2" t="s">
        <v>1200</v>
      </c>
    </row>
    <row r="271">
      <c r="A271" s="1" t="s">
        <v>1201</v>
      </c>
      <c r="B271" s="1" t="s">
        <v>1202</v>
      </c>
      <c r="C271" s="1" t="s">
        <v>1203</v>
      </c>
      <c r="D271" s="2" t="s">
        <v>1204</v>
      </c>
      <c r="E271" t="str">
        <f>IMAGE("http://www.boycottpaper.com/media/comic/15/05/14/%25id/currentc.png",1)</f>
        <v/>
      </c>
      <c r="F271" s="1" t="s">
        <v>4</v>
      </c>
      <c r="G271" s="2" t="s">
        <v>1205</v>
      </c>
    </row>
    <row r="272">
      <c r="A272" s="1" t="s">
        <v>1206</v>
      </c>
      <c r="B272" s="1" t="s">
        <v>1207</v>
      </c>
      <c r="C272" s="1" t="s">
        <v>1208</v>
      </c>
      <c r="D272" s="1" t="s">
        <v>1209</v>
      </c>
      <c r="E272" t="str">
        <f t="shared" ref="E272:E273" si="31">IMAGE("http://ifttt.com/images/no_image_card.png",1)</f>
        <v/>
      </c>
      <c r="F272" s="1" t="s">
        <v>4</v>
      </c>
      <c r="G272" s="2" t="s">
        <v>1210</v>
      </c>
    </row>
    <row r="273">
      <c r="A273" s="1" t="s">
        <v>1211</v>
      </c>
      <c r="B273" s="1" t="s">
        <v>1212</v>
      </c>
      <c r="C273" s="1" t="s">
        <v>1213</v>
      </c>
      <c r="D273" s="1" t="s">
        <v>1214</v>
      </c>
      <c r="E273" t="str">
        <f t="shared" si="31"/>
        <v/>
      </c>
      <c r="F273" s="1" t="s">
        <v>4</v>
      </c>
      <c r="G273" s="2" t="s">
        <v>1215</v>
      </c>
    </row>
    <row r="274">
      <c r="A274" s="1" t="s">
        <v>1201</v>
      </c>
      <c r="B274" s="1" t="s">
        <v>1202</v>
      </c>
      <c r="C274" s="1" t="s">
        <v>1203</v>
      </c>
      <c r="D274" s="2" t="s">
        <v>1204</v>
      </c>
      <c r="E274" t="str">
        <f>IMAGE("http://www.boycottpaper.com/media/comic/15/05/14/%25id/currentc.png",1)</f>
        <v/>
      </c>
      <c r="F274" s="1" t="s">
        <v>4</v>
      </c>
      <c r="G274" s="2" t="s">
        <v>1205</v>
      </c>
    </row>
    <row r="275">
      <c r="A275" s="1" t="s">
        <v>1206</v>
      </c>
      <c r="B275" s="1" t="s">
        <v>1207</v>
      </c>
      <c r="C275" s="1" t="s">
        <v>1208</v>
      </c>
      <c r="D275" s="1" t="s">
        <v>1209</v>
      </c>
      <c r="E275" t="str">
        <f>IMAGE("http://ifttt.com/images/no_image_card.png",1)</f>
        <v/>
      </c>
      <c r="F275" s="1" t="s">
        <v>4</v>
      </c>
      <c r="G275" s="2" t="s">
        <v>1210</v>
      </c>
    </row>
    <row r="276">
      <c r="A276" s="1" t="s">
        <v>1216</v>
      </c>
      <c r="B276" s="1" t="s">
        <v>1217</v>
      </c>
      <c r="C276" s="1" t="s">
        <v>1165</v>
      </c>
      <c r="D276" s="2" t="s">
        <v>1185</v>
      </c>
      <c r="E276" t="str">
        <f>IMAGE("http://si.wsj.net/public/resources/images/BN-IM059_bitcoi_P_20150518140921.jpg",1)</f>
        <v/>
      </c>
      <c r="F276" s="1" t="s">
        <v>4</v>
      </c>
      <c r="G276" s="2" t="s">
        <v>1218</v>
      </c>
    </row>
    <row r="277">
      <c r="A277" s="1" t="s">
        <v>1219</v>
      </c>
      <c r="B277" s="1" t="s">
        <v>1220</v>
      </c>
      <c r="C277" s="1" t="s">
        <v>1221</v>
      </c>
      <c r="D277" s="1" t="s">
        <v>1222</v>
      </c>
      <c r="E277" t="str">
        <f>IMAGE("http://ifttt.com/images/no_image_card.png",1)</f>
        <v/>
      </c>
      <c r="F277" s="1" t="s">
        <v>4</v>
      </c>
      <c r="G277" s="2" t="s">
        <v>1223</v>
      </c>
    </row>
    <row r="278">
      <c r="A278" s="1" t="s">
        <v>1224</v>
      </c>
      <c r="B278" s="1" t="s">
        <v>1225</v>
      </c>
      <c r="C278" s="1" t="s">
        <v>1226</v>
      </c>
      <c r="D278" s="2" t="s">
        <v>1227</v>
      </c>
      <c r="E278" t="str">
        <f>IMAGE("http://exstreamist.com/wp-content/uploads/2015/05/netflix-original-premires-june-2015-300x200.png",1)</f>
        <v/>
      </c>
      <c r="F278" s="1" t="s">
        <v>4</v>
      </c>
      <c r="G278" s="2" t="s">
        <v>1228</v>
      </c>
    </row>
    <row r="279">
      <c r="A279" s="1" t="s">
        <v>1216</v>
      </c>
      <c r="B279" s="1" t="s">
        <v>1217</v>
      </c>
      <c r="C279" s="1" t="s">
        <v>1165</v>
      </c>
      <c r="D279" s="2" t="s">
        <v>1185</v>
      </c>
      <c r="E279" t="str">
        <f>IMAGE("http://si.wsj.net/public/resources/images/BN-IM059_bitcoi_P_20150518140921.jpg",1)</f>
        <v/>
      </c>
      <c r="F279" s="1" t="s">
        <v>4</v>
      </c>
      <c r="G279" s="2" t="s">
        <v>1218</v>
      </c>
    </row>
    <row r="280">
      <c r="A280" s="1" t="s">
        <v>1219</v>
      </c>
      <c r="B280" s="1" t="s">
        <v>1220</v>
      </c>
      <c r="C280" s="1" t="s">
        <v>1221</v>
      </c>
      <c r="D280" s="1" t="s">
        <v>1222</v>
      </c>
      <c r="E280" t="str">
        <f t="shared" ref="E280:E281" si="32">IMAGE("http://ifttt.com/images/no_image_card.png",1)</f>
        <v/>
      </c>
      <c r="F280" s="1" t="s">
        <v>4</v>
      </c>
      <c r="G280" s="2" t="s">
        <v>1223</v>
      </c>
    </row>
    <row r="281">
      <c r="A281" s="1" t="s">
        <v>1229</v>
      </c>
      <c r="B281" s="1" t="s">
        <v>785</v>
      </c>
      <c r="C281" s="1" t="s">
        <v>1230</v>
      </c>
      <c r="D281" s="1" t="s">
        <v>1231</v>
      </c>
      <c r="E281" t="str">
        <f t="shared" si="32"/>
        <v/>
      </c>
      <c r="F281" s="1" t="s">
        <v>4</v>
      </c>
      <c r="G281" s="2" t="s">
        <v>1232</v>
      </c>
    </row>
    <row r="282">
      <c r="A282" s="1" t="s">
        <v>1233</v>
      </c>
      <c r="B282" s="1" t="s">
        <v>1061</v>
      </c>
      <c r="C282" s="1" t="s">
        <v>1234</v>
      </c>
      <c r="D282" s="2" t="s">
        <v>1235</v>
      </c>
      <c r="E282" t="str">
        <f>IMAGE("http://bitcoinist.net/wp-content/uploads/2015/05/bitfilm_satoshis_last_will.jpg",1)</f>
        <v/>
      </c>
      <c r="F282" s="1" t="s">
        <v>4</v>
      </c>
      <c r="G282" s="2" t="s">
        <v>1236</v>
      </c>
    </row>
    <row r="283">
      <c r="A283" s="1" t="s">
        <v>1237</v>
      </c>
      <c r="B283" s="1" t="s">
        <v>1238</v>
      </c>
      <c r="C283" s="1" t="s">
        <v>1239</v>
      </c>
      <c r="D283" s="2" t="s">
        <v>1240</v>
      </c>
      <c r="E283" t="str">
        <f>IMAGE("http://www.gannett-cdn.com/-mm-/42386cf1d1839350818d8d39ebf6a5ca4b376392/c=0-318-4854-3060&amp;amp;r=x1683&amp;amp;c=3200x1680/local/-/media/2015/05/16/USATODAY/USATODAY/635673900981646004-AP-Financial-Markets-Wall-Street.jpg",1)</f>
        <v/>
      </c>
      <c r="F283" s="1" t="s">
        <v>4</v>
      </c>
      <c r="G283" s="2" t="s">
        <v>1241</v>
      </c>
    </row>
    <row r="284">
      <c r="A284" s="1" t="s">
        <v>1237</v>
      </c>
      <c r="B284" s="1" t="s">
        <v>1207</v>
      </c>
      <c r="C284" s="1" t="s">
        <v>1242</v>
      </c>
      <c r="D284" s="1" t="s">
        <v>1243</v>
      </c>
      <c r="E284" t="str">
        <f t="shared" ref="E284:E288" si="33">IMAGE("http://ifttt.com/images/no_image_card.png",1)</f>
        <v/>
      </c>
      <c r="F284" s="1" t="s">
        <v>4</v>
      </c>
      <c r="G284" s="2" t="s">
        <v>1244</v>
      </c>
    </row>
    <row r="285">
      <c r="A285" s="1" t="s">
        <v>1245</v>
      </c>
      <c r="B285" s="1" t="s">
        <v>1009</v>
      </c>
      <c r="C285" s="1" t="s">
        <v>1246</v>
      </c>
      <c r="D285" s="1" t="s">
        <v>1247</v>
      </c>
      <c r="E285" t="str">
        <f t="shared" si="33"/>
        <v/>
      </c>
      <c r="F285" s="1" t="s">
        <v>4</v>
      </c>
      <c r="G285" s="2" t="s">
        <v>1248</v>
      </c>
    </row>
    <row r="286">
      <c r="A286" s="1" t="s">
        <v>1249</v>
      </c>
      <c r="B286" s="1" t="s">
        <v>1250</v>
      </c>
      <c r="C286" s="1" t="s">
        <v>1251</v>
      </c>
      <c r="D286" s="1" t="s">
        <v>1252</v>
      </c>
      <c r="E286" t="str">
        <f t="shared" si="33"/>
        <v/>
      </c>
      <c r="F286" s="1" t="s">
        <v>4</v>
      </c>
      <c r="G286" s="2" t="s">
        <v>1253</v>
      </c>
    </row>
    <row r="287">
      <c r="A287" s="1" t="s">
        <v>1254</v>
      </c>
      <c r="B287" s="1" t="s">
        <v>1255</v>
      </c>
      <c r="C287" s="1" t="s">
        <v>1256</v>
      </c>
      <c r="D287" s="1" t="s">
        <v>1257</v>
      </c>
      <c r="E287" t="str">
        <f t="shared" si="33"/>
        <v/>
      </c>
      <c r="F287" s="1" t="s">
        <v>4</v>
      </c>
      <c r="G287" s="2" t="s">
        <v>1258</v>
      </c>
    </row>
    <row r="288">
      <c r="A288" s="1" t="s">
        <v>1259</v>
      </c>
      <c r="B288" s="1" t="s">
        <v>1260</v>
      </c>
      <c r="C288" s="1" t="s">
        <v>1261</v>
      </c>
      <c r="D288" s="1" t="s">
        <v>1262</v>
      </c>
      <c r="E288" t="str">
        <f t="shared" si="33"/>
        <v/>
      </c>
      <c r="F288" s="1" t="s">
        <v>4</v>
      </c>
      <c r="G288" s="2" t="s">
        <v>1263</v>
      </c>
    </row>
    <row r="289">
      <c r="A289" s="1" t="s">
        <v>1264</v>
      </c>
      <c r="B289" s="1" t="s">
        <v>1265</v>
      </c>
      <c r="C289" s="1" t="s">
        <v>1266</v>
      </c>
      <c r="D289" s="2" t="s">
        <v>1267</v>
      </c>
      <c r="E289" t="str">
        <f>IMAGE("http://247cryptonews.com/wp-content/uploads/2015/05/BTI-Contest.png",1)</f>
        <v/>
      </c>
      <c r="F289" s="1" t="s">
        <v>4</v>
      </c>
      <c r="G289" s="2" t="s">
        <v>1268</v>
      </c>
    </row>
    <row r="290">
      <c r="A290" s="1" t="s">
        <v>1269</v>
      </c>
      <c r="B290" s="1" t="s">
        <v>1270</v>
      </c>
      <c r="C290" s="1" t="s">
        <v>1271</v>
      </c>
      <c r="D290" s="2" t="s">
        <v>1272</v>
      </c>
      <c r="E290" t="str">
        <f>IMAGE("http://i.imgur.com/7drHiqr.gif",1)</f>
        <v/>
      </c>
      <c r="F290" s="1" t="s">
        <v>4</v>
      </c>
      <c r="G290" s="2" t="s">
        <v>1273</v>
      </c>
    </row>
    <row r="291">
      <c r="A291" s="1" t="s">
        <v>1274</v>
      </c>
      <c r="B291" s="1" t="s">
        <v>1275</v>
      </c>
      <c r="C291" s="1" t="s">
        <v>1276</v>
      </c>
      <c r="D291" s="1" t="s">
        <v>1277</v>
      </c>
      <c r="E291" t="str">
        <f>IMAGE("http://ifttt.com/images/no_image_card.png",1)</f>
        <v/>
      </c>
      <c r="F291" s="1" t="s">
        <v>4</v>
      </c>
      <c r="G291" s="2" t="s">
        <v>1278</v>
      </c>
    </row>
    <row r="292">
      <c r="A292" s="1" t="s">
        <v>1274</v>
      </c>
      <c r="B292" s="1" t="s">
        <v>1051</v>
      </c>
      <c r="C292" s="1" t="s">
        <v>1279</v>
      </c>
      <c r="D292" s="2" t="s">
        <v>1280</v>
      </c>
      <c r="E292" t="str">
        <f>IMAGE("https://bitcoinmagazine.com/wp-content/uploads/2015/05/bitpesa.jpg",1)</f>
        <v/>
      </c>
      <c r="F292" s="1" t="s">
        <v>4</v>
      </c>
      <c r="G292" s="2" t="s">
        <v>1281</v>
      </c>
    </row>
    <row r="293">
      <c r="A293" s="1" t="s">
        <v>1282</v>
      </c>
      <c r="B293" s="1" t="s">
        <v>1283</v>
      </c>
      <c r="C293" s="1" t="s">
        <v>1284</v>
      </c>
      <c r="D293" s="2" t="s">
        <v>1285</v>
      </c>
      <c r="E293" t="str">
        <f>IMAGE("https://res.cloudinary.com/indiegogo-media-prod-cld/image/upload/c_fill,h_200,w_200/v1431414864/pk4dij31k12me7myydkj.jpg",1)</f>
        <v/>
      </c>
      <c r="F293" s="1" t="s">
        <v>4</v>
      </c>
      <c r="G293" s="2" t="s">
        <v>1286</v>
      </c>
    </row>
    <row r="294">
      <c r="A294" s="1" t="s">
        <v>1287</v>
      </c>
      <c r="B294" s="1" t="s">
        <v>363</v>
      </c>
      <c r="C294" s="1" t="s">
        <v>1288</v>
      </c>
      <c r="D294" s="1" t="s">
        <v>1289</v>
      </c>
      <c r="E294" t="str">
        <f t="shared" ref="E294:E295" si="34">IMAGE("http://ifttt.com/images/no_image_card.png",1)</f>
        <v/>
      </c>
      <c r="F294" s="1" t="s">
        <v>4</v>
      </c>
      <c r="G294" s="2" t="s">
        <v>1290</v>
      </c>
    </row>
    <row r="295">
      <c r="A295" s="1" t="s">
        <v>1291</v>
      </c>
      <c r="B295" s="1" t="s">
        <v>1292</v>
      </c>
      <c r="C295" s="1" t="s">
        <v>1293</v>
      </c>
      <c r="D295" s="1" t="s">
        <v>1294</v>
      </c>
      <c r="E295" t="str">
        <f t="shared" si="34"/>
        <v/>
      </c>
      <c r="F295" s="1" t="s">
        <v>4</v>
      </c>
      <c r="G295" s="2" t="s">
        <v>1295</v>
      </c>
    </row>
    <row r="296">
      <c r="A296" s="1" t="s">
        <v>1296</v>
      </c>
      <c r="B296" s="1" t="s">
        <v>1297</v>
      </c>
      <c r="C296" s="1" t="s">
        <v>1298</v>
      </c>
      <c r="D296" s="2" t="s">
        <v>1299</v>
      </c>
      <c r="E296" t="str">
        <f>IMAGE("http://i2.wp.com/www.lifehackbuddy.com/wp-content/uploads/2015/05/Earn-Bitcoins-guide-for-getting-started-with-bitcoins.png?resize=700%2C357",1)</f>
        <v/>
      </c>
      <c r="F296" s="1" t="s">
        <v>4</v>
      </c>
      <c r="G296" s="2" t="s">
        <v>1300</v>
      </c>
    </row>
    <row r="297">
      <c r="A297" s="1" t="s">
        <v>1296</v>
      </c>
      <c r="B297" s="1" t="s">
        <v>1301</v>
      </c>
      <c r="C297" s="1" t="s">
        <v>1302</v>
      </c>
      <c r="D297" s="1" t="s">
        <v>1303</v>
      </c>
      <c r="E297" t="str">
        <f>IMAGE("http://ifttt.com/images/no_image_card.png",1)</f>
        <v/>
      </c>
      <c r="F297" s="1" t="s">
        <v>4</v>
      </c>
      <c r="G297" s="2" t="s">
        <v>1304</v>
      </c>
    </row>
    <row r="298">
      <c r="A298" s="1" t="s">
        <v>1305</v>
      </c>
      <c r="B298" s="1" t="s">
        <v>1306</v>
      </c>
      <c r="C298" s="1" t="s">
        <v>1307</v>
      </c>
      <c r="D298" s="2" t="s">
        <v>1308</v>
      </c>
      <c r="E298" t="str">
        <f>IMAGE("http://btcvestor.com/wp-content/uploads/sites/17/2015/02/Screen-Shot-2015-02-02-at-2.56.45-PM.png",1)</f>
        <v/>
      </c>
      <c r="F298" s="1" t="s">
        <v>4</v>
      </c>
      <c r="G298" s="2" t="s">
        <v>1309</v>
      </c>
    </row>
    <row r="299">
      <c r="A299" s="1" t="s">
        <v>1310</v>
      </c>
      <c r="B299" s="1" t="s">
        <v>64</v>
      </c>
      <c r="C299" s="1" t="s">
        <v>1311</v>
      </c>
      <c r="D299" s="2" t="s">
        <v>1312</v>
      </c>
      <c r="E299" t="str">
        <f>IMAGE("http://www.wired.com/wp-content/uploads/2015/05/473062670.jpg",1)</f>
        <v/>
      </c>
      <c r="F299" s="1" t="s">
        <v>4</v>
      </c>
      <c r="G299" s="2" t="s">
        <v>1313</v>
      </c>
    </row>
    <row r="300">
      <c r="A300" s="1" t="s">
        <v>1314</v>
      </c>
      <c r="B300" s="1" t="s">
        <v>1315</v>
      </c>
      <c r="C300" s="1" t="s">
        <v>1316</v>
      </c>
      <c r="D300" s="2" t="s">
        <v>1317</v>
      </c>
      <c r="E300" t="str">
        <f>IMAGE("http://l.yimg.com/a/p/fi/31/09/00.jpg",1)</f>
        <v/>
      </c>
      <c r="F300" s="1" t="s">
        <v>4</v>
      </c>
      <c r="G300" s="2" t="s">
        <v>1318</v>
      </c>
    </row>
    <row r="301">
      <c r="A301" s="1" t="s">
        <v>1319</v>
      </c>
      <c r="B301" s="1" t="s">
        <v>1320</v>
      </c>
      <c r="C301" s="1" t="s">
        <v>1321</v>
      </c>
      <c r="D301" s="2" t="s">
        <v>1322</v>
      </c>
      <c r="E301" t="str">
        <f>IMAGE("http://media.coindesk.com/2015/04/IMG_6407.jpg",1)</f>
        <v/>
      </c>
      <c r="F301" s="1" t="s">
        <v>4</v>
      </c>
      <c r="G301" s="2" t="s">
        <v>1323</v>
      </c>
    </row>
    <row r="302">
      <c r="A302" s="1" t="s">
        <v>1324</v>
      </c>
      <c r="B302" s="1" t="s">
        <v>1325</v>
      </c>
      <c r="C302" s="1" t="s">
        <v>1326</v>
      </c>
      <c r="D302" s="2" t="s">
        <v>1327</v>
      </c>
      <c r="E302" t="str">
        <f t="shared" ref="E302:E307" si="35">IMAGE("http://ifttt.com/images/no_image_card.png",1)</f>
        <v/>
      </c>
      <c r="F302" s="1" t="s">
        <v>4</v>
      </c>
      <c r="G302" s="2" t="s">
        <v>1328</v>
      </c>
    </row>
    <row r="303">
      <c r="A303" s="1" t="s">
        <v>1329</v>
      </c>
      <c r="B303" s="1" t="s">
        <v>1330</v>
      </c>
      <c r="C303" s="1" t="s">
        <v>1331</v>
      </c>
      <c r="D303" s="1" t="s">
        <v>1332</v>
      </c>
      <c r="E303" t="str">
        <f t="shared" si="35"/>
        <v/>
      </c>
      <c r="F303" s="1" t="s">
        <v>4</v>
      </c>
      <c r="G303" s="2" t="s">
        <v>1333</v>
      </c>
    </row>
    <row r="304">
      <c r="A304" s="1" t="s">
        <v>1329</v>
      </c>
      <c r="B304" s="1" t="s">
        <v>1334</v>
      </c>
      <c r="C304" s="1" t="s">
        <v>1335</v>
      </c>
      <c r="D304" s="1" t="s">
        <v>1336</v>
      </c>
      <c r="E304" t="str">
        <f t="shared" si="35"/>
        <v/>
      </c>
      <c r="F304" s="1" t="s">
        <v>4</v>
      </c>
      <c r="G304" s="2" t="s">
        <v>1337</v>
      </c>
    </row>
    <row r="305">
      <c r="A305" s="1" t="s">
        <v>1338</v>
      </c>
      <c r="B305" s="1" t="s">
        <v>1339</v>
      </c>
      <c r="C305" s="1" t="s">
        <v>1340</v>
      </c>
      <c r="D305" s="1" t="s">
        <v>1341</v>
      </c>
      <c r="E305" t="str">
        <f t="shared" si="35"/>
        <v/>
      </c>
      <c r="F305" s="1" t="s">
        <v>4</v>
      </c>
      <c r="G305" s="2" t="s">
        <v>1342</v>
      </c>
    </row>
    <row r="306">
      <c r="A306" s="1" t="s">
        <v>1338</v>
      </c>
      <c r="B306" s="1" t="s">
        <v>1343</v>
      </c>
      <c r="C306" s="1" t="s">
        <v>1344</v>
      </c>
      <c r="D306" s="1" t="s">
        <v>14</v>
      </c>
      <c r="E306" t="str">
        <f t="shared" si="35"/>
        <v/>
      </c>
      <c r="F306" s="1" t="s">
        <v>4</v>
      </c>
      <c r="G306" s="2" t="s">
        <v>1345</v>
      </c>
    </row>
    <row r="307">
      <c r="A307" s="1" t="s">
        <v>1346</v>
      </c>
      <c r="B307" s="1" t="s">
        <v>1347</v>
      </c>
      <c r="C307" s="1" t="s">
        <v>1348</v>
      </c>
      <c r="D307" s="1" t="s">
        <v>1349</v>
      </c>
      <c r="E307" t="str">
        <f t="shared" si="35"/>
        <v/>
      </c>
      <c r="F307" s="1" t="s">
        <v>4</v>
      </c>
      <c r="G307" s="2" t="s">
        <v>1350</v>
      </c>
    </row>
    <row r="308">
      <c r="A308" s="1" t="s">
        <v>1351</v>
      </c>
      <c r="B308" s="1" t="s">
        <v>1352</v>
      </c>
      <c r="C308" s="1" t="s">
        <v>1353</v>
      </c>
      <c r="D308" s="2" t="s">
        <v>1354</v>
      </c>
      <c r="E308" t="str">
        <f>IMAGE("http://www.coinbuzz.com/wp-content/uploads/2015/05/VI6iNHh.jpg",1)</f>
        <v/>
      </c>
      <c r="F308" s="1" t="s">
        <v>4</v>
      </c>
      <c r="G308" s="2" t="s">
        <v>1355</v>
      </c>
    </row>
    <row r="309">
      <c r="A309" s="1" t="s">
        <v>1356</v>
      </c>
      <c r="B309" s="1" t="s">
        <v>1357</v>
      </c>
      <c r="C309" s="1" t="s">
        <v>1358</v>
      </c>
      <c r="D309" s="2" t="s">
        <v>1359</v>
      </c>
      <c r="E309" t="str">
        <f>IMAGE("http://cdn.thefiscaltimes.com/cdn/farfuture/s2Xnl-hybDxI1qgMbIkcVPwKhm6STEtOELHN5ME4sIY/mtime:1378217559/sites/default/files/articles/02162011_F35_article.jpg",1)</f>
        <v/>
      </c>
      <c r="F309" s="1" t="s">
        <v>4</v>
      </c>
      <c r="G309" s="2" t="s">
        <v>1360</v>
      </c>
    </row>
    <row r="310">
      <c r="A310" s="1" t="s">
        <v>1346</v>
      </c>
      <c r="B310" s="1" t="s">
        <v>1347</v>
      </c>
      <c r="C310" s="1" t="s">
        <v>1348</v>
      </c>
      <c r="D310" s="1" t="s">
        <v>1349</v>
      </c>
      <c r="E310" t="str">
        <f>IMAGE("http://ifttt.com/images/no_image_card.png",1)</f>
        <v/>
      </c>
      <c r="F310" s="1" t="s">
        <v>4</v>
      </c>
      <c r="G310" s="2" t="s">
        <v>1350</v>
      </c>
    </row>
    <row r="311">
      <c r="A311" s="1" t="s">
        <v>1351</v>
      </c>
      <c r="B311" s="1" t="s">
        <v>1352</v>
      </c>
      <c r="C311" s="1" t="s">
        <v>1353</v>
      </c>
      <c r="D311" s="2" t="s">
        <v>1354</v>
      </c>
      <c r="E311" t="str">
        <f>IMAGE("http://www.coinbuzz.com/wp-content/uploads/2015/05/VI6iNHh.jpg",1)</f>
        <v/>
      </c>
      <c r="F311" s="1" t="s">
        <v>4</v>
      </c>
      <c r="G311" s="2" t="s">
        <v>1355</v>
      </c>
    </row>
    <row r="312">
      <c r="A312" s="1" t="s">
        <v>1361</v>
      </c>
      <c r="B312" s="1" t="s">
        <v>99</v>
      </c>
      <c r="C312" s="1" t="s">
        <v>1362</v>
      </c>
      <c r="D312" s="1" t="s">
        <v>1363</v>
      </c>
      <c r="E312" t="str">
        <f>IMAGE("http://ifttt.com/images/no_image_card.png",1)</f>
        <v/>
      </c>
      <c r="F312" s="1" t="s">
        <v>4</v>
      </c>
      <c r="G312" s="2" t="s">
        <v>1364</v>
      </c>
    </row>
    <row r="313">
      <c r="A313" s="1" t="s">
        <v>1365</v>
      </c>
      <c r="B313" s="1" t="s">
        <v>1283</v>
      </c>
      <c r="C313" s="1" t="s">
        <v>1366</v>
      </c>
      <c r="D313" s="2" t="s">
        <v>1367</v>
      </c>
      <c r="E313" t="str">
        <f>IMAGE("http://neuworkcity.com/wp-content/uploads/2015/04/Screen-Shot-2015-04-02-at-12.43.40-AM1.png",1)</f>
        <v/>
      </c>
      <c r="F313" s="1" t="s">
        <v>4</v>
      </c>
      <c r="G313" s="2" t="s">
        <v>1368</v>
      </c>
    </row>
    <row r="314">
      <c r="A314" s="1" t="s">
        <v>1369</v>
      </c>
      <c r="B314" s="1" t="s">
        <v>1370</v>
      </c>
      <c r="C314" s="1" t="s">
        <v>1371</v>
      </c>
      <c r="D314" s="1" t="s">
        <v>1372</v>
      </c>
      <c r="E314" t="str">
        <f>IMAGE("http://ifttt.com/images/no_image_card.png",1)</f>
        <v/>
      </c>
      <c r="F314" s="1" t="s">
        <v>4</v>
      </c>
      <c r="G314" s="2" t="s">
        <v>1373</v>
      </c>
    </row>
    <row r="315">
      <c r="A315" s="1" t="s">
        <v>1374</v>
      </c>
      <c r="B315" s="1" t="s">
        <v>1375</v>
      </c>
      <c r="C315" s="1" t="s">
        <v>1376</v>
      </c>
      <c r="D315" s="2" t="s">
        <v>1377</v>
      </c>
      <c r="E315" t="str">
        <f>IMAGE("https://i.ytimg.com/vi/Wyf-9CPyBsY/maxresdefault.jpg",1)</f>
        <v/>
      </c>
      <c r="F315" s="1" t="s">
        <v>4</v>
      </c>
      <c r="G315" s="2" t="s">
        <v>1378</v>
      </c>
    </row>
    <row r="316">
      <c r="A316" s="1" t="s">
        <v>1379</v>
      </c>
      <c r="B316" s="1" t="s">
        <v>1380</v>
      </c>
      <c r="C316" s="1" t="s">
        <v>1381</v>
      </c>
      <c r="D316" s="2" t="s">
        <v>1382</v>
      </c>
      <c r="E316" t="str">
        <f>IMAGE("https://diginomics.com/wp-content/uploads/21-inc-reveals-plans-for-embedded-bitcoin-mining.png",1)</f>
        <v/>
      </c>
      <c r="F316" s="1" t="s">
        <v>4</v>
      </c>
      <c r="G316" s="2" t="s">
        <v>1383</v>
      </c>
    </row>
    <row r="317">
      <c r="A317" s="1" t="s">
        <v>1384</v>
      </c>
      <c r="B317" s="1" t="s">
        <v>1385</v>
      </c>
      <c r="C317" s="1" t="s">
        <v>1386</v>
      </c>
      <c r="D317" s="1" t="s">
        <v>1387</v>
      </c>
      <c r="E317" t="str">
        <f t="shared" ref="E317:E321" si="36">IMAGE("http://ifttt.com/images/no_image_card.png",1)</f>
        <v/>
      </c>
      <c r="F317" s="1" t="s">
        <v>4</v>
      </c>
      <c r="G317" s="2" t="s">
        <v>1388</v>
      </c>
    </row>
    <row r="318">
      <c r="A318" s="1" t="s">
        <v>1389</v>
      </c>
      <c r="B318" s="1" t="s">
        <v>1390</v>
      </c>
      <c r="C318" s="1" t="s">
        <v>1391</v>
      </c>
      <c r="D318" s="1" t="s">
        <v>1392</v>
      </c>
      <c r="E318" t="str">
        <f t="shared" si="36"/>
        <v/>
      </c>
      <c r="F318" s="1" t="s">
        <v>4</v>
      </c>
      <c r="G318" s="2" t="s">
        <v>1393</v>
      </c>
    </row>
    <row r="319">
      <c r="A319" s="1" t="s">
        <v>1394</v>
      </c>
      <c r="B319" s="1" t="s">
        <v>1395</v>
      </c>
      <c r="C319" s="1" t="s">
        <v>1396</v>
      </c>
      <c r="D319" s="1" t="s">
        <v>14</v>
      </c>
      <c r="E319" t="str">
        <f t="shared" si="36"/>
        <v/>
      </c>
      <c r="F319" s="1" t="s">
        <v>4</v>
      </c>
      <c r="G319" s="2" t="s">
        <v>1397</v>
      </c>
    </row>
    <row r="320">
      <c r="A320" s="1" t="s">
        <v>1389</v>
      </c>
      <c r="B320" s="1" t="s">
        <v>1390</v>
      </c>
      <c r="C320" s="1" t="s">
        <v>1391</v>
      </c>
      <c r="D320" s="1" t="s">
        <v>1392</v>
      </c>
      <c r="E320" t="str">
        <f t="shared" si="36"/>
        <v/>
      </c>
      <c r="F320" s="1" t="s">
        <v>4</v>
      </c>
      <c r="G320" s="2" t="s">
        <v>1393</v>
      </c>
    </row>
    <row r="321">
      <c r="A321" s="1" t="s">
        <v>1398</v>
      </c>
      <c r="B321" s="1" t="s">
        <v>1399</v>
      </c>
      <c r="C321" s="1" t="s">
        <v>1400</v>
      </c>
      <c r="D321" s="1" t="s">
        <v>1401</v>
      </c>
      <c r="E321" t="str">
        <f t="shared" si="36"/>
        <v/>
      </c>
      <c r="F321" s="1" t="s">
        <v>4</v>
      </c>
      <c r="G321" s="2" t="s">
        <v>1402</v>
      </c>
    </row>
    <row r="322">
      <c r="A322" s="1" t="s">
        <v>1403</v>
      </c>
      <c r="B322" s="1" t="s">
        <v>1404</v>
      </c>
      <c r="C322" s="1" t="s">
        <v>1405</v>
      </c>
      <c r="D322" s="2" t="s">
        <v>1406</v>
      </c>
      <c r="E322" t="str">
        <f>IMAGE("http://i.imgur.com/J7smTBj.jpg?fb",1)</f>
        <v/>
      </c>
      <c r="F322" s="1" t="s">
        <v>4</v>
      </c>
      <c r="G322" s="2" t="s">
        <v>1407</v>
      </c>
    </row>
    <row r="323">
      <c r="A323" s="1" t="s">
        <v>1408</v>
      </c>
      <c r="B323" s="1" t="s">
        <v>129</v>
      </c>
      <c r="C323" s="1" t="s">
        <v>1409</v>
      </c>
      <c r="D323" s="2" t="s">
        <v>1410</v>
      </c>
      <c r="E323" t="str">
        <f>IMAGE("http://bravenewcoin.com/assets/Uploads/_resampled/CroppedImage400400-Selection-230.png",1)</f>
        <v/>
      </c>
      <c r="F323" s="1" t="s">
        <v>4</v>
      </c>
      <c r="G323" s="2" t="s">
        <v>1411</v>
      </c>
    </row>
    <row r="324">
      <c r="A324" s="1" t="s">
        <v>1412</v>
      </c>
      <c r="B324" s="1" t="s">
        <v>1413</v>
      </c>
      <c r="C324" s="1" t="s">
        <v>1414</v>
      </c>
      <c r="D324" s="1" t="s">
        <v>1415</v>
      </c>
      <c r="E324" t="str">
        <f>IMAGE("http://ifttt.com/images/no_image_card.png",1)</f>
        <v/>
      </c>
      <c r="F324" s="1" t="s">
        <v>4</v>
      </c>
      <c r="G324" s="2" t="s">
        <v>1416</v>
      </c>
    </row>
    <row r="325">
      <c r="A325" s="1" t="s">
        <v>1417</v>
      </c>
      <c r="B325" s="1" t="s">
        <v>732</v>
      </c>
      <c r="C325" s="1" t="s">
        <v>1418</v>
      </c>
      <c r="D325" s="2" t="s">
        <v>1419</v>
      </c>
      <c r="E325" t="str">
        <f>IMAGE("https://i.ytimg.com/vi/e5IXZsTqs7g/hqdefault.jpg",1)</f>
        <v/>
      </c>
      <c r="F325" s="1" t="s">
        <v>4</v>
      </c>
      <c r="G325" s="2" t="s">
        <v>1420</v>
      </c>
    </row>
    <row r="326">
      <c r="A326" s="1" t="s">
        <v>1412</v>
      </c>
      <c r="B326" s="1" t="s">
        <v>1413</v>
      </c>
      <c r="C326" s="1" t="s">
        <v>1414</v>
      </c>
      <c r="D326" s="1" t="s">
        <v>1415</v>
      </c>
      <c r="E326" t="str">
        <f>IMAGE("http://ifttt.com/images/no_image_card.png",1)</f>
        <v/>
      </c>
      <c r="F326" s="1" t="s">
        <v>4</v>
      </c>
      <c r="G326" s="2" t="s">
        <v>1416</v>
      </c>
    </row>
    <row r="327">
      <c r="A327" s="1" t="s">
        <v>1421</v>
      </c>
      <c r="B327" s="1" t="s">
        <v>1422</v>
      </c>
      <c r="C327" s="1" t="s">
        <v>1423</v>
      </c>
      <c r="D327" s="2" t="s">
        <v>1424</v>
      </c>
      <c r="E327" t="str">
        <f>IMAGE("https://i.ytimg.com/vi/tLUZ7Fc98SA/hqdefault.jpg",1)</f>
        <v/>
      </c>
      <c r="F327" s="1" t="s">
        <v>4</v>
      </c>
      <c r="G327" s="2" t="s">
        <v>1425</v>
      </c>
    </row>
    <row r="328">
      <c r="A328" s="1" t="s">
        <v>1426</v>
      </c>
      <c r="B328" s="1" t="s">
        <v>119</v>
      </c>
      <c r="C328" s="1" t="s">
        <v>1427</v>
      </c>
      <c r="D328" s="2" t="s">
        <v>1428</v>
      </c>
      <c r="E328" t="str">
        <f>IMAGE("https://bitcoinnewsmagazine.com/wp-content/uploads/2015/05/earninterestonbitcoin.png",1)</f>
        <v/>
      </c>
      <c r="F328" s="1" t="s">
        <v>4</v>
      </c>
      <c r="G328" s="2" t="s">
        <v>1429</v>
      </c>
    </row>
    <row r="329">
      <c r="A329" s="1" t="s">
        <v>1430</v>
      </c>
      <c r="B329" s="1" t="s">
        <v>1431</v>
      </c>
      <c r="C329" s="1" t="s">
        <v>1432</v>
      </c>
      <c r="D329" s="1" t="s">
        <v>1433</v>
      </c>
      <c r="E329" t="str">
        <f>IMAGE("http://ifttt.com/images/no_image_card.png",1)</f>
        <v/>
      </c>
      <c r="F329" s="1" t="s">
        <v>4</v>
      </c>
      <c r="G329" s="2" t="s">
        <v>1434</v>
      </c>
    </row>
    <row r="330">
      <c r="A330" s="1" t="s">
        <v>1435</v>
      </c>
      <c r="B330" s="1" t="s">
        <v>1436</v>
      </c>
      <c r="C330" s="1" t="s">
        <v>1437</v>
      </c>
      <c r="D330" s="2" t="s">
        <v>1438</v>
      </c>
      <c r="E330" t="str">
        <f>IMAGE("https://dnqgz544uhbo8.cloudfront.net/_/fp/img/default-preview-image.IsBK38jFAJBlWifMLO4z9g.png",1)</f>
        <v/>
      </c>
      <c r="F330" s="1" t="s">
        <v>4</v>
      </c>
      <c r="G330" s="2" t="s">
        <v>1439</v>
      </c>
    </row>
    <row r="331">
      <c r="A331" s="1" t="s">
        <v>1440</v>
      </c>
      <c r="B331" s="1" t="s">
        <v>1441</v>
      </c>
      <c r="C331" s="1" t="s">
        <v>1442</v>
      </c>
      <c r="D331" s="1" t="s">
        <v>1443</v>
      </c>
      <c r="E331" t="str">
        <f t="shared" ref="E331:E333" si="37">IMAGE("http://ifttt.com/images/no_image_card.png",1)</f>
        <v/>
      </c>
      <c r="F331" s="1" t="s">
        <v>4</v>
      </c>
      <c r="G331" s="2" t="s">
        <v>1444</v>
      </c>
    </row>
    <row r="332">
      <c r="A332" s="1" t="s">
        <v>1445</v>
      </c>
      <c r="B332" s="1" t="s">
        <v>1446</v>
      </c>
      <c r="C332" s="1" t="s">
        <v>1447</v>
      </c>
      <c r="D332" s="1" t="s">
        <v>1448</v>
      </c>
      <c r="E332" t="str">
        <f t="shared" si="37"/>
        <v/>
      </c>
      <c r="F332" s="1" t="s">
        <v>4</v>
      </c>
      <c r="G332" s="2" t="s">
        <v>1449</v>
      </c>
    </row>
    <row r="333">
      <c r="A333" s="1" t="s">
        <v>1450</v>
      </c>
      <c r="B333" s="1" t="s">
        <v>1451</v>
      </c>
      <c r="C333" s="1" t="s">
        <v>1452</v>
      </c>
      <c r="D333" s="1" t="s">
        <v>1453</v>
      </c>
      <c r="E333" t="str">
        <f t="shared" si="37"/>
        <v/>
      </c>
      <c r="F333" s="1" t="s">
        <v>4</v>
      </c>
      <c r="G333" s="2" t="s">
        <v>1454</v>
      </c>
    </row>
    <row r="334">
      <c r="A334" s="1" t="s">
        <v>1455</v>
      </c>
      <c r="B334" s="1" t="s">
        <v>1456</v>
      </c>
      <c r="C334" s="1" t="s">
        <v>1457</v>
      </c>
      <c r="D334" s="2" t="s">
        <v>1458</v>
      </c>
      <c r="E334" t="str">
        <f>IMAGE("https://pbs.twimg.com/media/CFU_UCJUsAAKOzr.jpg:large",1)</f>
        <v/>
      </c>
      <c r="F334" s="1" t="s">
        <v>4</v>
      </c>
      <c r="G334" s="2" t="s">
        <v>1459</v>
      </c>
    </row>
    <row r="335">
      <c r="A335" s="1" t="s">
        <v>1460</v>
      </c>
      <c r="B335" s="1" t="s">
        <v>1330</v>
      </c>
      <c r="C335" s="1" t="s">
        <v>1461</v>
      </c>
      <c r="D335" s="1" t="s">
        <v>14</v>
      </c>
      <c r="E335" t="str">
        <f>IMAGE("http://ifttt.com/images/no_image_card.png",1)</f>
        <v/>
      </c>
      <c r="F335" s="1" t="s">
        <v>4</v>
      </c>
      <c r="G335" s="2" t="s">
        <v>1462</v>
      </c>
    </row>
    <row r="336">
      <c r="A336" s="1" t="s">
        <v>1463</v>
      </c>
      <c r="B336" s="1" t="s">
        <v>1464</v>
      </c>
      <c r="C336" s="1" t="s">
        <v>1465</v>
      </c>
      <c r="D336" s="2" t="s">
        <v>1466</v>
      </c>
      <c r="E336" t="str">
        <f>IMAGE("https://i.ytimg.com/vd?id=rdhNkv4ryuM&amp;amp;ats=59000&amp;amp;w=960&amp;amp;h=720&amp;amp;sigh=OMy5-dqWSkpVL5pmVpCE6zDKnd8",1)</f>
        <v/>
      </c>
      <c r="F336" s="1" t="s">
        <v>4</v>
      </c>
      <c r="G336" s="2" t="s">
        <v>1467</v>
      </c>
    </row>
    <row r="337">
      <c r="A337" s="1" t="s">
        <v>1460</v>
      </c>
      <c r="B337" s="1" t="s">
        <v>1330</v>
      </c>
      <c r="C337" s="1" t="s">
        <v>1461</v>
      </c>
      <c r="D337" s="1" t="s">
        <v>14</v>
      </c>
      <c r="E337" t="str">
        <f t="shared" ref="E337:E341" si="38">IMAGE("http://ifttt.com/images/no_image_card.png",1)</f>
        <v/>
      </c>
      <c r="F337" s="1" t="s">
        <v>4</v>
      </c>
      <c r="G337" s="2" t="s">
        <v>1462</v>
      </c>
    </row>
    <row r="338">
      <c r="A338" s="1" t="s">
        <v>1468</v>
      </c>
      <c r="B338" s="1" t="s">
        <v>1469</v>
      </c>
      <c r="C338" s="1" t="s">
        <v>1470</v>
      </c>
      <c r="D338" s="1" t="s">
        <v>1471</v>
      </c>
      <c r="E338" t="str">
        <f t="shared" si="38"/>
        <v/>
      </c>
      <c r="F338" s="1" t="s">
        <v>4</v>
      </c>
      <c r="G338" s="2" t="s">
        <v>1472</v>
      </c>
    </row>
    <row r="339">
      <c r="A339" s="1" t="s">
        <v>1473</v>
      </c>
      <c r="B339" s="1" t="s">
        <v>1474</v>
      </c>
      <c r="C339" s="1" t="s">
        <v>1475</v>
      </c>
      <c r="D339" s="1" t="s">
        <v>1476</v>
      </c>
      <c r="E339" t="str">
        <f t="shared" si="38"/>
        <v/>
      </c>
      <c r="F339" s="1" t="s">
        <v>4</v>
      </c>
      <c r="G339" s="2" t="s">
        <v>1477</v>
      </c>
    </row>
    <row r="340">
      <c r="A340" s="1" t="s">
        <v>1478</v>
      </c>
      <c r="B340" s="1" t="s">
        <v>1479</v>
      </c>
      <c r="C340" s="1" t="s">
        <v>1480</v>
      </c>
      <c r="D340" s="1" t="s">
        <v>1481</v>
      </c>
      <c r="E340" t="str">
        <f t="shared" si="38"/>
        <v/>
      </c>
      <c r="F340" s="1" t="s">
        <v>4</v>
      </c>
      <c r="G340" s="2" t="s">
        <v>1482</v>
      </c>
    </row>
    <row r="341">
      <c r="A341" s="1" t="s">
        <v>1483</v>
      </c>
      <c r="B341" s="1" t="s">
        <v>684</v>
      </c>
      <c r="C341" s="1" t="s">
        <v>1484</v>
      </c>
      <c r="D341" s="1" t="s">
        <v>14</v>
      </c>
      <c r="E341" t="str">
        <f t="shared" si="38"/>
        <v/>
      </c>
      <c r="F341" s="1" t="s">
        <v>4</v>
      </c>
      <c r="G341" s="2" t="s">
        <v>1485</v>
      </c>
    </row>
    <row r="342">
      <c r="A342" s="1" t="s">
        <v>1483</v>
      </c>
      <c r="B342" s="1" t="s">
        <v>1486</v>
      </c>
      <c r="C342" s="1" t="s">
        <v>1487</v>
      </c>
      <c r="D342" s="2" t="s">
        <v>1488</v>
      </c>
      <c r="E342" t="str">
        <f>IMAGE("http://i.imgur.com/T7ldMgY.jpg",1)</f>
        <v/>
      </c>
      <c r="F342" s="1" t="s">
        <v>4</v>
      </c>
      <c r="G342" s="2" t="s">
        <v>1489</v>
      </c>
    </row>
    <row r="343">
      <c r="A343" s="1" t="s">
        <v>1490</v>
      </c>
      <c r="B343" s="1" t="s">
        <v>1491</v>
      </c>
      <c r="C343" s="1" t="s">
        <v>1492</v>
      </c>
      <c r="D343" s="1" t="s">
        <v>1493</v>
      </c>
      <c r="E343" t="str">
        <f t="shared" ref="E343:E344" si="39">IMAGE("http://ifttt.com/images/no_image_card.png",1)</f>
        <v/>
      </c>
      <c r="F343" s="1" t="s">
        <v>4</v>
      </c>
      <c r="G343" s="2" t="s">
        <v>1494</v>
      </c>
    </row>
    <row r="344">
      <c r="A344" s="1" t="s">
        <v>1495</v>
      </c>
      <c r="B344" s="1" t="s">
        <v>12</v>
      </c>
      <c r="C344" s="1" t="s">
        <v>1496</v>
      </c>
      <c r="D344" s="1" t="s">
        <v>14</v>
      </c>
      <c r="E344" t="str">
        <f t="shared" si="39"/>
        <v/>
      </c>
      <c r="F344" s="1" t="s">
        <v>4</v>
      </c>
      <c r="G344" s="2" t="s">
        <v>1497</v>
      </c>
    </row>
    <row r="345">
      <c r="A345" s="1" t="s">
        <v>1498</v>
      </c>
      <c r="B345" s="1" t="s">
        <v>1499</v>
      </c>
      <c r="C345" s="1" t="s">
        <v>1500</v>
      </c>
      <c r="D345" s="2" t="s">
        <v>1501</v>
      </c>
      <c r="E345" t="str">
        <f>IMAGE("http://robocoin.com/images/robocoin%20grey.png",1)</f>
        <v/>
      </c>
      <c r="F345" s="1" t="s">
        <v>4</v>
      </c>
      <c r="G345" s="2" t="s">
        <v>1502</v>
      </c>
    </row>
    <row r="346">
      <c r="A346" s="1" t="s">
        <v>1503</v>
      </c>
      <c r="B346" s="1" t="s">
        <v>1504</v>
      </c>
      <c r="C346" s="1" t="s">
        <v>1505</v>
      </c>
      <c r="D346" s="1" t="s">
        <v>1506</v>
      </c>
      <c r="E346" t="str">
        <f t="shared" ref="E346:E349" si="40">IMAGE("http://ifttt.com/images/no_image_card.png",1)</f>
        <v/>
      </c>
      <c r="F346" s="1" t="s">
        <v>4</v>
      </c>
      <c r="G346" s="2" t="s">
        <v>1507</v>
      </c>
    </row>
    <row r="347">
      <c r="A347" s="1" t="s">
        <v>1508</v>
      </c>
      <c r="B347" s="1" t="s">
        <v>1479</v>
      </c>
      <c r="C347" s="1" t="s">
        <v>1509</v>
      </c>
      <c r="D347" s="1" t="s">
        <v>14</v>
      </c>
      <c r="E347" t="str">
        <f t="shared" si="40"/>
        <v/>
      </c>
      <c r="F347" s="1" t="s">
        <v>4</v>
      </c>
      <c r="G347" s="2" t="s">
        <v>1510</v>
      </c>
    </row>
    <row r="348">
      <c r="A348" s="1" t="s">
        <v>1511</v>
      </c>
      <c r="B348" s="1" t="s">
        <v>1512</v>
      </c>
      <c r="C348" s="1" t="s">
        <v>1513</v>
      </c>
      <c r="D348" s="1" t="s">
        <v>1514</v>
      </c>
      <c r="E348" t="str">
        <f t="shared" si="40"/>
        <v/>
      </c>
      <c r="F348" s="1" t="s">
        <v>4</v>
      </c>
      <c r="G348" s="2" t="s">
        <v>1515</v>
      </c>
    </row>
    <row r="349">
      <c r="A349" s="1" t="s">
        <v>1516</v>
      </c>
      <c r="B349" s="1" t="s">
        <v>1517</v>
      </c>
      <c r="C349" s="1" t="s">
        <v>1518</v>
      </c>
      <c r="D349" s="1" t="s">
        <v>1519</v>
      </c>
      <c r="E349" t="str">
        <f t="shared" si="40"/>
        <v/>
      </c>
      <c r="F349" s="1" t="s">
        <v>4</v>
      </c>
      <c r="G349" s="2" t="s">
        <v>1520</v>
      </c>
    </row>
    <row r="350">
      <c r="A350" s="1" t="s">
        <v>1521</v>
      </c>
      <c r="B350" s="1" t="s">
        <v>1159</v>
      </c>
      <c r="C350" s="1" t="s">
        <v>1522</v>
      </c>
      <c r="D350" s="2" t="s">
        <v>1523</v>
      </c>
      <c r="E350" t="str">
        <f>IMAGE("https://fortunedotcom.files.wordpress.com/2015/01/rtr3y7lc.jpg?quality=80&amp;amp;w=820&amp;amp;h=570&amp;amp;crop=1",1)</f>
        <v/>
      </c>
      <c r="F350" s="1" t="s">
        <v>4</v>
      </c>
      <c r="G350" s="2" t="s">
        <v>1524</v>
      </c>
    </row>
    <row r="351">
      <c r="A351" s="1" t="s">
        <v>1525</v>
      </c>
      <c r="B351" s="1" t="s">
        <v>1526</v>
      </c>
      <c r="C351" s="1" t="s">
        <v>1527</v>
      </c>
      <c r="D351" s="2" t="s">
        <v>1528</v>
      </c>
      <c r="E351" t="str">
        <f>IMAGE("http://i.imgur.com/J0X31F1.jpg?fb",1)</f>
        <v/>
      </c>
      <c r="F351" s="1" t="s">
        <v>4</v>
      </c>
      <c r="G351" s="2" t="s">
        <v>1529</v>
      </c>
    </row>
    <row r="352">
      <c r="A352" s="1" t="s">
        <v>1530</v>
      </c>
      <c r="B352" s="1" t="s">
        <v>1531</v>
      </c>
      <c r="C352" s="1" t="s">
        <v>1532</v>
      </c>
      <c r="D352" s="1" t="s">
        <v>1533</v>
      </c>
      <c r="E352" t="str">
        <f t="shared" ref="E352:E356" si="41">IMAGE("http://ifttt.com/images/no_image_card.png",1)</f>
        <v/>
      </c>
      <c r="F352" s="1" t="s">
        <v>4</v>
      </c>
      <c r="G352" s="2" t="s">
        <v>1534</v>
      </c>
    </row>
    <row r="353">
      <c r="A353" s="1" t="s">
        <v>1535</v>
      </c>
      <c r="B353" s="1" t="s">
        <v>1536</v>
      </c>
      <c r="C353" s="1" t="s">
        <v>1537</v>
      </c>
      <c r="D353" s="1" t="s">
        <v>1538</v>
      </c>
      <c r="E353" t="str">
        <f t="shared" si="41"/>
        <v/>
      </c>
      <c r="F353" s="1" t="s">
        <v>4</v>
      </c>
      <c r="G353" s="2" t="s">
        <v>1539</v>
      </c>
    </row>
    <row r="354">
      <c r="A354" s="1" t="s">
        <v>1535</v>
      </c>
      <c r="B354" s="1" t="s">
        <v>1540</v>
      </c>
      <c r="C354" s="1" t="s">
        <v>1541</v>
      </c>
      <c r="D354" s="1" t="s">
        <v>1542</v>
      </c>
      <c r="E354" t="str">
        <f t="shared" si="41"/>
        <v/>
      </c>
      <c r="F354" s="1" t="s">
        <v>4</v>
      </c>
      <c r="G354" s="2" t="s">
        <v>1543</v>
      </c>
    </row>
    <row r="355">
      <c r="A355" s="1" t="s">
        <v>1544</v>
      </c>
      <c r="B355" s="1" t="s">
        <v>1545</v>
      </c>
      <c r="C355" s="1" t="s">
        <v>1546</v>
      </c>
      <c r="D355" s="1" t="s">
        <v>1547</v>
      </c>
      <c r="E355" t="str">
        <f t="shared" si="41"/>
        <v/>
      </c>
      <c r="F355" s="1" t="s">
        <v>4</v>
      </c>
      <c r="G355" s="2" t="s">
        <v>1548</v>
      </c>
    </row>
    <row r="356">
      <c r="A356" s="1" t="s">
        <v>1549</v>
      </c>
      <c r="B356" s="1" t="s">
        <v>1550</v>
      </c>
      <c r="C356" s="1" t="s">
        <v>1551</v>
      </c>
      <c r="D356" s="1" t="s">
        <v>1552</v>
      </c>
      <c r="E356" t="str">
        <f t="shared" si="41"/>
        <v/>
      </c>
      <c r="F356" s="1" t="s">
        <v>4</v>
      </c>
      <c r="G356" s="2" t="s">
        <v>1553</v>
      </c>
    </row>
    <row r="357">
      <c r="A357" s="1" t="s">
        <v>1549</v>
      </c>
      <c r="B357" s="1" t="s">
        <v>1554</v>
      </c>
      <c r="C357" s="1" t="s">
        <v>1555</v>
      </c>
      <c r="D357" s="2" t="s">
        <v>1556</v>
      </c>
      <c r="E357" t="str">
        <f>IMAGE("https://scontent-a-pao.xx.fbcdn.net/hphotos-ash3/1501832_767405859952659_1848756557_n.png",1)</f>
        <v/>
      </c>
      <c r="F357" s="1" t="s">
        <v>4</v>
      </c>
      <c r="G357" s="2" t="s">
        <v>1557</v>
      </c>
    </row>
    <row r="358">
      <c r="A358" s="1" t="s">
        <v>1558</v>
      </c>
      <c r="B358" s="1" t="s">
        <v>1559</v>
      </c>
      <c r="C358" s="1" t="s">
        <v>1560</v>
      </c>
      <c r="D358" s="1" t="s">
        <v>1561</v>
      </c>
      <c r="E358" t="str">
        <f t="shared" ref="E358:E359" si="42">IMAGE("http://ifttt.com/images/no_image_card.png",1)</f>
        <v/>
      </c>
      <c r="F358" s="1" t="s">
        <v>4</v>
      </c>
      <c r="G358" s="2" t="s">
        <v>1562</v>
      </c>
    </row>
    <row r="359">
      <c r="A359" s="1" t="s">
        <v>1563</v>
      </c>
      <c r="B359" s="1" t="s">
        <v>1564</v>
      </c>
      <c r="C359" s="1" t="s">
        <v>1565</v>
      </c>
      <c r="D359" s="1" t="s">
        <v>1566</v>
      </c>
      <c r="E359" t="str">
        <f t="shared" si="42"/>
        <v/>
      </c>
      <c r="F359" s="1" t="s">
        <v>4</v>
      </c>
      <c r="G359" s="2" t="s">
        <v>1567</v>
      </c>
    </row>
    <row r="360">
      <c r="A360" s="1" t="s">
        <v>1568</v>
      </c>
      <c r="B360" s="1" t="s">
        <v>373</v>
      </c>
      <c r="C360" s="1" t="s">
        <v>1569</v>
      </c>
      <c r="D360" s="2" t="s">
        <v>1570</v>
      </c>
      <c r="E360" t="str">
        <f>IMAGE("https://s0.wp.com/i/blank.jpg",1)</f>
        <v/>
      </c>
      <c r="F360" s="1" t="s">
        <v>4</v>
      </c>
      <c r="G360" s="2" t="s">
        <v>1571</v>
      </c>
    </row>
    <row r="361">
      <c r="A361" s="1" t="s">
        <v>1572</v>
      </c>
      <c r="B361" s="1" t="s">
        <v>373</v>
      </c>
      <c r="C361" s="1" t="s">
        <v>1573</v>
      </c>
      <c r="D361" s="2" t="s">
        <v>1574</v>
      </c>
      <c r="E361" t="str">
        <f>IMAGE("http://bitcoinist.net/wp-content/uploads/2015/05/peter-kirby1.jpg",1)</f>
        <v/>
      </c>
      <c r="F361" s="1" t="s">
        <v>4</v>
      </c>
      <c r="G361" s="2" t="s">
        <v>1575</v>
      </c>
    </row>
    <row r="362">
      <c r="A362" s="1" t="s">
        <v>1576</v>
      </c>
      <c r="B362" s="1" t="s">
        <v>1577</v>
      </c>
      <c r="C362" s="1" t="s">
        <v>1578</v>
      </c>
      <c r="D362" s="2" t="s">
        <v>1579</v>
      </c>
      <c r="E362" t="str">
        <f>IMAGE("http://d.fastcompany.net/multisite_files/fastcompany/imagecache/620x350/poster/2015/05/3046417-poster-p-1-why-two-silicon-valley-titans-joined-the-bitcoin-gold-rush.jpg",1)</f>
        <v/>
      </c>
      <c r="F362" s="1" t="s">
        <v>4</v>
      </c>
      <c r="G362" s="2" t="s">
        <v>1580</v>
      </c>
    </row>
    <row r="363">
      <c r="A363" s="1" t="s">
        <v>1581</v>
      </c>
      <c r="B363" s="1" t="s">
        <v>1582</v>
      </c>
      <c r="C363" s="1" t="s">
        <v>1583</v>
      </c>
      <c r="D363" s="1" t="s">
        <v>1584</v>
      </c>
      <c r="E363" t="str">
        <f t="shared" ref="E363:E367" si="43">IMAGE("http://ifttt.com/images/no_image_card.png",1)</f>
        <v/>
      </c>
      <c r="F363" s="1" t="s">
        <v>4</v>
      </c>
      <c r="G363" s="2" t="s">
        <v>1585</v>
      </c>
    </row>
    <row r="364">
      <c r="A364" s="1" t="s">
        <v>1586</v>
      </c>
      <c r="B364" s="1" t="s">
        <v>152</v>
      </c>
      <c r="C364" s="1" t="s">
        <v>1587</v>
      </c>
      <c r="D364" s="1" t="s">
        <v>1588</v>
      </c>
      <c r="E364" t="str">
        <f t="shared" si="43"/>
        <v/>
      </c>
      <c r="F364" s="1" t="s">
        <v>4</v>
      </c>
      <c r="G364" s="2" t="s">
        <v>1589</v>
      </c>
    </row>
    <row r="365">
      <c r="A365" s="1" t="s">
        <v>1590</v>
      </c>
      <c r="B365" s="1" t="s">
        <v>1591</v>
      </c>
      <c r="C365" s="1" t="s">
        <v>1592</v>
      </c>
      <c r="D365" s="1" t="s">
        <v>14</v>
      </c>
      <c r="E365" t="str">
        <f t="shared" si="43"/>
        <v/>
      </c>
      <c r="F365" s="1" t="s">
        <v>4</v>
      </c>
      <c r="G365" s="2" t="s">
        <v>1593</v>
      </c>
    </row>
    <row r="366">
      <c r="A366" s="1" t="s">
        <v>1594</v>
      </c>
      <c r="B366" s="1" t="s">
        <v>1595</v>
      </c>
      <c r="C366" s="1" t="s">
        <v>1596</v>
      </c>
      <c r="D366" s="1" t="s">
        <v>1597</v>
      </c>
      <c r="E366" t="str">
        <f t="shared" si="43"/>
        <v/>
      </c>
      <c r="F366" s="1" t="s">
        <v>4</v>
      </c>
      <c r="G366" s="2" t="s">
        <v>1598</v>
      </c>
    </row>
    <row r="367">
      <c r="A367" s="1" t="s">
        <v>1599</v>
      </c>
      <c r="B367" s="1" t="s">
        <v>1600</v>
      </c>
      <c r="C367" s="1" t="s">
        <v>1601</v>
      </c>
      <c r="D367" s="1" t="s">
        <v>14</v>
      </c>
      <c r="E367" t="str">
        <f t="shared" si="43"/>
        <v/>
      </c>
      <c r="F367" s="1" t="s">
        <v>4</v>
      </c>
      <c r="G367" s="2" t="s">
        <v>1602</v>
      </c>
    </row>
    <row r="368">
      <c r="A368" s="1" t="s">
        <v>1603</v>
      </c>
      <c r="B368" s="1" t="s">
        <v>1595</v>
      </c>
      <c r="C368" s="1" t="s">
        <v>1604</v>
      </c>
      <c r="D368" s="2" t="s">
        <v>1605</v>
      </c>
      <c r="E368" t="str">
        <f>IMAGE("https://cdn.changetip.com/img/logos/changetip_round_icon.png",1)</f>
        <v/>
      </c>
      <c r="F368" s="1" t="s">
        <v>4</v>
      </c>
      <c r="G368" s="2" t="s">
        <v>1606</v>
      </c>
    </row>
    <row r="369">
      <c r="A369" s="1" t="s">
        <v>1607</v>
      </c>
      <c r="B369" s="1" t="s">
        <v>1608</v>
      </c>
      <c r="C369" s="1" t="s">
        <v>1609</v>
      </c>
      <c r="D369" s="2" t="s">
        <v>1610</v>
      </c>
      <c r="E369" t="str">
        <f>IMAGE("http://www.technologyreview.com/sites/default/files/images/bitcoin.gradientx392.jpg",1)</f>
        <v/>
      </c>
      <c r="F369" s="1" t="s">
        <v>4</v>
      </c>
      <c r="G369" s="2" t="s">
        <v>1611</v>
      </c>
    </row>
    <row r="370">
      <c r="A370" s="1" t="s">
        <v>1612</v>
      </c>
      <c r="B370" s="1" t="s">
        <v>1613</v>
      </c>
      <c r="C370" s="1" t="s">
        <v>1614</v>
      </c>
      <c r="D370" s="2" t="s">
        <v>1615</v>
      </c>
      <c r="E370" t="str">
        <f>IMAGE("http://i.imgur.com/KbLKmwI.jpg",1)</f>
        <v/>
      </c>
      <c r="F370" s="1" t="s">
        <v>4</v>
      </c>
      <c r="G370" s="2" t="s">
        <v>1616</v>
      </c>
    </row>
    <row r="371">
      <c r="A371" s="1" t="s">
        <v>1617</v>
      </c>
      <c r="B371" s="1" t="s">
        <v>1618</v>
      </c>
      <c r="C371" s="1" t="s">
        <v>1619</v>
      </c>
      <c r="D371" s="1" t="s">
        <v>1620</v>
      </c>
      <c r="E371" t="str">
        <f t="shared" ref="E371:E374" si="44">IMAGE("http://ifttt.com/images/no_image_card.png",1)</f>
        <v/>
      </c>
      <c r="F371" s="1" t="s">
        <v>4</v>
      </c>
      <c r="G371" s="2" t="s">
        <v>1621</v>
      </c>
    </row>
    <row r="372">
      <c r="A372" s="1" t="s">
        <v>1622</v>
      </c>
      <c r="B372" s="1" t="s">
        <v>1623</v>
      </c>
      <c r="C372" s="1" t="s">
        <v>1624</v>
      </c>
      <c r="D372" s="1" t="s">
        <v>1625</v>
      </c>
      <c r="E372" t="str">
        <f t="shared" si="44"/>
        <v/>
      </c>
      <c r="F372" s="1" t="s">
        <v>4</v>
      </c>
      <c r="G372" s="2" t="s">
        <v>1626</v>
      </c>
    </row>
    <row r="373">
      <c r="A373" s="1" t="s">
        <v>1627</v>
      </c>
      <c r="B373" s="1" t="s">
        <v>1628</v>
      </c>
      <c r="C373" s="1" t="s">
        <v>1629</v>
      </c>
      <c r="D373" s="1" t="s">
        <v>1630</v>
      </c>
      <c r="E373" t="str">
        <f t="shared" si="44"/>
        <v/>
      </c>
      <c r="F373" s="1" t="s">
        <v>4</v>
      </c>
      <c r="G373" s="2" t="s">
        <v>1631</v>
      </c>
    </row>
    <row r="374">
      <c r="A374" s="1" t="s">
        <v>1632</v>
      </c>
      <c r="B374" s="1" t="s">
        <v>1633</v>
      </c>
      <c r="C374" s="1" t="s">
        <v>1634</v>
      </c>
      <c r="D374" s="1" t="s">
        <v>1635</v>
      </c>
      <c r="E374" t="str">
        <f t="shared" si="44"/>
        <v/>
      </c>
      <c r="F374" s="1" t="s">
        <v>4</v>
      </c>
      <c r="G374" s="2" t="s">
        <v>1636</v>
      </c>
    </row>
    <row r="375">
      <c r="A375" s="1" t="s">
        <v>1637</v>
      </c>
      <c r="B375" s="1" t="s">
        <v>1638</v>
      </c>
      <c r="C375" s="1" t="s">
        <v>1639</v>
      </c>
      <c r="D375" s="2" t="s">
        <v>1640</v>
      </c>
      <c r="E375" t="str">
        <f>IMAGE("http://bitcoinist.net/wp-content/uploads/2015/05/6185d66c04f1b1a5ef92d4572ad8cf7d1.jpg",1)</f>
        <v/>
      </c>
      <c r="F375" s="1" t="s">
        <v>4</v>
      </c>
      <c r="G375" s="2" t="s">
        <v>1641</v>
      </c>
    </row>
    <row r="376">
      <c r="A376" s="1" t="s">
        <v>1642</v>
      </c>
      <c r="B376" s="1" t="s">
        <v>1643</v>
      </c>
      <c r="C376" s="1" t="s">
        <v>1644</v>
      </c>
      <c r="D376" s="1" t="s">
        <v>1645</v>
      </c>
      <c r="E376" t="str">
        <f>IMAGE("http://ifttt.com/images/no_image_card.png",1)</f>
        <v/>
      </c>
      <c r="F376" s="1" t="s">
        <v>4</v>
      </c>
      <c r="G376" s="2" t="s">
        <v>1646</v>
      </c>
    </row>
    <row r="377">
      <c r="A377" s="1" t="s">
        <v>1647</v>
      </c>
      <c r="B377" s="1" t="s">
        <v>1648</v>
      </c>
      <c r="C377" s="1" t="s">
        <v>1649</v>
      </c>
      <c r="D377" s="2" t="s">
        <v>1650</v>
      </c>
      <c r="E377" t="str">
        <f>IMAGE("https://bitcoinmagazine.com/wp-content/uploads/2015/05/chicago.jpg",1)</f>
        <v/>
      </c>
      <c r="F377" s="1" t="s">
        <v>4</v>
      </c>
      <c r="G377" s="2" t="s">
        <v>1651</v>
      </c>
    </row>
    <row r="378">
      <c r="A378" s="1" t="s">
        <v>1652</v>
      </c>
      <c r="B378" s="1" t="s">
        <v>1451</v>
      </c>
      <c r="C378" s="1" t="s">
        <v>1653</v>
      </c>
      <c r="D378" s="1" t="s">
        <v>1654</v>
      </c>
      <c r="E378" t="str">
        <f>IMAGE("http://ifttt.com/images/no_image_card.png",1)</f>
        <v/>
      </c>
      <c r="F378" s="1" t="s">
        <v>4</v>
      </c>
      <c r="G378" s="2" t="s">
        <v>1655</v>
      </c>
    </row>
    <row r="379">
      <c r="A379" s="1" t="s">
        <v>1656</v>
      </c>
      <c r="B379" s="1" t="s">
        <v>70</v>
      </c>
      <c r="C379" s="1" t="s">
        <v>1657</v>
      </c>
      <c r="D379" s="2" t="s">
        <v>1658</v>
      </c>
      <c r="E379" t="str">
        <f>IMAGE("http://coloredcoin.io/wp-content/uploads/2015/05/GHAssetsBlank.jpg",1)</f>
        <v/>
      </c>
      <c r="F379" s="1" t="s">
        <v>4</v>
      </c>
      <c r="G379" s="2" t="s">
        <v>1659</v>
      </c>
    </row>
    <row r="380">
      <c r="A380" s="1" t="s">
        <v>1660</v>
      </c>
      <c r="B380" s="1" t="s">
        <v>1661</v>
      </c>
      <c r="C380" s="1" t="s">
        <v>1662</v>
      </c>
      <c r="D380" s="1" t="s">
        <v>1663</v>
      </c>
      <c r="E380" t="str">
        <f>IMAGE("http://ifttt.com/images/no_image_card.png",1)</f>
        <v/>
      </c>
      <c r="F380" s="1" t="s">
        <v>4</v>
      </c>
      <c r="G380" s="2" t="s">
        <v>1664</v>
      </c>
    </row>
    <row r="381">
      <c r="A381" s="1" t="s">
        <v>1665</v>
      </c>
      <c r="B381" s="1" t="s">
        <v>1666</v>
      </c>
      <c r="C381" s="1" t="s">
        <v>1667</v>
      </c>
      <c r="D381" s="2" t="s">
        <v>1668</v>
      </c>
      <c r="E381" t="str">
        <f>IMAGE("http://siliconangle.com/files/2015/05/13440764515_590dc86a24_z.jpg",1)</f>
        <v/>
      </c>
      <c r="F381" s="1" t="s">
        <v>4</v>
      </c>
      <c r="G381" s="2" t="s">
        <v>1669</v>
      </c>
    </row>
    <row r="382">
      <c r="A382" s="1" t="s">
        <v>1670</v>
      </c>
      <c r="B382" s="1" t="s">
        <v>1671</v>
      </c>
      <c r="C382" s="1" t="s">
        <v>1672</v>
      </c>
      <c r="D382" s="1" t="s">
        <v>1673</v>
      </c>
      <c r="E382" t="str">
        <f>IMAGE("http://ifttt.com/images/no_image_card.png",1)</f>
        <v/>
      </c>
      <c r="F382" s="1" t="s">
        <v>4</v>
      </c>
      <c r="G382" s="2" t="s">
        <v>1674</v>
      </c>
    </row>
    <row r="383">
      <c r="A383" s="1" t="s">
        <v>1675</v>
      </c>
      <c r="B383" s="1" t="s">
        <v>1676</v>
      </c>
      <c r="C383" s="1" t="s">
        <v>1677</v>
      </c>
      <c r="D383" s="2" t="s">
        <v>1678</v>
      </c>
      <c r="E383" t="str">
        <f>IMAGE("http://media.coindesk.com/2015/05/shutterstock_174966596-1.jpg",1)</f>
        <v/>
      </c>
      <c r="F383" s="1" t="s">
        <v>4</v>
      </c>
      <c r="G383" s="2" t="s">
        <v>1679</v>
      </c>
    </row>
    <row r="384">
      <c r="A384" s="1" t="s">
        <v>1680</v>
      </c>
      <c r="B384" s="1" t="s">
        <v>1061</v>
      </c>
      <c r="C384" s="1" t="s">
        <v>1681</v>
      </c>
      <c r="D384" s="2" t="s">
        <v>1682</v>
      </c>
      <c r="E384" t="str">
        <f>IMAGE("https://40.media.tumblr.com/68431a46889ac61e1243cc76cf8d3c1f/tumblr_inline_nol5pagOwA1sj9wdj_540.jpg",1)</f>
        <v/>
      </c>
      <c r="F384" s="1" t="s">
        <v>4</v>
      </c>
      <c r="G384" s="2" t="s">
        <v>1683</v>
      </c>
    </row>
    <row r="385">
      <c r="A385" s="1" t="s">
        <v>1684</v>
      </c>
      <c r="B385" s="1" t="s">
        <v>1685</v>
      </c>
      <c r="C385" s="1" t="s">
        <v>1686</v>
      </c>
      <c r="D385" s="1" t="s">
        <v>14</v>
      </c>
      <c r="E385" t="str">
        <f t="shared" ref="E385:E390" si="45">IMAGE("http://ifttt.com/images/no_image_card.png",1)</f>
        <v/>
      </c>
      <c r="F385" s="1" t="s">
        <v>4</v>
      </c>
      <c r="G385" s="2" t="s">
        <v>1687</v>
      </c>
    </row>
    <row r="386">
      <c r="A386" s="1" t="s">
        <v>1688</v>
      </c>
      <c r="B386" s="1" t="s">
        <v>1689</v>
      </c>
      <c r="C386" s="1" t="s">
        <v>1690</v>
      </c>
      <c r="D386" s="1" t="s">
        <v>1691</v>
      </c>
      <c r="E386" t="str">
        <f t="shared" si="45"/>
        <v/>
      </c>
      <c r="F386" s="1" t="s">
        <v>4</v>
      </c>
      <c r="G386" s="2" t="s">
        <v>1692</v>
      </c>
    </row>
    <row r="387">
      <c r="A387" s="1" t="s">
        <v>1693</v>
      </c>
      <c r="B387" s="1" t="s">
        <v>1694</v>
      </c>
      <c r="C387" s="1" t="s">
        <v>1695</v>
      </c>
      <c r="D387" s="1" t="s">
        <v>1696</v>
      </c>
      <c r="E387" t="str">
        <f t="shared" si="45"/>
        <v/>
      </c>
      <c r="F387" s="1" t="s">
        <v>4</v>
      </c>
      <c r="G387" s="2" t="s">
        <v>1697</v>
      </c>
    </row>
    <row r="388">
      <c r="A388" s="1" t="s">
        <v>1698</v>
      </c>
      <c r="B388" s="1" t="s">
        <v>1699</v>
      </c>
      <c r="C388" s="1" t="s">
        <v>1700</v>
      </c>
      <c r="D388" s="1" t="s">
        <v>1701</v>
      </c>
      <c r="E388" t="str">
        <f t="shared" si="45"/>
        <v/>
      </c>
      <c r="F388" s="1" t="s">
        <v>4</v>
      </c>
      <c r="G388" s="2" t="s">
        <v>1702</v>
      </c>
    </row>
    <row r="389">
      <c r="A389" s="1" t="s">
        <v>1703</v>
      </c>
      <c r="B389" s="1" t="s">
        <v>1704</v>
      </c>
      <c r="C389" s="1" t="s">
        <v>1705</v>
      </c>
      <c r="D389" s="1" t="s">
        <v>1706</v>
      </c>
      <c r="E389" t="str">
        <f t="shared" si="45"/>
        <v/>
      </c>
      <c r="F389" s="1" t="s">
        <v>4</v>
      </c>
      <c r="G389" s="2" t="s">
        <v>1707</v>
      </c>
    </row>
    <row r="390">
      <c r="A390" s="1" t="s">
        <v>1708</v>
      </c>
      <c r="B390" s="1" t="s">
        <v>1709</v>
      </c>
      <c r="C390" s="1" t="s">
        <v>1710</v>
      </c>
      <c r="D390" s="1" t="s">
        <v>1711</v>
      </c>
      <c r="E390" t="str">
        <f t="shared" si="45"/>
        <v/>
      </c>
      <c r="F390" s="1" t="s">
        <v>4</v>
      </c>
      <c r="G390" s="2" t="s">
        <v>1712</v>
      </c>
    </row>
    <row r="391">
      <c r="A391" s="1" t="s">
        <v>1713</v>
      </c>
      <c r="B391" s="1" t="s">
        <v>1714</v>
      </c>
      <c r="C391" s="1" t="s">
        <v>1715</v>
      </c>
      <c r="D391" s="2" t="s">
        <v>1716</v>
      </c>
      <c r="E391" t="str">
        <f>IMAGE("https://res.cloudinary.com/indiegogo-media-prod-cld/image/upload/c_fill,h_630,w_1200/v1429185538/lyqmatagoq4h93ykt8va.png",1)</f>
        <v/>
      </c>
      <c r="F391" s="1" t="s">
        <v>4</v>
      </c>
      <c r="G391" s="2" t="s">
        <v>1717</v>
      </c>
    </row>
    <row r="392">
      <c r="A392" s="1" t="s">
        <v>1703</v>
      </c>
      <c r="B392" s="1" t="s">
        <v>1704</v>
      </c>
      <c r="C392" s="1" t="s">
        <v>1705</v>
      </c>
      <c r="D392" s="1" t="s">
        <v>1706</v>
      </c>
      <c r="E392" t="str">
        <f>IMAGE("http://ifttt.com/images/no_image_card.png",1)</f>
        <v/>
      </c>
      <c r="F392" s="1" t="s">
        <v>4</v>
      </c>
      <c r="G392" s="2" t="s">
        <v>1707</v>
      </c>
    </row>
    <row r="393">
      <c r="A393" s="1" t="s">
        <v>1718</v>
      </c>
      <c r="B393" s="1" t="s">
        <v>1719</v>
      </c>
      <c r="C393" s="1" t="s">
        <v>1720</v>
      </c>
      <c r="D393" s="2" t="s">
        <v>1721</v>
      </c>
      <c r="E393" t="str">
        <f>IMAGE("http://2.bp.blogspot.com/-F6iSKBBuEK4/VVsI5mTUAcI/AAAAAAAAABk/AfPsNovWYKg/s640/blogpostNasdaq.jpg",1)</f>
        <v/>
      </c>
      <c r="F393" s="1" t="s">
        <v>4</v>
      </c>
      <c r="G393" s="2" t="s">
        <v>1722</v>
      </c>
    </row>
    <row r="394">
      <c r="A394" s="1" t="s">
        <v>1718</v>
      </c>
      <c r="B394" s="1" t="s">
        <v>310</v>
      </c>
      <c r="C394" s="1" t="s">
        <v>1723</v>
      </c>
      <c r="D394" s="2" t="s">
        <v>1724</v>
      </c>
      <c r="E394" t="str">
        <f>IMAGE("http://forklog.net/wp-content/uploads/2015/05/bitcoinblackage.png",1)</f>
        <v/>
      </c>
      <c r="F394" s="1" t="s">
        <v>4</v>
      </c>
      <c r="G394" s="2" t="s">
        <v>1725</v>
      </c>
    </row>
    <row r="395">
      <c r="A395" s="1" t="s">
        <v>1718</v>
      </c>
      <c r="B395" s="1" t="s">
        <v>1719</v>
      </c>
      <c r="C395" s="1" t="s">
        <v>1720</v>
      </c>
      <c r="D395" s="2" t="s">
        <v>1721</v>
      </c>
      <c r="E395" t="str">
        <f>IMAGE("http://2.bp.blogspot.com/-F6iSKBBuEK4/VVsI5mTUAcI/AAAAAAAAABk/AfPsNovWYKg/s640/blogpostNasdaq.jpg",1)</f>
        <v/>
      </c>
      <c r="F395" s="1" t="s">
        <v>4</v>
      </c>
      <c r="G395" s="2" t="s">
        <v>1722</v>
      </c>
    </row>
    <row r="396">
      <c r="A396" s="1" t="s">
        <v>1726</v>
      </c>
      <c r="B396" s="1" t="s">
        <v>1727</v>
      </c>
      <c r="C396" s="1" t="s">
        <v>1728</v>
      </c>
      <c r="D396" s="2" t="s">
        <v>1729</v>
      </c>
      <c r="E396" t="str">
        <f>IMAGE("http://i.imgur.com/GKPd6UF.png",1)</f>
        <v/>
      </c>
      <c r="F396" s="1" t="s">
        <v>4</v>
      </c>
      <c r="G396" s="2" t="s">
        <v>1730</v>
      </c>
    </row>
    <row r="397">
      <c r="A397" s="1" t="s">
        <v>1731</v>
      </c>
      <c r="B397" s="1" t="s">
        <v>1732</v>
      </c>
      <c r="C397" s="1" t="s">
        <v>1733</v>
      </c>
      <c r="D397" s="2" t="s">
        <v>1734</v>
      </c>
      <c r="E397" t="str">
        <f t="shared" ref="E397:E400" si="46">IMAGE("http://ifttt.com/images/no_image_card.png",1)</f>
        <v/>
      </c>
      <c r="F397" s="1" t="s">
        <v>4</v>
      </c>
      <c r="G397" s="2" t="s">
        <v>1735</v>
      </c>
    </row>
    <row r="398">
      <c r="A398" s="1" t="s">
        <v>1736</v>
      </c>
      <c r="B398" s="1" t="s">
        <v>1737</v>
      </c>
      <c r="C398" s="1" t="s">
        <v>1738</v>
      </c>
      <c r="D398" s="1" t="s">
        <v>1739</v>
      </c>
      <c r="E398" t="str">
        <f t="shared" si="46"/>
        <v/>
      </c>
      <c r="F398" s="1" t="s">
        <v>4</v>
      </c>
      <c r="G398" s="2" t="s">
        <v>1740</v>
      </c>
    </row>
    <row r="399">
      <c r="A399" s="1" t="s">
        <v>1741</v>
      </c>
      <c r="B399" s="1" t="s">
        <v>1742</v>
      </c>
      <c r="C399" s="1" t="s">
        <v>1743</v>
      </c>
      <c r="D399" s="1" t="s">
        <v>1744</v>
      </c>
      <c r="E399" t="str">
        <f t="shared" si="46"/>
        <v/>
      </c>
      <c r="F399" s="1" t="s">
        <v>4</v>
      </c>
      <c r="G399" s="2" t="s">
        <v>1745</v>
      </c>
    </row>
    <row r="400">
      <c r="A400" s="1" t="s">
        <v>1746</v>
      </c>
      <c r="B400" s="1" t="s">
        <v>1742</v>
      </c>
      <c r="C400" s="1" t="s">
        <v>1747</v>
      </c>
      <c r="D400" s="1" t="s">
        <v>1748</v>
      </c>
      <c r="E400" t="str">
        <f t="shared" si="46"/>
        <v/>
      </c>
      <c r="F400" s="1" t="s">
        <v>4</v>
      </c>
      <c r="G400" s="2" t="s">
        <v>1749</v>
      </c>
    </row>
    <row r="401">
      <c r="A401" s="1" t="s">
        <v>1750</v>
      </c>
      <c r="B401" s="1" t="s">
        <v>877</v>
      </c>
      <c r="C401" s="1" t="s">
        <v>1751</v>
      </c>
      <c r="D401" s="2" t="s">
        <v>1752</v>
      </c>
      <c r="E401" t="str">
        <f>IMAGE("http://www.wired.com/wp-content/uploads/2015/05/2204_FF_BITCOIN_DH_CMYK_Bitcoin_Upright_03_V3.jpg",1)</f>
        <v/>
      </c>
      <c r="F401" s="1" t="s">
        <v>4</v>
      </c>
      <c r="G401" s="2" t="s">
        <v>1753</v>
      </c>
    </row>
    <row r="402">
      <c r="A402" s="1" t="s">
        <v>1754</v>
      </c>
      <c r="B402" s="1" t="s">
        <v>454</v>
      </c>
      <c r="C402" s="1" t="s">
        <v>1755</v>
      </c>
      <c r="D402" s="1" t="s">
        <v>1756</v>
      </c>
      <c r="E402" t="str">
        <f>IMAGE("http://ifttt.com/images/no_image_card.png",1)</f>
        <v/>
      </c>
      <c r="F402" s="1" t="s">
        <v>4</v>
      </c>
      <c r="G402" s="2" t="s">
        <v>1757</v>
      </c>
    </row>
    <row r="403">
      <c r="A403" s="1" t="s">
        <v>1758</v>
      </c>
      <c r="B403" s="1" t="s">
        <v>1759</v>
      </c>
      <c r="C403" s="1" t="s">
        <v>1760</v>
      </c>
      <c r="D403" s="2" t="s">
        <v>1761</v>
      </c>
      <c r="E403" t="str">
        <f>IMAGE("https://lh5.googleusercontent.com/l4yW2OIxL8Bwf8Y2plpYeFgJCVKjIcEcaI-J4es4CZh-MedZCOcR-lZsaM_r50xedAE=w1200-h630-p",1)</f>
        <v/>
      </c>
      <c r="F403" s="1" t="s">
        <v>4</v>
      </c>
      <c r="G403" s="2" t="s">
        <v>1762</v>
      </c>
    </row>
    <row r="404">
      <c r="A404" s="1" t="s">
        <v>1763</v>
      </c>
      <c r="B404" s="1" t="s">
        <v>1764</v>
      </c>
      <c r="C404" s="1" t="s">
        <v>1765</v>
      </c>
      <c r="D404" s="2" t="s">
        <v>1766</v>
      </c>
      <c r="E404" t="str">
        <f>IMAGE("http://i.imgur.com/vVJgjLO.jpg?fb",1)</f>
        <v/>
      </c>
      <c r="F404" s="1" t="s">
        <v>4</v>
      </c>
      <c r="G404" s="2" t="s">
        <v>1767</v>
      </c>
    </row>
    <row r="405">
      <c r="A405" s="1" t="s">
        <v>1768</v>
      </c>
      <c r="B405" s="1" t="s">
        <v>1769</v>
      </c>
      <c r="C405" s="1" t="s">
        <v>1770</v>
      </c>
      <c r="D405" s="1" t="s">
        <v>1771</v>
      </c>
      <c r="E405" t="str">
        <f t="shared" ref="E405:E406" si="47">IMAGE("http://ifttt.com/images/no_image_card.png",1)</f>
        <v/>
      </c>
      <c r="F405" s="1" t="s">
        <v>4</v>
      </c>
      <c r="G405" s="2" t="s">
        <v>1772</v>
      </c>
    </row>
    <row r="406">
      <c r="A406" s="1" t="s">
        <v>1773</v>
      </c>
      <c r="B406" s="1" t="s">
        <v>245</v>
      </c>
      <c r="C406" s="1" t="s">
        <v>1774</v>
      </c>
      <c r="D406" s="1" t="s">
        <v>1775</v>
      </c>
      <c r="E406" t="str">
        <f t="shared" si="47"/>
        <v/>
      </c>
      <c r="F406" s="1" t="s">
        <v>4</v>
      </c>
      <c r="G406" s="2" t="s">
        <v>1776</v>
      </c>
    </row>
    <row r="407">
      <c r="A407" s="1" t="s">
        <v>1777</v>
      </c>
      <c r="B407" s="1" t="s">
        <v>1778</v>
      </c>
      <c r="C407" s="1" t="s">
        <v>1779</v>
      </c>
      <c r="D407" s="2" t="s">
        <v>1780</v>
      </c>
      <c r="E407" t="str">
        <f>IMAGE("https://pbs.twimg.com/media/CFWxAqEWoAAoWvB.png:large",1)</f>
        <v/>
      </c>
      <c r="F407" s="1" t="s">
        <v>4</v>
      </c>
      <c r="G407" s="2" t="s">
        <v>1781</v>
      </c>
    </row>
    <row r="408">
      <c r="A408" s="1" t="s">
        <v>1773</v>
      </c>
      <c r="B408" s="1" t="s">
        <v>245</v>
      </c>
      <c r="C408" s="1" t="s">
        <v>1774</v>
      </c>
      <c r="D408" s="1" t="s">
        <v>1775</v>
      </c>
      <c r="E408" t="str">
        <f>IMAGE("http://ifttt.com/images/no_image_card.png",1)</f>
        <v/>
      </c>
      <c r="F408" s="1" t="s">
        <v>4</v>
      </c>
      <c r="G408" s="2" t="s">
        <v>1776</v>
      </c>
    </row>
    <row r="409">
      <c r="A409" s="1" t="s">
        <v>1782</v>
      </c>
      <c r="B409" s="1" t="s">
        <v>1783</v>
      </c>
      <c r="C409" s="1" t="s">
        <v>1784</v>
      </c>
      <c r="D409" s="2" t="s">
        <v>1785</v>
      </c>
      <c r="E409" t="str">
        <f>IMAGE("http://www.streetinsider.com/images/silogo-new.png",1)</f>
        <v/>
      </c>
      <c r="F409" s="1" t="s">
        <v>4</v>
      </c>
      <c r="G409" s="2" t="s">
        <v>1786</v>
      </c>
    </row>
    <row r="410">
      <c r="A410" s="1" t="s">
        <v>1787</v>
      </c>
      <c r="B410" s="1" t="s">
        <v>1788</v>
      </c>
      <c r="C410" s="1" t="s">
        <v>1789</v>
      </c>
      <c r="D410" s="2" t="s">
        <v>1790</v>
      </c>
      <c r="E410" t="str">
        <f>IMAGE("http://about.bitwa.la/wp-content/uploads/2015/05/NY_stock_exchange_traders_floor.jpg",1)</f>
        <v/>
      </c>
      <c r="F410" s="1" t="s">
        <v>4</v>
      </c>
      <c r="G410" s="2" t="s">
        <v>1791</v>
      </c>
    </row>
    <row r="411">
      <c r="A411" s="1" t="s">
        <v>1782</v>
      </c>
      <c r="B411" s="1" t="s">
        <v>1783</v>
      </c>
      <c r="C411" s="1" t="s">
        <v>1784</v>
      </c>
      <c r="D411" s="2" t="s">
        <v>1785</v>
      </c>
      <c r="E411" t="str">
        <f>IMAGE("http://www.streetinsider.com/images/silogo-new.png",1)</f>
        <v/>
      </c>
      <c r="F411" s="1" t="s">
        <v>4</v>
      </c>
      <c r="G411" s="2" t="s">
        <v>1786</v>
      </c>
    </row>
    <row r="412">
      <c r="A412" s="1" t="s">
        <v>1792</v>
      </c>
      <c r="B412" s="1" t="s">
        <v>1270</v>
      </c>
      <c r="C412" s="1" t="s">
        <v>1793</v>
      </c>
      <c r="D412" s="2" t="s">
        <v>1794</v>
      </c>
      <c r="E412" t="str">
        <f>IMAGE("https://www.nyse.com/publicdocs/cmsdata/icegroup/images/ice_listed_nyse.png",1)</f>
        <v/>
      </c>
      <c r="F412" s="1" t="s">
        <v>4</v>
      </c>
      <c r="G412" s="2" t="s">
        <v>1795</v>
      </c>
    </row>
    <row r="413">
      <c r="A413" s="1" t="s">
        <v>1796</v>
      </c>
      <c r="B413" s="1" t="s">
        <v>1797</v>
      </c>
      <c r="C413" s="1" t="s">
        <v>1798</v>
      </c>
      <c r="D413" s="2" t="s">
        <v>1799</v>
      </c>
      <c r="E413" t="str">
        <f>IMAGE("http://i.imgur.com/HXuBtca.png",1)</f>
        <v/>
      </c>
      <c r="F413" s="1" t="s">
        <v>4</v>
      </c>
      <c r="G413" s="2" t="s">
        <v>1800</v>
      </c>
    </row>
    <row r="414">
      <c r="A414" s="1" t="s">
        <v>1801</v>
      </c>
      <c r="B414" s="1" t="s">
        <v>1270</v>
      </c>
      <c r="C414" s="1" t="s">
        <v>1802</v>
      </c>
      <c r="D414" s="2" t="s">
        <v>1803</v>
      </c>
      <c r="E414" t="str">
        <f>IMAGE("http://ice-ir.production.investis.com/~/media/Images/I/Ice-IR/logo/ice-sm.jpg",1)</f>
        <v/>
      </c>
      <c r="F414" s="1" t="s">
        <v>4</v>
      </c>
      <c r="G414" s="2" t="s">
        <v>1804</v>
      </c>
    </row>
    <row r="415">
      <c r="A415" s="1" t="s">
        <v>1805</v>
      </c>
      <c r="B415" s="1" t="s">
        <v>1806</v>
      </c>
      <c r="C415" s="1" t="s">
        <v>1807</v>
      </c>
      <c r="D415" s="2" t="s">
        <v>1808</v>
      </c>
      <c r="E415" t="str">
        <f>IMAGE("http://im.ft-static.com/content/images/db75228b-e402-438c-9562-2d4d598523f9.img",1)</f>
        <v/>
      </c>
      <c r="F415" s="1" t="s">
        <v>4</v>
      </c>
      <c r="G415" s="2" t="s">
        <v>1809</v>
      </c>
    </row>
    <row r="416">
      <c r="A416" s="1" t="s">
        <v>1810</v>
      </c>
      <c r="B416" s="1" t="s">
        <v>1811</v>
      </c>
      <c r="C416" s="1" t="s">
        <v>1812</v>
      </c>
      <c r="D416" s="2" t="s">
        <v>1813</v>
      </c>
      <c r="E416" t="str">
        <f t="shared" ref="E416:E418" si="48">IMAGE("http://ifttt.com/images/no_image_card.png",1)</f>
        <v/>
      </c>
      <c r="F416" s="1" t="s">
        <v>4</v>
      </c>
      <c r="G416" s="2" t="s">
        <v>1814</v>
      </c>
    </row>
    <row r="417">
      <c r="A417" s="1" t="s">
        <v>1815</v>
      </c>
      <c r="B417" s="1" t="s">
        <v>1816</v>
      </c>
      <c r="C417" s="1" t="s">
        <v>1817</v>
      </c>
      <c r="D417" s="1" t="s">
        <v>1818</v>
      </c>
      <c r="E417" t="str">
        <f t="shared" si="48"/>
        <v/>
      </c>
      <c r="F417" s="1" t="s">
        <v>4</v>
      </c>
      <c r="G417" s="2" t="s">
        <v>1819</v>
      </c>
    </row>
    <row r="418">
      <c r="A418" s="1" t="s">
        <v>1820</v>
      </c>
      <c r="B418" s="1" t="s">
        <v>1821</v>
      </c>
      <c r="C418" s="1" t="s">
        <v>1822</v>
      </c>
      <c r="D418" s="1" t="s">
        <v>1823</v>
      </c>
      <c r="E418" t="str">
        <f t="shared" si="48"/>
        <v/>
      </c>
      <c r="F418" s="1" t="s">
        <v>4</v>
      </c>
      <c r="G418" s="2" t="s">
        <v>1824</v>
      </c>
    </row>
    <row r="419">
      <c r="A419" s="1" t="s">
        <v>1820</v>
      </c>
      <c r="B419" s="1" t="s">
        <v>1825</v>
      </c>
      <c r="C419" s="1" t="s">
        <v>1826</v>
      </c>
      <c r="D419" s="2" t="s">
        <v>1827</v>
      </c>
      <c r="E419" t="str">
        <f>IMAGE("https://assets.marvin.ie/facebook/hungry-take-away-med-bonus.png",1)</f>
        <v/>
      </c>
      <c r="F419" s="1" t="s">
        <v>4</v>
      </c>
      <c r="G419" s="2" t="s">
        <v>1828</v>
      </c>
    </row>
    <row r="420">
      <c r="A420" s="1" t="s">
        <v>1829</v>
      </c>
      <c r="B420" s="1" t="s">
        <v>1830</v>
      </c>
      <c r="C420" s="1" t="s">
        <v>1831</v>
      </c>
      <c r="D420" s="2" t="s">
        <v>1832</v>
      </c>
      <c r="E420" t="str">
        <f>IMAGE("https://avatars2.githubusercontent.com/u/528860?v=3&amp;amp;s=400",1)</f>
        <v/>
      </c>
      <c r="F420" s="1" t="s">
        <v>4</v>
      </c>
      <c r="G420" s="2" t="s">
        <v>1833</v>
      </c>
    </row>
    <row r="421">
      <c r="A421" s="1" t="s">
        <v>1834</v>
      </c>
      <c r="B421" s="1" t="s">
        <v>1835</v>
      </c>
      <c r="C421" s="1" t="s">
        <v>1836</v>
      </c>
      <c r="D421" s="2" t="s">
        <v>1837</v>
      </c>
      <c r="E421" t="str">
        <f>IMAGE("http://ifttt.com/images/no_image_card.png",1)</f>
        <v/>
      </c>
      <c r="F421" s="1" t="s">
        <v>4</v>
      </c>
      <c r="G421" s="2" t="s">
        <v>1838</v>
      </c>
    </row>
    <row r="422">
      <c r="A422" s="1" t="s">
        <v>1839</v>
      </c>
      <c r="B422" s="1" t="s">
        <v>1840</v>
      </c>
      <c r="C422" s="1" t="s">
        <v>1841</v>
      </c>
      <c r="D422" s="2" t="s">
        <v>1842</v>
      </c>
      <c r="E422" t="str">
        <f>IMAGE("https://i.ytimg.com/vi/xoarFNTAEAA/hqdefault.jpg",1)</f>
        <v/>
      </c>
      <c r="F422" s="1" t="s">
        <v>4</v>
      </c>
      <c r="G422" s="2" t="s">
        <v>1843</v>
      </c>
    </row>
    <row r="423">
      <c r="A423" s="1" t="s">
        <v>1844</v>
      </c>
      <c r="B423" s="1" t="s">
        <v>1845</v>
      </c>
      <c r="C423" s="1" t="s">
        <v>1846</v>
      </c>
      <c r="D423" s="1" t="s">
        <v>14</v>
      </c>
      <c r="E423" t="str">
        <f>IMAGE("http://ifttt.com/images/no_image_card.png",1)</f>
        <v/>
      </c>
      <c r="F423" s="1" t="s">
        <v>4</v>
      </c>
      <c r="G423" s="2" t="s">
        <v>1847</v>
      </c>
    </row>
    <row r="424">
      <c r="A424" s="1" t="s">
        <v>1848</v>
      </c>
      <c r="B424" s="1" t="s">
        <v>1849</v>
      </c>
      <c r="C424" s="1" t="s">
        <v>1850</v>
      </c>
      <c r="D424" s="2" t="s">
        <v>1851</v>
      </c>
      <c r="E424" t="str">
        <f>IMAGE("//motherboard-images.vice.com/content-images/article/21761/1431978247414754.jpg?crop=0.40802213001383125xw:1xh;*,*&amp;amp;resize=500:*&amp;amp;output-format=jpeg&amp;amp;output-quality=90",1)</f>
        <v/>
      </c>
      <c r="F424" s="1" t="s">
        <v>4</v>
      </c>
      <c r="G424" s="2" t="s">
        <v>1852</v>
      </c>
    </row>
    <row r="425">
      <c r="A425" s="1" t="s">
        <v>1853</v>
      </c>
      <c r="B425" s="1" t="s">
        <v>1830</v>
      </c>
      <c r="C425" s="1" t="s">
        <v>1854</v>
      </c>
      <c r="D425" s="2" t="s">
        <v>1855</v>
      </c>
      <c r="E425" t="str">
        <f>IMAGE("https://bitcoin.org/img/icons/opengraph.png",1)</f>
        <v/>
      </c>
      <c r="F425" s="1" t="s">
        <v>4</v>
      </c>
      <c r="G425" s="2" t="s">
        <v>1856</v>
      </c>
    </row>
    <row r="426">
      <c r="A426" s="1" t="s">
        <v>1857</v>
      </c>
      <c r="B426" s="1" t="s">
        <v>310</v>
      </c>
      <c r="C426" s="1" t="s">
        <v>1723</v>
      </c>
      <c r="D426" s="2" t="s">
        <v>1724</v>
      </c>
      <c r="E426" t="str">
        <f>IMAGE("http://forklog.net/wp-content/uploads/2015/05/bitcoinblackage.png",1)</f>
        <v/>
      </c>
      <c r="F426" s="1" t="s">
        <v>4</v>
      </c>
      <c r="G426" s="2" t="s">
        <v>1858</v>
      </c>
    </row>
    <row r="427">
      <c r="A427" s="1" t="s">
        <v>1859</v>
      </c>
      <c r="B427" s="1" t="s">
        <v>1860</v>
      </c>
      <c r="C427" s="1" t="s">
        <v>1861</v>
      </c>
      <c r="D427" s="2" t="s">
        <v>1862</v>
      </c>
      <c r="E427" t="str">
        <f>IMAGE("http://media.coindesk.com/2015/05/New-York-Stock-Exchange.jpg",1)</f>
        <v/>
      </c>
      <c r="F427" s="1" t="s">
        <v>4</v>
      </c>
      <c r="G427" s="2" t="s">
        <v>1863</v>
      </c>
    </row>
    <row r="428">
      <c r="A428" s="1" t="s">
        <v>1864</v>
      </c>
      <c r="B428" s="1" t="s">
        <v>1865</v>
      </c>
      <c r="C428" s="1" t="s">
        <v>1866</v>
      </c>
      <c r="D428" s="2" t="s">
        <v>1867</v>
      </c>
      <c r="E428" t="str">
        <f>IMAGE("http://bitcoindial.com/static/img/bitcoindial-card.png",1)</f>
        <v/>
      </c>
      <c r="F428" s="1" t="s">
        <v>4</v>
      </c>
      <c r="G428" s="2" t="s">
        <v>1868</v>
      </c>
    </row>
    <row r="429">
      <c r="A429" s="1" t="s">
        <v>1869</v>
      </c>
      <c r="B429" s="1" t="s">
        <v>994</v>
      </c>
      <c r="C429" s="1" t="s">
        <v>1870</v>
      </c>
      <c r="D429" s="2" t="s">
        <v>1871</v>
      </c>
      <c r="E429" t="str">
        <f>IMAGE("https://d262ilb51hltx0.cloudfront.net/max/800/1*kSMOKwd9hdvT7HUgy7l-5w.png",1)</f>
        <v/>
      </c>
      <c r="F429" s="1" t="s">
        <v>4</v>
      </c>
      <c r="G429" s="2" t="s">
        <v>1872</v>
      </c>
    </row>
    <row r="430">
      <c r="A430" s="1" t="s">
        <v>1873</v>
      </c>
      <c r="B430" s="1" t="s">
        <v>1835</v>
      </c>
      <c r="C430" s="1" t="s">
        <v>1874</v>
      </c>
      <c r="D430" s="1" t="s">
        <v>1875</v>
      </c>
      <c r="E430" t="str">
        <f t="shared" ref="E430:E434" si="49">IMAGE("http://ifttt.com/images/no_image_card.png",1)</f>
        <v/>
      </c>
      <c r="F430" s="1" t="s">
        <v>4</v>
      </c>
      <c r="G430" s="2" t="s">
        <v>1876</v>
      </c>
    </row>
    <row r="431">
      <c r="A431" s="1" t="s">
        <v>1877</v>
      </c>
      <c r="B431" s="1" t="s">
        <v>1004</v>
      </c>
      <c r="C431" s="1" t="s">
        <v>1878</v>
      </c>
      <c r="D431" s="1" t="s">
        <v>1879</v>
      </c>
      <c r="E431" t="str">
        <f t="shared" si="49"/>
        <v/>
      </c>
      <c r="F431" s="1" t="s">
        <v>4</v>
      </c>
      <c r="G431" s="2" t="s">
        <v>1880</v>
      </c>
    </row>
    <row r="432">
      <c r="A432" s="1" t="s">
        <v>1873</v>
      </c>
      <c r="B432" s="1" t="s">
        <v>1835</v>
      </c>
      <c r="C432" s="1" t="s">
        <v>1874</v>
      </c>
      <c r="D432" s="1" t="s">
        <v>1875</v>
      </c>
      <c r="E432" t="str">
        <f t="shared" si="49"/>
        <v/>
      </c>
      <c r="F432" s="1" t="s">
        <v>4</v>
      </c>
      <c r="G432" s="2" t="s">
        <v>1876</v>
      </c>
    </row>
    <row r="433">
      <c r="A433" s="1" t="s">
        <v>1881</v>
      </c>
      <c r="B433" s="1" t="s">
        <v>1882</v>
      </c>
      <c r="C433" s="1" t="s">
        <v>1883</v>
      </c>
      <c r="D433" s="1" t="s">
        <v>1884</v>
      </c>
      <c r="E433" t="str">
        <f t="shared" si="49"/>
        <v/>
      </c>
      <c r="F433" s="1" t="s">
        <v>4</v>
      </c>
      <c r="G433" s="2" t="s">
        <v>1885</v>
      </c>
    </row>
    <row r="434">
      <c r="A434" s="1" t="s">
        <v>1886</v>
      </c>
      <c r="B434" s="1" t="s">
        <v>1887</v>
      </c>
      <c r="C434" s="1" t="s">
        <v>1888</v>
      </c>
      <c r="D434" s="1" t="s">
        <v>1889</v>
      </c>
      <c r="E434" t="str">
        <f t="shared" si="49"/>
        <v/>
      </c>
      <c r="F434" s="1" t="s">
        <v>4</v>
      </c>
      <c r="G434" s="2" t="s">
        <v>1890</v>
      </c>
    </row>
    <row r="435">
      <c r="A435" s="1" t="s">
        <v>1891</v>
      </c>
      <c r="B435" s="1" t="s">
        <v>1892</v>
      </c>
      <c r="C435" s="1" t="s">
        <v>1893</v>
      </c>
      <c r="D435" s="2" t="s">
        <v>1894</v>
      </c>
      <c r="E435" t="str">
        <f>IMAGE("http://fm.cnbc.com/applications/cnbc.com/resources/img/editorial/2014/09/26/102036869-456094412.1910x1000.jpg",1)</f>
        <v/>
      </c>
      <c r="F435" s="1" t="s">
        <v>4</v>
      </c>
      <c r="G435" s="2" t="s">
        <v>1895</v>
      </c>
    </row>
    <row r="436">
      <c r="A436" s="1" t="s">
        <v>1896</v>
      </c>
      <c r="B436" s="1" t="s">
        <v>1897</v>
      </c>
      <c r="C436" s="1" t="s">
        <v>1898</v>
      </c>
      <c r="D436" s="1" t="s">
        <v>1899</v>
      </c>
      <c r="E436" t="str">
        <f t="shared" ref="E436:E437" si="50">IMAGE("http://ifttt.com/images/no_image_card.png",1)</f>
        <v/>
      </c>
      <c r="F436" s="1" t="s">
        <v>4</v>
      </c>
      <c r="G436" s="2" t="s">
        <v>1900</v>
      </c>
    </row>
    <row r="437">
      <c r="A437" s="1" t="s">
        <v>1901</v>
      </c>
      <c r="B437" s="1" t="s">
        <v>1902</v>
      </c>
      <c r="C437" s="1" t="s">
        <v>1903</v>
      </c>
      <c r="D437" s="1" t="s">
        <v>1904</v>
      </c>
      <c r="E437" t="str">
        <f t="shared" si="50"/>
        <v/>
      </c>
      <c r="F437" s="1" t="s">
        <v>4</v>
      </c>
      <c r="G437" s="2" t="s">
        <v>1905</v>
      </c>
    </row>
    <row r="438">
      <c r="A438" s="1" t="s">
        <v>1901</v>
      </c>
      <c r="B438" s="1" t="s">
        <v>1019</v>
      </c>
      <c r="C438" s="1" t="s">
        <v>1906</v>
      </c>
      <c r="D438" s="2" t="s">
        <v>1907</v>
      </c>
      <c r="E438" t="str">
        <f>IMAGE("http://fm.cnbc.com/applications/cnbc.com/resources/img/editorial/2015/05/19/102690011-d64fbf8315f92bcbc80c81282d1c832aea2922df.600x400.jpg",1)</f>
        <v/>
      </c>
      <c r="F438" s="1" t="s">
        <v>4</v>
      </c>
      <c r="G438" s="2" t="s">
        <v>1908</v>
      </c>
    </row>
    <row r="439">
      <c r="A439" s="1" t="s">
        <v>1909</v>
      </c>
      <c r="B439" s="1" t="s">
        <v>1910</v>
      </c>
      <c r="C439" s="1" t="s">
        <v>1911</v>
      </c>
      <c r="D439" s="1" t="s">
        <v>1912</v>
      </c>
      <c r="E439" t="str">
        <f>IMAGE("http://ifttt.com/images/no_image_card.png",1)</f>
        <v/>
      </c>
      <c r="F439" s="1" t="s">
        <v>4</v>
      </c>
      <c r="G439" s="2" t="s">
        <v>1913</v>
      </c>
    </row>
    <row r="440">
      <c r="A440" s="1" t="s">
        <v>1914</v>
      </c>
      <c r="B440" s="1" t="s">
        <v>1915</v>
      </c>
      <c r="C440" s="1" t="s">
        <v>1916</v>
      </c>
      <c r="D440" s="2" t="s">
        <v>1917</v>
      </c>
      <c r="E440" t="str">
        <f>IMAGE("https://i.ytimg.com/vi/tPfayYsWlvQ/hqdefault.jpg",1)</f>
        <v/>
      </c>
      <c r="F440" s="1" t="s">
        <v>4</v>
      </c>
      <c r="G440" s="2" t="s">
        <v>1918</v>
      </c>
    </row>
    <row r="441">
      <c r="A441" s="1" t="s">
        <v>1919</v>
      </c>
      <c r="B441" s="1" t="s">
        <v>1920</v>
      </c>
      <c r="C441" s="1" t="s">
        <v>1921</v>
      </c>
      <c r="D441" s="2" t="s">
        <v>1922</v>
      </c>
      <c r="E441" t="str">
        <f>IMAGE("https://ripple.com/wp-content/uploads/2015/05/logo-head.jpg",1)</f>
        <v/>
      </c>
      <c r="F441" s="1" t="s">
        <v>4</v>
      </c>
      <c r="G441" s="2" t="s">
        <v>1923</v>
      </c>
    </row>
    <row r="442">
      <c r="A442" s="1" t="s">
        <v>1924</v>
      </c>
      <c r="B442" s="1" t="s">
        <v>1504</v>
      </c>
      <c r="C442" s="1" t="s">
        <v>1925</v>
      </c>
      <c r="D442" s="1" t="s">
        <v>1926</v>
      </c>
      <c r="E442" t="str">
        <f>IMAGE("http://ifttt.com/images/no_image_card.png",1)</f>
        <v/>
      </c>
      <c r="F442" s="1" t="s">
        <v>4</v>
      </c>
      <c r="G442" s="2" t="s">
        <v>1927</v>
      </c>
    </row>
    <row r="443">
      <c r="A443" s="1" t="s">
        <v>1928</v>
      </c>
      <c r="B443" s="1" t="s">
        <v>1929</v>
      </c>
      <c r="C443" s="1" t="s">
        <v>1930</v>
      </c>
      <c r="D443" s="2" t="s">
        <v>1931</v>
      </c>
      <c r="E443" t="str">
        <f>IMAGE("http://img0.dditscdn.com/wa/0/01/01CuteBarbie/live/tmbImage169_5_big.jpg?cno=150521",1)</f>
        <v/>
      </c>
      <c r="F443" s="1" t="s">
        <v>4</v>
      </c>
      <c r="G443" s="2" t="s">
        <v>1932</v>
      </c>
    </row>
    <row r="444">
      <c r="A444" s="1" t="s">
        <v>1933</v>
      </c>
      <c r="B444" s="1" t="s">
        <v>1934</v>
      </c>
      <c r="C444" s="1" t="s">
        <v>1935</v>
      </c>
      <c r="D444" s="2" t="s">
        <v>1936</v>
      </c>
      <c r="E444" t="str">
        <f>IMAGE("https://pbs.twimg.com/profile_images/600689652786270209/M17DWbXd_400x400.png",1)</f>
        <v/>
      </c>
      <c r="F444" s="1" t="s">
        <v>4</v>
      </c>
      <c r="G444" s="2" t="s">
        <v>1937</v>
      </c>
    </row>
    <row r="445">
      <c r="A445" s="1" t="s">
        <v>1938</v>
      </c>
      <c r="B445" s="1" t="s">
        <v>1939</v>
      </c>
      <c r="C445" s="1" t="s">
        <v>1940</v>
      </c>
      <c r="D445" s="2" t="s">
        <v>1941</v>
      </c>
      <c r="E445" t="str">
        <f>IMAGE("https://getadblock.com/images/logo_adblock.png",1)</f>
        <v/>
      </c>
      <c r="F445" s="1" t="s">
        <v>4</v>
      </c>
      <c r="G445" s="2" t="s">
        <v>1942</v>
      </c>
    </row>
    <row r="446">
      <c r="A446" s="1" t="s">
        <v>1943</v>
      </c>
      <c r="B446" s="1" t="s">
        <v>1944</v>
      </c>
      <c r="C446" s="1" t="s">
        <v>1945</v>
      </c>
      <c r="D446" s="2" t="s">
        <v>1946</v>
      </c>
      <c r="E446" t="str">
        <f>IMAGE("http://bitcoinpizzaday.org/wp-content/uploads/2015/03/bitcoin_pizza_trans.png",1)</f>
        <v/>
      </c>
      <c r="F446" s="1" t="s">
        <v>4</v>
      </c>
      <c r="G446" s="2" t="s">
        <v>1947</v>
      </c>
    </row>
    <row r="447">
      <c r="A447" s="1" t="s">
        <v>1948</v>
      </c>
      <c r="B447" s="1" t="s">
        <v>1949</v>
      </c>
      <c r="C447" s="1" t="s">
        <v>1950</v>
      </c>
      <c r="D447" s="1" t="s">
        <v>1951</v>
      </c>
      <c r="E447" t="str">
        <f>IMAGE("http://ifttt.com/images/no_image_card.png",1)</f>
        <v/>
      </c>
      <c r="F447" s="1" t="s">
        <v>4</v>
      </c>
      <c r="G447" s="2" t="s">
        <v>1952</v>
      </c>
    </row>
    <row r="448">
      <c r="A448" s="1" t="s">
        <v>1953</v>
      </c>
      <c r="B448" s="1" t="s">
        <v>1954</v>
      </c>
      <c r="C448" s="1" t="s">
        <v>1955</v>
      </c>
      <c r="D448" s="2" t="s">
        <v>1956</v>
      </c>
      <c r="E448" t="str">
        <f>IMAGE("http://ftalphaville.ft.com/files/2015/05/Screen-Shot-2015-05-18-at-15.26.35-590x331.png",1)</f>
        <v/>
      </c>
      <c r="F448" s="1" t="s">
        <v>4</v>
      </c>
      <c r="G448" s="2" t="s">
        <v>1957</v>
      </c>
    </row>
    <row r="449">
      <c r="A449" s="1" t="s">
        <v>1958</v>
      </c>
      <c r="B449" s="1" t="s">
        <v>517</v>
      </c>
      <c r="C449" s="1" t="s">
        <v>1959</v>
      </c>
      <c r="D449" s="2" t="s">
        <v>1960</v>
      </c>
      <c r="E449" t="str">
        <f t="shared" ref="E449:E453" si="51">IMAGE("http://ifttt.com/images/no_image_card.png",1)</f>
        <v/>
      </c>
      <c r="F449" s="1" t="s">
        <v>4</v>
      </c>
      <c r="G449" s="2" t="s">
        <v>1961</v>
      </c>
    </row>
    <row r="450">
      <c r="A450" s="1" t="s">
        <v>1962</v>
      </c>
      <c r="B450" s="1" t="s">
        <v>1963</v>
      </c>
      <c r="C450" s="1" t="s">
        <v>1964</v>
      </c>
      <c r="D450" s="1" t="s">
        <v>1965</v>
      </c>
      <c r="E450" t="str">
        <f t="shared" si="51"/>
        <v/>
      </c>
      <c r="F450" s="1" t="s">
        <v>4</v>
      </c>
      <c r="G450" s="2" t="s">
        <v>1966</v>
      </c>
    </row>
    <row r="451">
      <c r="A451" s="1" t="s">
        <v>1967</v>
      </c>
      <c r="B451" s="1" t="s">
        <v>1968</v>
      </c>
      <c r="C451" s="1" t="s">
        <v>1969</v>
      </c>
      <c r="D451" s="1" t="s">
        <v>1970</v>
      </c>
      <c r="E451" t="str">
        <f t="shared" si="51"/>
        <v/>
      </c>
      <c r="F451" s="1" t="s">
        <v>4</v>
      </c>
      <c r="G451" s="2" t="s">
        <v>1971</v>
      </c>
    </row>
    <row r="452">
      <c r="A452" s="1" t="s">
        <v>1962</v>
      </c>
      <c r="B452" s="1" t="s">
        <v>1963</v>
      </c>
      <c r="C452" s="1" t="s">
        <v>1964</v>
      </c>
      <c r="D452" s="1" t="s">
        <v>1965</v>
      </c>
      <c r="E452" t="str">
        <f t="shared" si="51"/>
        <v/>
      </c>
      <c r="F452" s="1" t="s">
        <v>4</v>
      </c>
      <c r="G452" s="2" t="s">
        <v>1966</v>
      </c>
    </row>
    <row r="453">
      <c r="A453" s="1" t="s">
        <v>1972</v>
      </c>
      <c r="B453" s="1" t="s">
        <v>1973</v>
      </c>
      <c r="C453" s="1" t="s">
        <v>1974</v>
      </c>
      <c r="D453" s="1" t="s">
        <v>1975</v>
      </c>
      <c r="E453" t="str">
        <f t="shared" si="51"/>
        <v/>
      </c>
      <c r="F453" s="1" t="s">
        <v>4</v>
      </c>
      <c r="G453" s="2" t="s">
        <v>1976</v>
      </c>
    </row>
    <row r="454">
      <c r="A454" s="1" t="s">
        <v>1977</v>
      </c>
      <c r="B454" s="1" t="s">
        <v>1978</v>
      </c>
      <c r="C454" s="1" t="s">
        <v>1639</v>
      </c>
      <c r="D454" s="2" t="s">
        <v>1979</v>
      </c>
      <c r="E454" t="str">
        <f>IMAGE("http://insidebitcoins.com/wp-content/uploads/2015/05/6185d66c04f1b1a5ef92d4572ad8cf7d1-640x480-150x150.jpg",1)</f>
        <v/>
      </c>
      <c r="F454" s="1" t="s">
        <v>4</v>
      </c>
      <c r="G454" s="2" t="s">
        <v>1980</v>
      </c>
    </row>
    <row r="455">
      <c r="A455" s="1" t="s">
        <v>1981</v>
      </c>
      <c r="B455" s="1" t="s">
        <v>1982</v>
      </c>
      <c r="C455" s="1" t="s">
        <v>1983</v>
      </c>
      <c r="D455" s="1" t="s">
        <v>1984</v>
      </c>
      <c r="E455" t="str">
        <f t="shared" ref="E455:E458" si="52">IMAGE("http://ifttt.com/images/no_image_card.png",1)</f>
        <v/>
      </c>
      <c r="F455" s="1" t="s">
        <v>4</v>
      </c>
      <c r="G455" s="2" t="s">
        <v>1985</v>
      </c>
    </row>
    <row r="456">
      <c r="A456" s="1" t="s">
        <v>1986</v>
      </c>
      <c r="B456" s="1" t="s">
        <v>1987</v>
      </c>
      <c r="C456" s="1" t="s">
        <v>1988</v>
      </c>
      <c r="D456" s="1" t="s">
        <v>1989</v>
      </c>
      <c r="E456" t="str">
        <f t="shared" si="52"/>
        <v/>
      </c>
      <c r="F456" s="1" t="s">
        <v>4</v>
      </c>
      <c r="G456" s="2" t="s">
        <v>1990</v>
      </c>
    </row>
    <row r="457">
      <c r="A457" s="1" t="s">
        <v>1991</v>
      </c>
      <c r="B457" s="1" t="s">
        <v>1992</v>
      </c>
      <c r="C457" s="1" t="s">
        <v>1993</v>
      </c>
      <c r="D457" s="1" t="s">
        <v>1994</v>
      </c>
      <c r="E457" t="str">
        <f t="shared" si="52"/>
        <v/>
      </c>
      <c r="F457" s="1" t="s">
        <v>4</v>
      </c>
      <c r="G457" s="2" t="s">
        <v>1995</v>
      </c>
    </row>
    <row r="458">
      <c r="A458" s="1" t="s">
        <v>1996</v>
      </c>
      <c r="B458" s="1" t="s">
        <v>1997</v>
      </c>
      <c r="C458" s="1" t="s">
        <v>1998</v>
      </c>
      <c r="D458" s="1" t="s">
        <v>14</v>
      </c>
      <c r="E458" t="str">
        <f t="shared" si="52"/>
        <v/>
      </c>
      <c r="F458" s="1" t="s">
        <v>4</v>
      </c>
      <c r="G458" s="2" t="s">
        <v>1999</v>
      </c>
    </row>
    <row r="459">
      <c r="A459" s="1" t="s">
        <v>2000</v>
      </c>
      <c r="B459" s="1" t="s">
        <v>1270</v>
      </c>
      <c r="C459" s="1" t="s">
        <v>2001</v>
      </c>
      <c r="D459" s="2" t="s">
        <v>2002</v>
      </c>
      <c r="E459" t="str">
        <f>IMAGE("http://im.media.ft.com/m/img/masthead_print.gif",1)</f>
        <v/>
      </c>
      <c r="F459" s="1" t="s">
        <v>4</v>
      </c>
      <c r="G459" s="2" t="s">
        <v>2003</v>
      </c>
    </row>
    <row r="460">
      <c r="A460" s="1" t="s">
        <v>2004</v>
      </c>
      <c r="B460" s="1" t="s">
        <v>2005</v>
      </c>
      <c r="C460" s="1" t="s">
        <v>2006</v>
      </c>
      <c r="D460" s="1" t="s">
        <v>2007</v>
      </c>
      <c r="E460" t="str">
        <f t="shared" ref="E460:E461" si="53">IMAGE("http://ifttt.com/images/no_image_card.png",1)</f>
        <v/>
      </c>
      <c r="F460" s="1" t="s">
        <v>4</v>
      </c>
      <c r="G460" s="2" t="s">
        <v>2008</v>
      </c>
    </row>
    <row r="461">
      <c r="A461" s="1" t="s">
        <v>2009</v>
      </c>
      <c r="B461" s="1" t="s">
        <v>2010</v>
      </c>
      <c r="C461" s="1" t="s">
        <v>2011</v>
      </c>
      <c r="D461" s="1" t="s">
        <v>2012</v>
      </c>
      <c r="E461" t="str">
        <f t="shared" si="53"/>
        <v/>
      </c>
      <c r="F461" s="1" t="s">
        <v>4</v>
      </c>
      <c r="G461" s="2" t="s">
        <v>2013</v>
      </c>
    </row>
    <row r="462">
      <c r="A462" s="1" t="s">
        <v>2014</v>
      </c>
      <c r="B462" s="1" t="s">
        <v>2015</v>
      </c>
      <c r="C462" s="1" t="s">
        <v>2016</v>
      </c>
      <c r="D462" s="2" t="s">
        <v>2017</v>
      </c>
      <c r="E462" t="str">
        <f>IMAGE("http://juliansarokin.com/wp-content/uploads/2015/05/Mainer12.jpg",1)</f>
        <v/>
      </c>
      <c r="F462" s="1" t="s">
        <v>4</v>
      </c>
      <c r="G462" s="2" t="s">
        <v>2018</v>
      </c>
    </row>
    <row r="463">
      <c r="A463" s="1" t="s">
        <v>2019</v>
      </c>
      <c r="B463" s="1" t="s">
        <v>1422</v>
      </c>
      <c r="C463" s="1" t="s">
        <v>2020</v>
      </c>
      <c r="D463" s="2" t="s">
        <v>2021</v>
      </c>
      <c r="E463" t="str">
        <f>IMAGE("https://i.ytimg.com/vi/EKtVubFisrk/maxresdefault.jpg",1)</f>
        <v/>
      </c>
      <c r="F463" s="1" t="s">
        <v>4</v>
      </c>
      <c r="G463" s="2" t="s">
        <v>2022</v>
      </c>
    </row>
    <row r="464">
      <c r="A464" s="1" t="s">
        <v>2009</v>
      </c>
      <c r="B464" s="1" t="s">
        <v>2010</v>
      </c>
      <c r="C464" s="1" t="s">
        <v>2011</v>
      </c>
      <c r="D464" s="1" t="s">
        <v>2012</v>
      </c>
      <c r="E464" t="str">
        <f>IMAGE("http://ifttt.com/images/no_image_card.png",1)</f>
        <v/>
      </c>
      <c r="F464" s="1" t="s">
        <v>4</v>
      </c>
      <c r="G464" s="2" t="s">
        <v>2013</v>
      </c>
    </row>
    <row r="465">
      <c r="A465" s="1" t="s">
        <v>2014</v>
      </c>
      <c r="B465" s="1" t="s">
        <v>2015</v>
      </c>
      <c r="C465" s="1" t="s">
        <v>2016</v>
      </c>
      <c r="D465" s="2" t="s">
        <v>2017</v>
      </c>
      <c r="E465" t="str">
        <f>IMAGE("http://juliansarokin.com/wp-content/uploads/2015/05/Mainer12.jpg",1)</f>
        <v/>
      </c>
      <c r="F465" s="1" t="s">
        <v>4</v>
      </c>
      <c r="G465" s="2" t="s">
        <v>2018</v>
      </c>
    </row>
    <row r="466">
      <c r="A466" s="1" t="s">
        <v>2023</v>
      </c>
      <c r="B466" s="1" t="s">
        <v>2024</v>
      </c>
      <c r="C466" s="1" t="s">
        <v>2025</v>
      </c>
      <c r="D466" s="1" t="s">
        <v>2026</v>
      </c>
      <c r="E466" t="str">
        <f t="shared" ref="E466:E467" si="54">IMAGE("http://ifttt.com/images/no_image_card.png",1)</f>
        <v/>
      </c>
      <c r="F466" s="1" t="s">
        <v>4</v>
      </c>
      <c r="G466" s="2" t="s">
        <v>2027</v>
      </c>
    </row>
    <row r="467">
      <c r="A467" s="1" t="s">
        <v>2028</v>
      </c>
      <c r="B467" s="1" t="s">
        <v>2029</v>
      </c>
      <c r="C467" s="1" t="s">
        <v>2030</v>
      </c>
      <c r="D467" s="1" t="s">
        <v>2031</v>
      </c>
      <c r="E467" t="str">
        <f t="shared" si="54"/>
        <v/>
      </c>
      <c r="F467" s="1" t="s">
        <v>4</v>
      </c>
      <c r="G467" s="2" t="s">
        <v>2032</v>
      </c>
    </row>
    <row r="468">
      <c r="A468" s="1" t="s">
        <v>2033</v>
      </c>
      <c r="B468" s="1" t="s">
        <v>2034</v>
      </c>
      <c r="C468" s="1" t="s">
        <v>2035</v>
      </c>
      <c r="D468" s="2" t="s">
        <v>2036</v>
      </c>
      <c r="E468" t="str">
        <f>IMAGE("https://2dbdd5116ffa30a49aa8-c03f075f8191fb4e60e74b907071aee8.ssl.cf1.rackcdn.com/4575879_1431830092.1143.jpg",1)</f>
        <v/>
      </c>
      <c r="F468" s="1" t="s">
        <v>4</v>
      </c>
      <c r="G468" s="2" t="s">
        <v>2037</v>
      </c>
    </row>
    <row r="469">
      <c r="A469" s="1" t="s">
        <v>2038</v>
      </c>
      <c r="B469" s="1" t="s">
        <v>2039</v>
      </c>
      <c r="C469" s="1" t="s">
        <v>2040</v>
      </c>
      <c r="D469" s="2" t="s">
        <v>2041</v>
      </c>
      <c r="E469" t="str">
        <f>IMAGE("http://bitcoinspree.com/wp-content/uploads/2015/05/sriracha-salt.jpg",1)</f>
        <v/>
      </c>
      <c r="F469" s="1" t="s">
        <v>4</v>
      </c>
      <c r="G469" s="2" t="s">
        <v>2042</v>
      </c>
    </row>
    <row r="470">
      <c r="A470" s="1" t="s">
        <v>2043</v>
      </c>
      <c r="B470" s="1" t="s">
        <v>2044</v>
      </c>
      <c r="C470" s="1" t="s">
        <v>2045</v>
      </c>
      <c r="D470" s="1" t="s">
        <v>2046</v>
      </c>
      <c r="E470" t="str">
        <f>IMAGE("http://ifttt.com/images/no_image_card.png",1)</f>
        <v/>
      </c>
      <c r="F470" s="1" t="s">
        <v>4</v>
      </c>
      <c r="G470" s="2" t="s">
        <v>2047</v>
      </c>
    </row>
    <row r="471">
      <c r="A471" s="1" t="s">
        <v>2048</v>
      </c>
      <c r="B471" s="1" t="s">
        <v>2049</v>
      </c>
      <c r="C471" s="1" t="s">
        <v>2050</v>
      </c>
      <c r="D471" s="2" t="s">
        <v>2051</v>
      </c>
      <c r="E471" t="str">
        <f>IMAGE("http://www.technewsia.com/wp-content/uploads/2015/04/website_thumbnail.jpg",1)</f>
        <v/>
      </c>
      <c r="F471" s="1" t="s">
        <v>4</v>
      </c>
      <c r="G471" s="2" t="s">
        <v>2052</v>
      </c>
    </row>
    <row r="472">
      <c r="A472" s="1" t="s">
        <v>2053</v>
      </c>
      <c r="B472" s="1" t="s">
        <v>1987</v>
      </c>
      <c r="C472" s="1" t="s">
        <v>2054</v>
      </c>
      <c r="D472" s="1" t="s">
        <v>1989</v>
      </c>
      <c r="E472" t="str">
        <f t="shared" ref="E472:E475" si="55">IMAGE("http://ifttt.com/images/no_image_card.png",1)</f>
        <v/>
      </c>
      <c r="F472" s="1" t="s">
        <v>4</v>
      </c>
      <c r="G472" s="2" t="s">
        <v>2055</v>
      </c>
    </row>
    <row r="473">
      <c r="A473" s="1" t="s">
        <v>2056</v>
      </c>
      <c r="B473" s="1" t="s">
        <v>1591</v>
      </c>
      <c r="C473" s="1" t="s">
        <v>2057</v>
      </c>
      <c r="D473" s="1" t="s">
        <v>2058</v>
      </c>
      <c r="E473" t="str">
        <f t="shared" si="55"/>
        <v/>
      </c>
      <c r="F473" s="1" t="s">
        <v>4</v>
      </c>
      <c r="G473" s="2" t="s">
        <v>2059</v>
      </c>
    </row>
    <row r="474">
      <c r="A474" s="1" t="s">
        <v>2060</v>
      </c>
      <c r="B474" s="1" t="s">
        <v>2061</v>
      </c>
      <c r="C474" s="1" t="s">
        <v>2062</v>
      </c>
      <c r="D474" s="1" t="s">
        <v>2063</v>
      </c>
      <c r="E474" t="str">
        <f t="shared" si="55"/>
        <v/>
      </c>
      <c r="F474" s="1" t="s">
        <v>4</v>
      </c>
      <c r="G474" s="2" t="s">
        <v>2064</v>
      </c>
    </row>
    <row r="475">
      <c r="A475" s="1" t="s">
        <v>2065</v>
      </c>
      <c r="B475" s="1" t="s">
        <v>2066</v>
      </c>
      <c r="C475" s="1" t="s">
        <v>2067</v>
      </c>
      <c r="D475" s="2" t="s">
        <v>2068</v>
      </c>
      <c r="E475" t="str">
        <f t="shared" si="55"/>
        <v/>
      </c>
      <c r="F475" s="1" t="s">
        <v>4</v>
      </c>
      <c r="G475" s="2" t="s">
        <v>2069</v>
      </c>
    </row>
    <row r="476">
      <c r="A476" s="1" t="s">
        <v>2070</v>
      </c>
      <c r="B476" s="1" t="s">
        <v>245</v>
      </c>
      <c r="C476" s="1" t="s">
        <v>2071</v>
      </c>
      <c r="D476" s="2" t="s">
        <v>2072</v>
      </c>
      <c r="E476" t="str">
        <f>IMAGE("https://pbs.twimg.com/media/CFWb1SaWIAASSVG.jpg:large",1)</f>
        <v/>
      </c>
      <c r="F476" s="1" t="s">
        <v>4</v>
      </c>
      <c r="G476" s="2" t="s">
        <v>2073</v>
      </c>
    </row>
    <row r="477">
      <c r="A477" s="1" t="s">
        <v>2074</v>
      </c>
      <c r="B477" s="1" t="s">
        <v>1042</v>
      </c>
      <c r="C477" s="1" t="s">
        <v>2075</v>
      </c>
      <c r="D477" s="2" t="s">
        <v>2076</v>
      </c>
      <c r="E477" t="str">
        <f>IMAGE("http://bitcoincharts.com/static/chartslogo.png",1)</f>
        <v/>
      </c>
      <c r="F477" s="1" t="s">
        <v>4</v>
      </c>
      <c r="G477" s="2" t="s">
        <v>2077</v>
      </c>
    </row>
    <row r="478">
      <c r="A478" s="1" t="s">
        <v>2074</v>
      </c>
      <c r="B478" s="1" t="s">
        <v>1270</v>
      </c>
      <c r="C478" s="1" t="s">
        <v>2078</v>
      </c>
      <c r="D478" s="1" t="s">
        <v>2079</v>
      </c>
      <c r="E478" t="str">
        <f>IMAGE("http://ifttt.com/images/no_image_card.png",1)</f>
        <v/>
      </c>
      <c r="F478" s="1" t="s">
        <v>4</v>
      </c>
      <c r="G478" s="2" t="s">
        <v>2080</v>
      </c>
    </row>
    <row r="479">
      <c r="A479" s="1" t="s">
        <v>2081</v>
      </c>
      <c r="B479" s="1" t="s">
        <v>1380</v>
      </c>
      <c r="C479" s="1" t="s">
        <v>2082</v>
      </c>
      <c r="D479" s="2" t="s">
        <v>2083</v>
      </c>
      <c r="E479" t="str">
        <f>IMAGE("https://diginomics.com/wp-content/uploads/fiat-currency-firesale.png",1)</f>
        <v/>
      </c>
      <c r="F479" s="1" t="s">
        <v>4</v>
      </c>
      <c r="G479" s="2" t="s">
        <v>2084</v>
      </c>
    </row>
    <row r="480">
      <c r="A480" s="1" t="s">
        <v>2085</v>
      </c>
      <c r="B480" s="1" t="s">
        <v>2086</v>
      </c>
      <c r="C480" s="1" t="s">
        <v>2087</v>
      </c>
      <c r="D480" s="2" t="s">
        <v>2088</v>
      </c>
      <c r="E480" t="str">
        <f t="shared" ref="E480:E481" si="56">IMAGE("http://ifttt.com/images/no_image_card.png",1)</f>
        <v/>
      </c>
      <c r="F480" s="1" t="s">
        <v>4</v>
      </c>
      <c r="G480" s="2" t="s">
        <v>2089</v>
      </c>
    </row>
    <row r="481">
      <c r="A481" s="1" t="s">
        <v>2085</v>
      </c>
      <c r="B481" s="1" t="s">
        <v>2090</v>
      </c>
      <c r="C481" s="1" t="s">
        <v>2091</v>
      </c>
      <c r="D481" s="1" t="s">
        <v>2092</v>
      </c>
      <c r="E481" t="str">
        <f t="shared" si="56"/>
        <v/>
      </c>
      <c r="F481" s="1" t="s">
        <v>4</v>
      </c>
      <c r="G481" s="2" t="s">
        <v>2093</v>
      </c>
    </row>
    <row r="482">
      <c r="A482" s="1" t="s">
        <v>2094</v>
      </c>
      <c r="B482" s="1" t="s">
        <v>2095</v>
      </c>
      <c r="C482" s="1" t="s">
        <v>2096</v>
      </c>
      <c r="D482" s="2" t="s">
        <v>2097</v>
      </c>
      <c r="E482" t="str">
        <f>IMAGE("http://www.sciencealert.com/images/articles/computing-photonic_1024.jpg",1)</f>
        <v/>
      </c>
      <c r="F482" s="1" t="s">
        <v>4</v>
      </c>
      <c r="G482" s="2" t="s">
        <v>2098</v>
      </c>
    </row>
    <row r="483">
      <c r="A483" s="1" t="s">
        <v>2099</v>
      </c>
      <c r="B483" s="1" t="s">
        <v>2100</v>
      </c>
      <c r="C483" s="1" t="s">
        <v>2101</v>
      </c>
      <c r="D483" s="1" t="s">
        <v>2102</v>
      </c>
      <c r="E483" t="str">
        <f>IMAGE("http://ifttt.com/images/no_image_card.png",1)</f>
        <v/>
      </c>
      <c r="F483" s="1" t="s">
        <v>4</v>
      </c>
      <c r="G483" s="2" t="s">
        <v>2103</v>
      </c>
    </row>
    <row r="484">
      <c r="A484" s="1" t="s">
        <v>2094</v>
      </c>
      <c r="B484" s="1" t="s">
        <v>2095</v>
      </c>
      <c r="C484" s="1" t="s">
        <v>2096</v>
      </c>
      <c r="D484" s="2" t="s">
        <v>2097</v>
      </c>
      <c r="E484" t="str">
        <f>IMAGE("http://www.sciencealert.com/images/articles/computing-photonic_1024.jpg",1)</f>
        <v/>
      </c>
      <c r="F484" s="1" t="s">
        <v>4</v>
      </c>
      <c r="G484" s="2" t="s">
        <v>2098</v>
      </c>
    </row>
    <row r="485">
      <c r="A485" s="1" t="s">
        <v>2104</v>
      </c>
      <c r="B485" s="1" t="s">
        <v>426</v>
      </c>
      <c r="C485" s="1" t="s">
        <v>2105</v>
      </c>
      <c r="D485" s="1" t="s">
        <v>2106</v>
      </c>
      <c r="E485" t="str">
        <f>IMAGE("http://ifttt.com/images/no_image_card.png",1)</f>
        <v/>
      </c>
      <c r="F485" s="1" t="s">
        <v>4</v>
      </c>
      <c r="G485" s="2" t="s">
        <v>2107</v>
      </c>
    </row>
    <row r="486">
      <c r="A486" s="1" t="s">
        <v>2108</v>
      </c>
      <c r="B486" s="1" t="s">
        <v>2109</v>
      </c>
      <c r="C486" s="1" t="s">
        <v>2110</v>
      </c>
      <c r="D486" s="2" t="s">
        <v>2111</v>
      </c>
      <c r="E486" t="str">
        <f>IMAGE("http://i.imgur.com/hkzYfyI.jpg",1)</f>
        <v/>
      </c>
      <c r="F486" s="1" t="s">
        <v>4</v>
      </c>
      <c r="G486" s="2" t="s">
        <v>2112</v>
      </c>
    </row>
    <row r="487">
      <c r="A487" s="1" t="s">
        <v>2113</v>
      </c>
      <c r="B487" s="1" t="s">
        <v>2114</v>
      </c>
      <c r="C487" s="1" t="s">
        <v>2115</v>
      </c>
      <c r="D487" s="1" t="s">
        <v>2116</v>
      </c>
      <c r="E487" t="str">
        <f>IMAGE("http://ifttt.com/images/no_image_card.png",1)</f>
        <v/>
      </c>
      <c r="F487" s="1" t="s">
        <v>4</v>
      </c>
      <c r="G487" s="2" t="s">
        <v>2117</v>
      </c>
    </row>
    <row r="488">
      <c r="A488" s="1" t="s">
        <v>2118</v>
      </c>
      <c r="B488" s="1" t="s">
        <v>2119</v>
      </c>
      <c r="C488" s="1" t="s">
        <v>2120</v>
      </c>
      <c r="D488" s="2" t="s">
        <v>2121</v>
      </c>
      <c r="E488" t="str">
        <f>IMAGE("https://cryptomate.co.uk/img/slides/1.jpg",1)</f>
        <v/>
      </c>
      <c r="F488" s="1" t="s">
        <v>4</v>
      </c>
      <c r="G488" s="2" t="s">
        <v>2122</v>
      </c>
    </row>
    <row r="489">
      <c r="A489" s="1" t="s">
        <v>2123</v>
      </c>
      <c r="B489" s="1" t="s">
        <v>2124</v>
      </c>
      <c r="C489" s="1" t="s">
        <v>2125</v>
      </c>
      <c r="D489" s="2" t="s">
        <v>2126</v>
      </c>
      <c r="E489" t="str">
        <f>IMAGE("http://americangreen.rbwatson.com/wp-content/uploads/2014/09/zazzz-logo-sm.png",1)</f>
        <v/>
      </c>
      <c r="F489" s="1" t="s">
        <v>4</v>
      </c>
      <c r="G489" s="2" t="s">
        <v>2127</v>
      </c>
    </row>
    <row r="490">
      <c r="A490" s="1" t="s">
        <v>2128</v>
      </c>
      <c r="B490" s="1" t="s">
        <v>2129</v>
      </c>
      <c r="C490" s="1" t="s">
        <v>2130</v>
      </c>
      <c r="D490" s="2" t="s">
        <v>2131</v>
      </c>
      <c r="E490" t="str">
        <f>IMAGE("http://ifttt.com/images/no_image_card.png",1)</f>
        <v/>
      </c>
      <c r="F490" s="1" t="s">
        <v>4</v>
      </c>
      <c r="G490" s="2" t="s">
        <v>2132</v>
      </c>
    </row>
    <row r="491">
      <c r="A491" s="1" t="s">
        <v>2128</v>
      </c>
      <c r="B491" s="1" t="s">
        <v>1661</v>
      </c>
      <c r="C491" s="1" t="s">
        <v>2133</v>
      </c>
      <c r="D491" s="2" t="s">
        <v>2134</v>
      </c>
      <c r="E491" t="str">
        <f>IMAGE("http://www.moneyweb.co.za/wp-content/uploads/2014/07/45200002_H1560925-Large.jpg",1)</f>
        <v/>
      </c>
      <c r="F491" s="1" t="s">
        <v>4</v>
      </c>
      <c r="G491" s="2" t="s">
        <v>2135</v>
      </c>
    </row>
    <row r="492">
      <c r="A492" s="1" t="s">
        <v>2136</v>
      </c>
      <c r="B492" s="1" t="s">
        <v>2137</v>
      </c>
      <c r="C492" s="1" t="s">
        <v>2138</v>
      </c>
      <c r="D492" s="1" t="s">
        <v>2139</v>
      </c>
      <c r="E492" t="str">
        <f>IMAGE("http://ifttt.com/images/no_image_card.png",1)</f>
        <v/>
      </c>
      <c r="F492" s="1" t="s">
        <v>4</v>
      </c>
      <c r="G492" s="2" t="s">
        <v>2140</v>
      </c>
    </row>
    <row r="493">
      <c r="A493" s="1" t="s">
        <v>2141</v>
      </c>
      <c r="B493" s="1" t="s">
        <v>2142</v>
      </c>
      <c r="C493" s="1" t="s">
        <v>2143</v>
      </c>
      <c r="D493" s="2" t="s">
        <v>2144</v>
      </c>
      <c r="E493" t="str">
        <f>IMAGE("http://i.imgur.com/GMk6blC.png",1)</f>
        <v/>
      </c>
      <c r="F493" s="1" t="s">
        <v>4</v>
      </c>
      <c r="G493" s="2" t="s">
        <v>2145</v>
      </c>
    </row>
    <row r="494">
      <c r="A494" s="1" t="s">
        <v>2146</v>
      </c>
      <c r="B494" s="1" t="s">
        <v>2147</v>
      </c>
      <c r="C494" s="1" t="s">
        <v>2148</v>
      </c>
      <c r="D494" s="1" t="s">
        <v>2149</v>
      </c>
      <c r="E494" t="str">
        <f>IMAGE("http://ifttt.com/images/no_image_card.png",1)</f>
        <v/>
      </c>
      <c r="F494" s="1" t="s">
        <v>4</v>
      </c>
      <c r="G494" s="2" t="s">
        <v>2150</v>
      </c>
    </row>
    <row r="495">
      <c r="A495" s="1" t="s">
        <v>2141</v>
      </c>
      <c r="B495" s="1" t="s">
        <v>2142</v>
      </c>
      <c r="C495" s="1" t="s">
        <v>2143</v>
      </c>
      <c r="D495" s="2" t="s">
        <v>2144</v>
      </c>
      <c r="E495" t="str">
        <f>IMAGE("http://i.imgur.com/GMk6blC.png",1)</f>
        <v/>
      </c>
      <c r="F495" s="1" t="s">
        <v>4</v>
      </c>
      <c r="G495" s="2" t="s">
        <v>2145</v>
      </c>
    </row>
    <row r="496">
      <c r="A496" s="1" t="s">
        <v>2146</v>
      </c>
      <c r="B496" s="1" t="s">
        <v>2147</v>
      </c>
      <c r="C496" s="1" t="s">
        <v>2148</v>
      </c>
      <c r="D496" s="1" t="s">
        <v>2149</v>
      </c>
      <c r="E496" t="str">
        <f>IMAGE("http://ifttt.com/images/no_image_card.png",1)</f>
        <v/>
      </c>
      <c r="F496" s="1" t="s">
        <v>4</v>
      </c>
      <c r="G496" s="2" t="s">
        <v>2150</v>
      </c>
    </row>
    <row r="497">
      <c r="A497" s="1" t="s">
        <v>2151</v>
      </c>
      <c r="B497" s="1" t="s">
        <v>2039</v>
      </c>
      <c r="C497" s="1" t="s">
        <v>2152</v>
      </c>
      <c r="D497" s="2" t="s">
        <v>2153</v>
      </c>
      <c r="E497" t="str">
        <f>IMAGE("http://bitcoinspree.com/wp-content/uploads/2015/05/Papa-Johns-Pizza-750x503.jpg",1)</f>
        <v/>
      </c>
      <c r="F497" s="1" t="s">
        <v>4</v>
      </c>
      <c r="G497" s="2" t="s">
        <v>2154</v>
      </c>
    </row>
    <row r="498">
      <c r="A498" s="1" t="s">
        <v>2155</v>
      </c>
      <c r="B498" s="1" t="s">
        <v>2156</v>
      </c>
      <c r="C498" s="1" t="s">
        <v>2157</v>
      </c>
      <c r="D498" s="2" t="s">
        <v>2158</v>
      </c>
      <c r="E498" t="str">
        <f>IMAGE("https://www.redditstatic.com/icon.png",1)</f>
        <v/>
      </c>
      <c r="F498" s="1" t="s">
        <v>4</v>
      </c>
      <c r="G498" s="2" t="s">
        <v>2159</v>
      </c>
    </row>
    <row r="499">
      <c r="A499" s="1" t="s">
        <v>2160</v>
      </c>
      <c r="B499" s="1" t="s">
        <v>877</v>
      </c>
      <c r="C499" s="1" t="s">
        <v>2161</v>
      </c>
      <c r="D499" s="2" t="s">
        <v>2162</v>
      </c>
      <c r="E499" t="str">
        <f>IMAGE("http://ifttt.com/images/no_image_card.png",1)</f>
        <v/>
      </c>
      <c r="F499" s="1" t="s">
        <v>4</v>
      </c>
      <c r="G499" s="2" t="s">
        <v>2163</v>
      </c>
    </row>
    <row r="500">
      <c r="A500" s="1" t="s">
        <v>2164</v>
      </c>
      <c r="B500" s="1" t="s">
        <v>2165</v>
      </c>
      <c r="C500" s="1" t="s">
        <v>2166</v>
      </c>
      <c r="D500" s="2" t="s">
        <v>2167</v>
      </c>
      <c r="E500" t="str">
        <f>IMAGE("https://i.ytimg.com/vi/1x4pOC4gU2U/hqdefault.jpg",1)</f>
        <v/>
      </c>
      <c r="F500" s="1" t="s">
        <v>4</v>
      </c>
      <c r="G500" s="2" t="s">
        <v>2168</v>
      </c>
    </row>
    <row r="501">
      <c r="A501" s="1" t="s">
        <v>2169</v>
      </c>
      <c r="B501" s="1" t="s">
        <v>2170</v>
      </c>
      <c r="C501" s="1" t="s">
        <v>2171</v>
      </c>
      <c r="D501" s="1" t="s">
        <v>2172</v>
      </c>
      <c r="E501" t="str">
        <f>IMAGE("http://ifttt.com/images/no_image_card.png",1)</f>
        <v/>
      </c>
      <c r="F501" s="1" t="s">
        <v>4</v>
      </c>
      <c r="G501" s="2" t="s">
        <v>2173</v>
      </c>
    </row>
    <row r="502">
      <c r="A502" s="1" t="s">
        <v>2174</v>
      </c>
      <c r="B502" s="1" t="s">
        <v>449</v>
      </c>
      <c r="C502" s="1" t="s">
        <v>2175</v>
      </c>
      <c r="D502" s="2" t="s">
        <v>2176</v>
      </c>
      <c r="E502" t="str">
        <f>IMAGE("https://tctechcrunch2011.files.wordpress.com/2015/05/humanlending-e1431696924438.jpg?w=560&amp;amp;h=292&amp;amp;crop=1",1)</f>
        <v/>
      </c>
      <c r="F502" s="1" t="s">
        <v>4</v>
      </c>
      <c r="G502" s="2" t="s">
        <v>2177</v>
      </c>
    </row>
    <row r="503">
      <c r="A503" s="1" t="s">
        <v>2178</v>
      </c>
      <c r="B503" s="1" t="s">
        <v>2179</v>
      </c>
      <c r="C503" s="1" t="s">
        <v>2180</v>
      </c>
      <c r="D503" s="2" t="s">
        <v>2181</v>
      </c>
      <c r="E503" t="str">
        <f>IMAGE("http://lh3.googleusercontent.com/-HJF7n97Nn6k/VVuWTF1CGNI/AAAAAAAAHs4/3kBC-mDWJNM/w506-h708/2015-05-18_2122.png",1)</f>
        <v/>
      </c>
      <c r="F503" s="1" t="s">
        <v>4</v>
      </c>
      <c r="G503" s="2" t="s">
        <v>2182</v>
      </c>
    </row>
    <row r="504">
      <c r="A504" s="1" t="s">
        <v>2183</v>
      </c>
      <c r="B504" s="1" t="s">
        <v>2184</v>
      </c>
      <c r="C504" s="1" t="s">
        <v>2185</v>
      </c>
      <c r="D504" s="1" t="s">
        <v>2186</v>
      </c>
      <c r="E504" t="str">
        <f>IMAGE("http://ifttt.com/images/no_image_card.png",1)</f>
        <v/>
      </c>
      <c r="F504" s="1" t="s">
        <v>4</v>
      </c>
      <c r="G504" s="2" t="s">
        <v>2187</v>
      </c>
    </row>
    <row r="505">
      <c r="A505" s="1" t="s">
        <v>2183</v>
      </c>
      <c r="B505" s="1" t="s">
        <v>592</v>
      </c>
      <c r="C505" s="1" t="s">
        <v>2188</v>
      </c>
      <c r="D505" s="2" t="s">
        <v>2189</v>
      </c>
      <c r="E505" t="str">
        <f>IMAGE("http://fm.cnbc.com/applications/cnbc.com/resources/img/editorial/2015/05/19/102692452-5314bf454e58fe3eb16f212e30ff24246d332f25.600x400.jpg",1)</f>
        <v/>
      </c>
      <c r="F505" s="1" t="s">
        <v>4</v>
      </c>
      <c r="G505" s="2" t="s">
        <v>2190</v>
      </c>
    </row>
    <row r="506">
      <c r="A506" s="1" t="s">
        <v>2191</v>
      </c>
      <c r="B506" s="1" t="s">
        <v>2192</v>
      </c>
      <c r="C506" s="1" t="s">
        <v>2193</v>
      </c>
      <c r="D506" s="2" t="s">
        <v>2194</v>
      </c>
      <c r="E506" t="str">
        <f>IMAGE("https://www.redditstatic.com/icon.png",1)</f>
        <v/>
      </c>
      <c r="F506" s="1" t="s">
        <v>4</v>
      </c>
      <c r="G506" s="2" t="s">
        <v>2195</v>
      </c>
    </row>
    <row r="507">
      <c r="A507" s="1" t="s">
        <v>2196</v>
      </c>
      <c r="B507" s="1" t="s">
        <v>877</v>
      </c>
      <c r="C507" s="1" t="s">
        <v>2197</v>
      </c>
      <c r="D507" s="2" t="s">
        <v>2198</v>
      </c>
      <c r="E507" t="str">
        <f>IMAGE("https://alphapoint.com/assets/img/shutterstock_125182472%20(Small).jpg",1)</f>
        <v/>
      </c>
      <c r="F507" s="1" t="s">
        <v>4</v>
      </c>
      <c r="G507" s="2" t="s">
        <v>2199</v>
      </c>
    </row>
    <row r="508">
      <c r="A508" s="1" t="s">
        <v>2200</v>
      </c>
      <c r="B508" s="1" t="s">
        <v>2201</v>
      </c>
      <c r="C508" s="1" t="s">
        <v>2202</v>
      </c>
      <c r="D508" s="2" t="s">
        <v>2203</v>
      </c>
      <c r="E508" t="str">
        <f>IMAGE("http://l1.yimg.com/bt/api/res/1.2/QcvCEkuizGW2vGLN6Q5Hbw--/YXBwaWQ9eW5ld3M7aWw9cGxhbmU7cT03NTt3PTYwMA--/http://media.zenfs.com/en-US/video/video.pd2upload.com/video.yahoofinance.com@438db5fd-db3a-347a-8567-03bf6cec4fc5_FULL.jpg",1)</f>
        <v/>
      </c>
      <c r="F508" s="1" t="s">
        <v>4</v>
      </c>
      <c r="G508" s="2" t="s">
        <v>2204</v>
      </c>
    </row>
    <row r="509">
      <c r="A509" s="1" t="s">
        <v>2205</v>
      </c>
      <c r="B509" s="1" t="s">
        <v>2206</v>
      </c>
      <c r="C509" s="1" t="s">
        <v>2207</v>
      </c>
      <c r="D509" s="2" t="s">
        <v>2208</v>
      </c>
      <c r="E509" t="str">
        <f>IMAGE("http://bitcoincharts.com/static/chartslogo.png",1)</f>
        <v/>
      </c>
      <c r="F509" s="1" t="s">
        <v>4</v>
      </c>
      <c r="G509" s="2" t="s">
        <v>2209</v>
      </c>
    </row>
    <row r="510">
      <c r="A510" s="1" t="s">
        <v>2210</v>
      </c>
      <c r="B510" s="1" t="s">
        <v>2211</v>
      </c>
      <c r="C510" s="1" t="s">
        <v>2212</v>
      </c>
      <c r="D510" s="1" t="s">
        <v>14</v>
      </c>
      <c r="E510" t="str">
        <f>IMAGE("http://ifttt.com/images/no_image_card.png",1)</f>
        <v/>
      </c>
      <c r="F510" s="1" t="s">
        <v>4</v>
      </c>
      <c r="G510" s="2" t="s">
        <v>2213</v>
      </c>
    </row>
    <row r="511">
      <c r="A511" s="1" t="s">
        <v>2214</v>
      </c>
      <c r="B511" s="1" t="s">
        <v>2215</v>
      </c>
      <c r="C511" s="1" t="s">
        <v>2216</v>
      </c>
      <c r="D511" s="2" t="s">
        <v>2217</v>
      </c>
      <c r="E511" t="str">
        <f>IMAGE("http://ak1.ostkcdn.com/images/products/10031545/T16786497.jpg",1)</f>
        <v/>
      </c>
      <c r="F511" s="1" t="s">
        <v>4</v>
      </c>
      <c r="G511" s="2" t="s">
        <v>2218</v>
      </c>
    </row>
    <row r="512">
      <c r="A512" s="1" t="s">
        <v>2219</v>
      </c>
      <c r="B512" s="1" t="s">
        <v>2220</v>
      </c>
      <c r="C512" s="1" t="s">
        <v>2221</v>
      </c>
      <c r="D512" s="2" t="s">
        <v>2222</v>
      </c>
      <c r="E512" t="str">
        <f>IMAGE("http://i.imgur.com/iLn8BrF.jpg",1)</f>
        <v/>
      </c>
      <c r="F512" s="1" t="s">
        <v>4</v>
      </c>
      <c r="G512" s="2" t="s">
        <v>2223</v>
      </c>
    </row>
    <row r="513">
      <c r="A513" s="1" t="s">
        <v>2224</v>
      </c>
      <c r="B513" s="1" t="s">
        <v>1033</v>
      </c>
      <c r="C513" s="1" t="s">
        <v>2225</v>
      </c>
      <c r="D513" s="2" t="s">
        <v>2226</v>
      </c>
      <c r="E513" t="str">
        <f>IMAGE("http://i.imgur.com/3vjJn0c.jpg",1)</f>
        <v/>
      </c>
      <c r="F513" s="1" t="s">
        <v>4</v>
      </c>
      <c r="G513" s="2" t="s">
        <v>2227</v>
      </c>
    </row>
    <row r="514">
      <c r="A514" s="1" t="s">
        <v>2214</v>
      </c>
      <c r="B514" s="1" t="s">
        <v>2215</v>
      </c>
      <c r="C514" s="1" t="s">
        <v>2216</v>
      </c>
      <c r="D514" s="2" t="s">
        <v>2217</v>
      </c>
      <c r="E514" t="str">
        <f>IMAGE("http://ak1.ostkcdn.com/images/products/10031545/T16786497.jpg",1)</f>
        <v/>
      </c>
      <c r="F514" s="1" t="s">
        <v>4</v>
      </c>
      <c r="G514" s="2" t="s">
        <v>2218</v>
      </c>
    </row>
    <row r="515">
      <c r="A515" s="1" t="s">
        <v>2219</v>
      </c>
      <c r="B515" s="1" t="s">
        <v>2220</v>
      </c>
      <c r="C515" s="1" t="s">
        <v>2221</v>
      </c>
      <c r="D515" s="2" t="s">
        <v>2222</v>
      </c>
      <c r="E515" t="str">
        <f>IMAGE("http://i.imgur.com/iLn8BrF.jpg",1)</f>
        <v/>
      </c>
      <c r="F515" s="1" t="s">
        <v>4</v>
      </c>
      <c r="G515" s="2" t="s">
        <v>2223</v>
      </c>
    </row>
    <row r="516">
      <c r="A516" s="1" t="s">
        <v>2228</v>
      </c>
      <c r="B516" s="1" t="s">
        <v>1178</v>
      </c>
      <c r="C516" s="1" t="s">
        <v>2229</v>
      </c>
      <c r="D516" s="2" t="s">
        <v>2230</v>
      </c>
      <c r="E516" t="str">
        <f>IMAGE("http://cs.umd.edu/coinscope-snapshot.png",1)</f>
        <v/>
      </c>
      <c r="F516" s="1" t="s">
        <v>4</v>
      </c>
      <c r="G516" s="2" t="s">
        <v>2231</v>
      </c>
    </row>
    <row r="517">
      <c r="A517" s="1" t="s">
        <v>2232</v>
      </c>
      <c r="B517" s="1" t="s">
        <v>2233</v>
      </c>
      <c r="C517" s="1" t="s">
        <v>2234</v>
      </c>
      <c r="D517" s="2" t="s">
        <v>2235</v>
      </c>
      <c r="E517" t="str">
        <f>IMAGE("https://d262ilb51hltx0.cloudfront.net/max/800/1*wOlIgj1zMTPv4joljpPbDw.png",1)</f>
        <v/>
      </c>
      <c r="F517" s="1" t="s">
        <v>4</v>
      </c>
      <c r="G517" s="2" t="s">
        <v>2236</v>
      </c>
    </row>
    <row r="518">
      <c r="A518" s="1" t="s">
        <v>2237</v>
      </c>
      <c r="B518" s="1" t="s">
        <v>877</v>
      </c>
      <c r="C518" s="1" t="s">
        <v>2238</v>
      </c>
      <c r="D518" s="2" t="s">
        <v>2239</v>
      </c>
      <c r="E518" t="str">
        <f>IMAGE("http://fm.cnbc.com/applications/cnbc.com/resources/img/editorial/2015/03/10/102493903-461203348.1910x1000.jpg",1)</f>
        <v/>
      </c>
      <c r="F518" s="1" t="s">
        <v>4</v>
      </c>
      <c r="G518" s="2" t="s">
        <v>2240</v>
      </c>
    </row>
    <row r="519">
      <c r="A519" s="1" t="s">
        <v>2241</v>
      </c>
      <c r="B519" s="1" t="s">
        <v>2242</v>
      </c>
      <c r="C519" s="1" t="s">
        <v>2243</v>
      </c>
      <c r="D519" s="1" t="s">
        <v>2244</v>
      </c>
      <c r="E519" t="str">
        <f>IMAGE("http://ifttt.com/images/no_image_card.png",1)</f>
        <v/>
      </c>
      <c r="F519" s="1" t="s">
        <v>4</v>
      </c>
      <c r="G519" s="2" t="s">
        <v>2245</v>
      </c>
    </row>
    <row r="520">
      <c r="A520" s="1" t="s">
        <v>2228</v>
      </c>
      <c r="B520" s="1" t="s">
        <v>1178</v>
      </c>
      <c r="C520" s="1" t="s">
        <v>2229</v>
      </c>
      <c r="D520" s="2" t="s">
        <v>2230</v>
      </c>
      <c r="E520" t="str">
        <f>IMAGE("http://cs.umd.edu/coinscope-snapshot.png",1)</f>
        <v/>
      </c>
      <c r="F520" s="1" t="s">
        <v>4</v>
      </c>
      <c r="G520" s="2" t="s">
        <v>2231</v>
      </c>
    </row>
    <row r="521">
      <c r="A521" s="1" t="s">
        <v>2232</v>
      </c>
      <c r="B521" s="1" t="s">
        <v>2233</v>
      </c>
      <c r="C521" s="1" t="s">
        <v>2234</v>
      </c>
      <c r="D521" s="2" t="s">
        <v>2235</v>
      </c>
      <c r="E521" t="str">
        <f>IMAGE("https://d262ilb51hltx0.cloudfront.net/max/800/1*wOlIgj1zMTPv4joljpPbDw.png",1)</f>
        <v/>
      </c>
      <c r="F521" s="1" t="s">
        <v>4</v>
      </c>
      <c r="G521" s="2" t="s">
        <v>2236</v>
      </c>
    </row>
    <row r="522">
      <c r="A522" s="1" t="s">
        <v>2237</v>
      </c>
      <c r="B522" s="1" t="s">
        <v>877</v>
      </c>
      <c r="C522" s="1" t="s">
        <v>2238</v>
      </c>
      <c r="D522" s="2" t="s">
        <v>2239</v>
      </c>
      <c r="E522" t="str">
        <f>IMAGE("http://fm.cnbc.com/applications/cnbc.com/resources/img/editorial/2015/03/10/102493903-461203348.1910x1000.jpg",1)</f>
        <v/>
      </c>
      <c r="F522" s="1" t="s">
        <v>4</v>
      </c>
      <c r="G522" s="2" t="s">
        <v>2240</v>
      </c>
    </row>
    <row r="523">
      <c r="A523" s="1" t="s">
        <v>2246</v>
      </c>
      <c r="B523" s="1" t="s">
        <v>2247</v>
      </c>
      <c r="C523" s="1" t="s">
        <v>2248</v>
      </c>
      <c r="D523" s="2" t="s">
        <v>2249</v>
      </c>
      <c r="E523" t="str">
        <f>IMAGE("http://ifttt.com/images/no_image_card.png",1)</f>
        <v/>
      </c>
      <c r="F523" s="1" t="s">
        <v>4</v>
      </c>
      <c r="G523" s="2" t="s">
        <v>2250</v>
      </c>
    </row>
    <row r="524">
      <c r="A524" s="1" t="s">
        <v>2251</v>
      </c>
      <c r="B524" s="1" t="s">
        <v>2252</v>
      </c>
      <c r="C524" s="1" t="s">
        <v>2253</v>
      </c>
      <c r="D524" s="2" t="s">
        <v>2254</v>
      </c>
      <c r="E524" t="str">
        <f>IMAGE("http://i.imgur.com/KmftOFa.png?fb",1)</f>
        <v/>
      </c>
      <c r="F524" s="1" t="s">
        <v>4</v>
      </c>
      <c r="G524" s="2" t="s">
        <v>2255</v>
      </c>
    </row>
    <row r="525">
      <c r="A525" s="1" t="s">
        <v>2256</v>
      </c>
      <c r="B525" s="1" t="s">
        <v>527</v>
      </c>
      <c r="C525" s="1" t="s">
        <v>2257</v>
      </c>
      <c r="D525" s="1" t="s">
        <v>2258</v>
      </c>
      <c r="E525" t="str">
        <f t="shared" ref="E525:E526" si="57">IMAGE("http://ifttt.com/images/no_image_card.png",1)</f>
        <v/>
      </c>
      <c r="F525" s="1" t="s">
        <v>4</v>
      </c>
      <c r="G525" s="2" t="s">
        <v>2259</v>
      </c>
    </row>
    <row r="526">
      <c r="A526" s="1" t="s">
        <v>2260</v>
      </c>
      <c r="B526" s="1" t="s">
        <v>2261</v>
      </c>
      <c r="C526" s="1" t="s">
        <v>2262</v>
      </c>
      <c r="D526" s="1" t="s">
        <v>2263</v>
      </c>
      <c r="E526" t="str">
        <f t="shared" si="57"/>
        <v/>
      </c>
      <c r="F526" s="1" t="s">
        <v>4</v>
      </c>
      <c r="G526" s="2" t="s">
        <v>2264</v>
      </c>
    </row>
    <row r="527">
      <c r="A527" s="1" t="s">
        <v>2265</v>
      </c>
      <c r="B527" s="1" t="s">
        <v>2266</v>
      </c>
      <c r="C527" s="1" t="s">
        <v>2267</v>
      </c>
      <c r="D527" s="2" t="s">
        <v>2268</v>
      </c>
      <c r="E527" t="str">
        <f>IMAGE("http://i2.cdn.turner.com/cnnnext/dam/assets/150519123833-charity-image-social-large-169.jpg",1)</f>
        <v/>
      </c>
      <c r="F527" s="1" t="s">
        <v>4</v>
      </c>
      <c r="G527" s="2" t="s">
        <v>2269</v>
      </c>
    </row>
    <row r="528">
      <c r="A528" s="1" t="s">
        <v>2270</v>
      </c>
      <c r="B528" s="1" t="s">
        <v>535</v>
      </c>
      <c r="C528" s="1" t="s">
        <v>2271</v>
      </c>
      <c r="D528" s="2" t="s">
        <v>2272</v>
      </c>
      <c r="E528" t="str">
        <f>IMAGE("https://betterbets.io/themes/DiceV1/img/responsiveness.png",1)</f>
        <v/>
      </c>
      <c r="F528" s="1" t="s">
        <v>4</v>
      </c>
      <c r="G528" s="2" t="s">
        <v>2273</v>
      </c>
    </row>
    <row r="529">
      <c r="A529" s="1" t="s">
        <v>2274</v>
      </c>
      <c r="B529" s="1" t="s">
        <v>2275</v>
      </c>
      <c r="C529" s="1" t="s">
        <v>2276</v>
      </c>
      <c r="D529" s="2" t="s">
        <v>2277</v>
      </c>
      <c r="E529" t="str">
        <f>IMAGE("https://www.betcoin.ag/files/betcoin/styles/medium/public/images/bitcoin2%5B1%5D_0.jpg?itok=S4cEmBX_",1)</f>
        <v/>
      </c>
      <c r="F529" s="1" t="s">
        <v>4</v>
      </c>
      <c r="G529" s="2" t="s">
        <v>2278</v>
      </c>
    </row>
    <row r="530">
      <c r="A530" s="1" t="s">
        <v>2279</v>
      </c>
      <c r="B530" s="1" t="s">
        <v>2280</v>
      </c>
      <c r="C530" s="1" t="s">
        <v>2281</v>
      </c>
      <c r="D530" s="1" t="s">
        <v>2282</v>
      </c>
      <c r="E530" t="str">
        <f t="shared" ref="E530:E531" si="58">IMAGE("http://ifttt.com/images/no_image_card.png",1)</f>
        <v/>
      </c>
      <c r="F530" s="1" t="s">
        <v>4</v>
      </c>
      <c r="G530" s="2" t="s">
        <v>2283</v>
      </c>
    </row>
    <row r="531">
      <c r="A531" s="1" t="s">
        <v>2284</v>
      </c>
      <c r="B531" s="1" t="s">
        <v>2285</v>
      </c>
      <c r="C531" s="1" t="s">
        <v>2286</v>
      </c>
      <c r="D531" s="2" t="s">
        <v>2287</v>
      </c>
      <c r="E531" t="str">
        <f t="shared" si="58"/>
        <v/>
      </c>
      <c r="F531" s="1" t="s">
        <v>4</v>
      </c>
      <c r="G531" s="2" t="s">
        <v>2288</v>
      </c>
    </row>
    <row r="532">
      <c r="A532" s="1" t="s">
        <v>2289</v>
      </c>
      <c r="B532" s="1" t="s">
        <v>2290</v>
      </c>
      <c r="C532" s="1" t="s">
        <v>2291</v>
      </c>
      <c r="D532" s="2" t="s">
        <v>2292</v>
      </c>
      <c r="E532" t="str">
        <f>IMAGE("http://ichef.bbci.co.uk/news/1024/media/images/83073000/jpg/_83073300_83073296.jpg",1)</f>
        <v/>
      </c>
      <c r="F532" s="1" t="s">
        <v>4</v>
      </c>
      <c r="G532" s="2" t="s">
        <v>2293</v>
      </c>
    </row>
    <row r="533">
      <c r="A533" s="1" t="s">
        <v>2294</v>
      </c>
      <c r="B533" s="1" t="s">
        <v>2295</v>
      </c>
      <c r="C533" s="1" t="s">
        <v>2296</v>
      </c>
      <c r="D533" s="1" t="s">
        <v>14</v>
      </c>
      <c r="E533" t="str">
        <f>IMAGE("http://ifttt.com/images/no_image_card.png",1)</f>
        <v/>
      </c>
      <c r="F533" s="1" t="s">
        <v>4</v>
      </c>
      <c r="G533" s="2" t="s">
        <v>2297</v>
      </c>
    </row>
    <row r="534">
      <c r="A534" s="1" t="s">
        <v>2298</v>
      </c>
      <c r="B534" s="1" t="s">
        <v>339</v>
      </c>
      <c r="C534" s="1" t="s">
        <v>2299</v>
      </c>
      <c r="D534" s="2" t="s">
        <v>2300</v>
      </c>
      <c r="E534" t="str">
        <f>IMAGE("http://i.imgur.com/hkzYfyI.png",1)</f>
        <v/>
      </c>
      <c r="F534" s="1" t="s">
        <v>4</v>
      </c>
      <c r="G534" s="2" t="s">
        <v>2301</v>
      </c>
    </row>
    <row r="535">
      <c r="A535" s="1" t="s">
        <v>2302</v>
      </c>
      <c r="B535" s="1" t="s">
        <v>2303</v>
      </c>
      <c r="C535" s="1" t="s">
        <v>2304</v>
      </c>
      <c r="D535" s="1" t="s">
        <v>2305</v>
      </c>
      <c r="E535" t="str">
        <f>IMAGE("http://ifttt.com/images/no_image_card.png",1)</f>
        <v/>
      </c>
      <c r="F535" s="1" t="s">
        <v>4</v>
      </c>
      <c r="G535" s="2" t="s">
        <v>2306</v>
      </c>
    </row>
    <row r="536">
      <c r="A536" s="1" t="s">
        <v>2307</v>
      </c>
      <c r="B536" s="1" t="s">
        <v>2308</v>
      </c>
      <c r="C536" s="1" t="s">
        <v>2309</v>
      </c>
      <c r="D536" s="2" t="s">
        <v>2310</v>
      </c>
      <c r="E536" t="str">
        <f>IMAGE("/sciam/includes/themes/sciam/images/logo400x400.jpg",1)</f>
        <v/>
      </c>
      <c r="F536" s="1" t="s">
        <v>4</v>
      </c>
      <c r="G536" s="2" t="s">
        <v>2311</v>
      </c>
    </row>
    <row r="537">
      <c r="A537" s="1" t="s">
        <v>2312</v>
      </c>
      <c r="B537" s="1" t="s">
        <v>2313</v>
      </c>
      <c r="C537" s="1" t="s">
        <v>2314</v>
      </c>
      <c r="D537" s="1" t="s">
        <v>2315</v>
      </c>
      <c r="E537" t="str">
        <f t="shared" ref="E537:E539" si="59">IMAGE("http://ifttt.com/images/no_image_card.png",1)</f>
        <v/>
      </c>
      <c r="F537" s="1" t="s">
        <v>4</v>
      </c>
      <c r="G537" s="2" t="s">
        <v>2316</v>
      </c>
    </row>
    <row r="538">
      <c r="A538" s="1" t="s">
        <v>2317</v>
      </c>
      <c r="B538" s="1" t="s">
        <v>1441</v>
      </c>
      <c r="C538" s="1" t="s">
        <v>2318</v>
      </c>
      <c r="D538" s="1" t="s">
        <v>2319</v>
      </c>
      <c r="E538" t="str">
        <f t="shared" si="59"/>
        <v/>
      </c>
      <c r="F538" s="1" t="s">
        <v>4</v>
      </c>
      <c r="G538" s="2" t="s">
        <v>2320</v>
      </c>
    </row>
    <row r="539">
      <c r="A539" s="1" t="s">
        <v>2321</v>
      </c>
      <c r="B539" s="1" t="s">
        <v>2322</v>
      </c>
      <c r="C539" s="1" t="s">
        <v>2323</v>
      </c>
      <c r="D539" s="1" t="s">
        <v>2324</v>
      </c>
      <c r="E539" t="str">
        <f t="shared" si="59"/>
        <v/>
      </c>
      <c r="F539" s="1" t="s">
        <v>4</v>
      </c>
      <c r="G539" s="2" t="s">
        <v>2325</v>
      </c>
    </row>
    <row r="540">
      <c r="A540" s="1" t="s">
        <v>2326</v>
      </c>
      <c r="B540" s="1" t="s">
        <v>2010</v>
      </c>
      <c r="C540" s="1" t="s">
        <v>2327</v>
      </c>
      <c r="D540" s="2" t="s">
        <v>2328</v>
      </c>
      <c r="E540" t="str">
        <f>IMAGE("http://lh6.googleusercontent.com/-aU9Ur4F-Ad8/AAAAAAAAAAI/AAAAAAAAJKw/NyGillvMZPQ/s80-c/photo.jpg",1)</f>
        <v/>
      </c>
      <c r="F540" s="1" t="s">
        <v>4</v>
      </c>
      <c r="G540" s="2" t="s">
        <v>2329</v>
      </c>
    </row>
    <row r="541">
      <c r="A541" s="1" t="s">
        <v>2330</v>
      </c>
      <c r="B541" s="1" t="s">
        <v>2331</v>
      </c>
      <c r="C541" s="1" t="s">
        <v>2332</v>
      </c>
      <c r="D541" s="1" t="s">
        <v>2333</v>
      </c>
      <c r="E541" t="str">
        <f t="shared" ref="E541:E543" si="60">IMAGE("http://ifttt.com/images/no_image_card.png",1)</f>
        <v/>
      </c>
      <c r="F541" s="1" t="s">
        <v>4</v>
      </c>
      <c r="G541" s="2" t="s">
        <v>2334</v>
      </c>
    </row>
    <row r="542">
      <c r="A542" s="1" t="s">
        <v>2335</v>
      </c>
      <c r="B542" s="1" t="s">
        <v>245</v>
      </c>
      <c r="C542" s="1" t="s">
        <v>2336</v>
      </c>
      <c r="D542" s="1" t="s">
        <v>2337</v>
      </c>
      <c r="E542" t="str">
        <f t="shared" si="60"/>
        <v/>
      </c>
      <c r="F542" s="1" t="s">
        <v>4</v>
      </c>
      <c r="G542" s="2" t="s">
        <v>2338</v>
      </c>
    </row>
    <row r="543">
      <c r="A543" s="1" t="s">
        <v>2339</v>
      </c>
      <c r="B543" s="1" t="s">
        <v>1512</v>
      </c>
      <c r="C543" s="1" t="s">
        <v>2340</v>
      </c>
      <c r="D543" s="1" t="s">
        <v>2341</v>
      </c>
      <c r="E543" t="str">
        <f t="shared" si="60"/>
        <v/>
      </c>
      <c r="F543" s="1" t="s">
        <v>4</v>
      </c>
      <c r="G543" s="2" t="s">
        <v>2342</v>
      </c>
    </row>
    <row r="544">
      <c r="A544" s="1" t="s">
        <v>2343</v>
      </c>
      <c r="B544" s="1" t="s">
        <v>2344</v>
      </c>
      <c r="C544" s="1" t="s">
        <v>2345</v>
      </c>
      <c r="D544" s="2" t="s">
        <v>2346</v>
      </c>
      <c r="E544" t="str">
        <f>IMAGE("http://dqermavktpdz7.cloudfront.net/wp-content/uploads/2015/05/change.jpg",1)</f>
        <v/>
      </c>
      <c r="F544" s="1" t="s">
        <v>4</v>
      </c>
      <c r="G544" s="2" t="s">
        <v>2347</v>
      </c>
    </row>
    <row r="545">
      <c r="A545" s="1" t="s">
        <v>2348</v>
      </c>
      <c r="B545" s="1" t="s">
        <v>2349</v>
      </c>
      <c r="C545" s="1" t="s">
        <v>2350</v>
      </c>
      <c r="D545" s="1" t="s">
        <v>2351</v>
      </c>
      <c r="E545" t="str">
        <f>IMAGE("http://ifttt.com/images/no_image_card.png",1)</f>
        <v/>
      </c>
      <c r="F545" s="1" t="s">
        <v>4</v>
      </c>
      <c r="G545" s="2" t="s">
        <v>2352</v>
      </c>
    </row>
    <row r="546">
      <c r="A546" s="1" t="s">
        <v>2343</v>
      </c>
      <c r="B546" s="1" t="s">
        <v>2344</v>
      </c>
      <c r="C546" s="1" t="s">
        <v>2345</v>
      </c>
      <c r="D546" s="2" t="s">
        <v>2346</v>
      </c>
      <c r="E546" t="str">
        <f>IMAGE("http://dqermavktpdz7.cloudfront.net/wp-content/uploads/2015/05/change.jpg",1)</f>
        <v/>
      </c>
      <c r="F546" s="1" t="s">
        <v>4</v>
      </c>
      <c r="G546" s="2" t="s">
        <v>2347</v>
      </c>
    </row>
    <row r="547">
      <c r="A547" s="1" t="s">
        <v>2353</v>
      </c>
      <c r="B547" s="1" t="s">
        <v>2354</v>
      </c>
      <c r="C547" s="1" t="s">
        <v>2355</v>
      </c>
      <c r="D547" s="1" t="s">
        <v>2356</v>
      </c>
      <c r="E547" t="str">
        <f>IMAGE("http://ifttt.com/images/no_image_card.png",1)</f>
        <v/>
      </c>
      <c r="F547" s="1" t="s">
        <v>4</v>
      </c>
      <c r="G547" s="2" t="s">
        <v>2357</v>
      </c>
    </row>
    <row r="548">
      <c r="A548" s="1" t="s">
        <v>2358</v>
      </c>
      <c r="B548" s="1" t="s">
        <v>2359</v>
      </c>
      <c r="C548" s="1" t="s">
        <v>2360</v>
      </c>
      <c r="D548" s="2" t="s">
        <v>2361</v>
      </c>
      <c r="E548" t="str">
        <f>IMAGE("https://res.cloudinary.com/indiegogo-media-prod-cld/image/upload/c_fill,h_200,w_200/v1425330989/yfmcvtg6zbmwr5v2elsz.jpg",1)</f>
        <v/>
      </c>
      <c r="F548" s="1" t="s">
        <v>4</v>
      </c>
      <c r="G548" s="2" t="s">
        <v>2362</v>
      </c>
    </row>
    <row r="549">
      <c r="A549" s="1" t="s">
        <v>2363</v>
      </c>
      <c r="B549" s="1" t="s">
        <v>2364</v>
      </c>
      <c r="C549" s="1" t="s">
        <v>2365</v>
      </c>
      <c r="D549" s="2" t="s">
        <v>2366</v>
      </c>
      <c r="E549" t="str">
        <f>IMAGE("http://altcoinpress.com/wp-content/uploads/2015/05/bitcoin_fed_16.jpg",1)</f>
        <v/>
      </c>
      <c r="F549" s="1" t="s">
        <v>4</v>
      </c>
      <c r="G549" s="2" t="s">
        <v>2367</v>
      </c>
    </row>
    <row r="550">
      <c r="A550" s="1" t="s">
        <v>2353</v>
      </c>
      <c r="B550" s="1" t="s">
        <v>2354</v>
      </c>
      <c r="C550" s="1" t="s">
        <v>2355</v>
      </c>
      <c r="D550" s="1" t="s">
        <v>2356</v>
      </c>
      <c r="E550" t="str">
        <f>IMAGE("http://ifttt.com/images/no_image_card.png",1)</f>
        <v/>
      </c>
      <c r="F550" s="1" t="s">
        <v>4</v>
      </c>
      <c r="G550" s="2" t="s">
        <v>2357</v>
      </c>
    </row>
    <row r="551">
      <c r="A551" s="1" t="s">
        <v>2358</v>
      </c>
      <c r="B551" s="1" t="s">
        <v>2359</v>
      </c>
      <c r="C551" s="1" t="s">
        <v>2360</v>
      </c>
      <c r="D551" s="2" t="s">
        <v>2361</v>
      </c>
      <c r="E551" t="str">
        <f>IMAGE("https://res.cloudinary.com/indiegogo-media-prod-cld/image/upload/c_fill,h_200,w_200/v1425330989/yfmcvtg6zbmwr5v2elsz.jpg",1)</f>
        <v/>
      </c>
      <c r="F551" s="1" t="s">
        <v>4</v>
      </c>
      <c r="G551" s="2" t="s">
        <v>2362</v>
      </c>
    </row>
    <row r="552">
      <c r="A552" s="1" t="s">
        <v>2368</v>
      </c>
      <c r="B552" s="1" t="s">
        <v>2369</v>
      </c>
      <c r="C552" s="1" t="s">
        <v>2370</v>
      </c>
      <c r="D552" s="1" t="s">
        <v>2371</v>
      </c>
      <c r="E552" t="str">
        <f>IMAGE("http://ifttt.com/images/no_image_card.png",1)</f>
        <v/>
      </c>
      <c r="F552" s="1" t="s">
        <v>4</v>
      </c>
      <c r="G552" s="2" t="s">
        <v>2372</v>
      </c>
    </row>
    <row r="553">
      <c r="A553" s="1" t="s">
        <v>2373</v>
      </c>
      <c r="B553" s="1" t="s">
        <v>2364</v>
      </c>
      <c r="C553" s="1" t="s">
        <v>2374</v>
      </c>
      <c r="D553" s="2" t="s">
        <v>2375</v>
      </c>
      <c r="E553" t="str">
        <f>IMAGE("http://altcoinpress.com/wp-content/uploads/2015/05/bitcoin_bank_robbers.jpg",1)</f>
        <v/>
      </c>
      <c r="F553" s="1" t="s">
        <v>4</v>
      </c>
      <c r="G553" s="2" t="s">
        <v>2376</v>
      </c>
    </row>
    <row r="554">
      <c r="A554" s="1" t="s">
        <v>2373</v>
      </c>
      <c r="B554" s="1" t="s">
        <v>2377</v>
      </c>
      <c r="C554" s="1" t="s">
        <v>2378</v>
      </c>
      <c r="D554" s="1" t="s">
        <v>2379</v>
      </c>
      <c r="E554" t="str">
        <f t="shared" ref="E554:E555" si="61">IMAGE("http://ifttt.com/images/no_image_card.png",1)</f>
        <v/>
      </c>
      <c r="F554" s="1" t="s">
        <v>4</v>
      </c>
      <c r="G554" s="2" t="s">
        <v>2380</v>
      </c>
    </row>
    <row r="555">
      <c r="A555" s="1" t="s">
        <v>2381</v>
      </c>
      <c r="B555" s="1" t="s">
        <v>2382</v>
      </c>
      <c r="C555" s="1" t="s">
        <v>2383</v>
      </c>
      <c r="D555" s="1" t="s">
        <v>14</v>
      </c>
      <c r="E555" t="str">
        <f t="shared" si="61"/>
        <v/>
      </c>
      <c r="F555" s="1" t="s">
        <v>4</v>
      </c>
      <c r="G555" s="2" t="s">
        <v>2384</v>
      </c>
    </row>
    <row r="556">
      <c r="A556" s="1" t="s">
        <v>2385</v>
      </c>
      <c r="B556" s="1" t="s">
        <v>2386</v>
      </c>
      <c r="C556" s="1" t="s">
        <v>2387</v>
      </c>
      <c r="D556" s="2" t="s">
        <v>2388</v>
      </c>
      <c r="E556" t="str">
        <f>IMAGE("http://personalincomeorg.c.presscdn.com/wp-content/uploads/2015/01/bitcoin-ira.jpg",1)</f>
        <v/>
      </c>
      <c r="F556" s="1" t="s">
        <v>4</v>
      </c>
      <c r="G556" s="2" t="s">
        <v>2389</v>
      </c>
    </row>
    <row r="557">
      <c r="A557" s="1" t="s">
        <v>2390</v>
      </c>
      <c r="B557" s="1" t="s">
        <v>2391</v>
      </c>
      <c r="C557" s="1" t="s">
        <v>2392</v>
      </c>
      <c r="D557" s="1" t="s">
        <v>2393</v>
      </c>
      <c r="E557" t="str">
        <f>IMAGE("http://ifttt.com/images/no_image_card.png",1)</f>
        <v/>
      </c>
      <c r="F557" s="1" t="s">
        <v>4</v>
      </c>
      <c r="G557" s="2" t="s">
        <v>2394</v>
      </c>
    </row>
    <row r="558">
      <c r="A558" s="1" t="s">
        <v>2395</v>
      </c>
      <c r="B558" s="1" t="s">
        <v>2396</v>
      </c>
      <c r="C558" s="1" t="s">
        <v>2397</v>
      </c>
      <c r="D558" s="2" t="s">
        <v>2398</v>
      </c>
      <c r="E558" t="str">
        <f>IMAGE("http://www.pymnts.com/wp-content/uploads/2015/04/Security-160x113.png",1)</f>
        <v/>
      </c>
      <c r="F558" s="1" t="s">
        <v>4</v>
      </c>
      <c r="G558" s="2" t="s">
        <v>2399</v>
      </c>
    </row>
    <row r="559">
      <c r="A559" s="1" t="s">
        <v>2400</v>
      </c>
      <c r="B559" s="1" t="s">
        <v>2401</v>
      </c>
      <c r="C559" s="1" t="s">
        <v>2402</v>
      </c>
      <c r="D559" s="2" t="s">
        <v>2403</v>
      </c>
      <c r="E559" t="str">
        <f>IMAGE("https://lh6.googleusercontent.com/-Eb37oseCM50/VKCg1irnQ2I/AAAAAAAAAGA/mYefK9fMAkc/w140-h140-p/opengraph2.png",1)</f>
        <v/>
      </c>
      <c r="F559" s="1" t="s">
        <v>4</v>
      </c>
      <c r="G559" s="2" t="s">
        <v>2404</v>
      </c>
    </row>
    <row r="560">
      <c r="A560" s="1" t="s">
        <v>2405</v>
      </c>
      <c r="B560" s="1" t="s">
        <v>129</v>
      </c>
      <c r="C560" s="1" t="s">
        <v>2406</v>
      </c>
      <c r="D560" s="2" t="s">
        <v>2407</v>
      </c>
      <c r="E560" t="str">
        <f>IMAGE("http://bravenewcoin.com/assets/Uploads/_resampled/CroppedImage400400-Selection-238.png",1)</f>
        <v/>
      </c>
      <c r="F560" s="1" t="s">
        <v>4</v>
      </c>
      <c r="G560" s="2" t="s">
        <v>2408</v>
      </c>
    </row>
    <row r="561">
      <c r="A561" s="1" t="s">
        <v>2409</v>
      </c>
      <c r="B561" s="1" t="s">
        <v>2410</v>
      </c>
      <c r="C561" s="1" t="s">
        <v>2411</v>
      </c>
      <c r="D561" s="2" t="s">
        <v>2412</v>
      </c>
      <c r="E561" t="str">
        <f>IMAGE("http://i.imgur.com/sMaYApD.png",1)</f>
        <v/>
      </c>
      <c r="F561" s="1" t="s">
        <v>4</v>
      </c>
      <c r="G561" s="2" t="s">
        <v>2413</v>
      </c>
    </row>
    <row r="562">
      <c r="A562" s="1" t="s">
        <v>2414</v>
      </c>
      <c r="B562" s="1" t="s">
        <v>2415</v>
      </c>
      <c r="C562" s="1" t="s">
        <v>2416</v>
      </c>
      <c r="D562" s="1" t="s">
        <v>2417</v>
      </c>
      <c r="E562" t="str">
        <f t="shared" ref="E562:E564" si="62">IMAGE("http://ifttt.com/images/no_image_card.png",1)</f>
        <v/>
      </c>
      <c r="F562" s="1" t="s">
        <v>4</v>
      </c>
      <c r="G562" s="2" t="s">
        <v>2418</v>
      </c>
    </row>
    <row r="563">
      <c r="A563" s="1" t="s">
        <v>2419</v>
      </c>
      <c r="B563" s="1" t="s">
        <v>2420</v>
      </c>
      <c r="C563" s="1" t="s">
        <v>2421</v>
      </c>
      <c r="D563" s="1" t="s">
        <v>2422</v>
      </c>
      <c r="E563" t="str">
        <f t="shared" si="62"/>
        <v/>
      </c>
      <c r="F563" s="1" t="s">
        <v>4</v>
      </c>
      <c r="G563" s="2" t="s">
        <v>2423</v>
      </c>
    </row>
    <row r="564">
      <c r="A564" s="1" t="s">
        <v>2424</v>
      </c>
      <c r="B564" s="1" t="s">
        <v>2425</v>
      </c>
      <c r="C564" s="1" t="s">
        <v>2426</v>
      </c>
      <c r="D564" s="1" t="s">
        <v>2427</v>
      </c>
      <c r="E564" t="str">
        <f t="shared" si="62"/>
        <v/>
      </c>
      <c r="F564" s="1" t="s">
        <v>4</v>
      </c>
      <c r="G564" s="2" t="s">
        <v>2428</v>
      </c>
    </row>
    <row r="565">
      <c r="A565" s="1" t="s">
        <v>2429</v>
      </c>
      <c r="B565" s="1" t="s">
        <v>592</v>
      </c>
      <c r="C565" s="1" t="s">
        <v>2430</v>
      </c>
      <c r="D565" s="2" t="s">
        <v>2431</v>
      </c>
      <c r="E565" t="str">
        <f>IMAGE("http://img.new.livestream.com/events/00000000003cae5a/b7379461-be85-40b6-bf87-866d9b5c8b94.jpg",1)</f>
        <v/>
      </c>
      <c r="F565" s="1" t="s">
        <v>4</v>
      </c>
      <c r="G565" s="2" t="s">
        <v>2432</v>
      </c>
    </row>
    <row r="566">
      <c r="A566" s="1" t="s">
        <v>2433</v>
      </c>
      <c r="B566" s="1" t="s">
        <v>2434</v>
      </c>
      <c r="C566" s="1" t="s">
        <v>2435</v>
      </c>
      <c r="D566" s="1" t="s">
        <v>2436</v>
      </c>
      <c r="E566" t="str">
        <f t="shared" ref="E566:E568" si="63">IMAGE("http://ifttt.com/images/no_image_card.png",1)</f>
        <v/>
      </c>
      <c r="F566" s="1" t="s">
        <v>4</v>
      </c>
      <c r="G566" s="2" t="s">
        <v>2437</v>
      </c>
    </row>
    <row r="567">
      <c r="A567" s="1" t="s">
        <v>2438</v>
      </c>
      <c r="B567" s="1" t="s">
        <v>2439</v>
      </c>
      <c r="C567" s="1" t="s">
        <v>2440</v>
      </c>
      <c r="D567" s="1" t="s">
        <v>2441</v>
      </c>
      <c r="E567" t="str">
        <f t="shared" si="63"/>
        <v/>
      </c>
      <c r="F567" s="1" t="s">
        <v>4</v>
      </c>
      <c r="G567" s="2" t="s">
        <v>2442</v>
      </c>
    </row>
    <row r="568">
      <c r="A568" s="1" t="s">
        <v>2443</v>
      </c>
      <c r="B568" s="1" t="s">
        <v>1413</v>
      </c>
      <c r="C568" s="1" t="s">
        <v>2444</v>
      </c>
      <c r="D568" s="1" t="s">
        <v>2445</v>
      </c>
      <c r="E568" t="str">
        <f t="shared" si="63"/>
        <v/>
      </c>
      <c r="F568" s="1" t="s">
        <v>4</v>
      </c>
      <c r="G568" s="2" t="s">
        <v>2446</v>
      </c>
    </row>
    <row r="569">
      <c r="A569" s="1" t="s">
        <v>2447</v>
      </c>
      <c r="B569" s="1" t="s">
        <v>2448</v>
      </c>
      <c r="C569" s="1" t="s">
        <v>2449</v>
      </c>
      <c r="D569" s="2" t="s">
        <v>2450</v>
      </c>
      <c r="E569" t="str">
        <f>IMAGE("https://bitjoin.files.wordpress.com/2015/05/screen-shot-2015-05-13-at-15-02-02.png?w=1200",1)</f>
        <v/>
      </c>
      <c r="F569" s="1" t="s">
        <v>4</v>
      </c>
      <c r="G569" s="2" t="s">
        <v>2451</v>
      </c>
    </row>
    <row r="570">
      <c r="A570" s="1" t="s">
        <v>2452</v>
      </c>
      <c r="B570" s="1" t="s">
        <v>90</v>
      </c>
      <c r="C570" s="1" t="s">
        <v>2453</v>
      </c>
      <c r="D570" s="2" t="s">
        <v>2454</v>
      </c>
      <c r="E570" t="str">
        <f>IMAGE("http://pastebin.com/i/fb2.jpg",1)</f>
        <v/>
      </c>
      <c r="F570" s="1" t="s">
        <v>4</v>
      </c>
      <c r="G570" s="2" t="s">
        <v>2455</v>
      </c>
    </row>
    <row r="571">
      <c r="A571" s="1" t="s">
        <v>2456</v>
      </c>
      <c r="B571" s="1" t="s">
        <v>2457</v>
      </c>
      <c r="C571" s="1" t="s">
        <v>2458</v>
      </c>
      <c r="D571" s="2" t="s">
        <v>2459</v>
      </c>
      <c r="E571" t="str">
        <f>IMAGE("http://www.coinrx.is/images/get-bitcoin-badge.png",1)</f>
        <v/>
      </c>
      <c r="F571" s="1" t="s">
        <v>4</v>
      </c>
      <c r="G571" s="2" t="s">
        <v>2460</v>
      </c>
    </row>
    <row r="572">
      <c r="A572" s="1" t="s">
        <v>2461</v>
      </c>
      <c r="B572" s="1" t="s">
        <v>215</v>
      </c>
      <c r="C572" s="1" t="s">
        <v>2462</v>
      </c>
      <c r="D572" s="1" t="s">
        <v>2463</v>
      </c>
      <c r="E572" t="str">
        <f>IMAGE("http://ifttt.com/images/no_image_card.png",1)</f>
        <v/>
      </c>
      <c r="F572" s="1" t="s">
        <v>4</v>
      </c>
      <c r="G572" s="2" t="s">
        <v>2464</v>
      </c>
    </row>
    <row r="573">
      <c r="A573" s="1" t="s">
        <v>2465</v>
      </c>
      <c r="B573" s="1" t="s">
        <v>129</v>
      </c>
      <c r="C573" s="1" t="s">
        <v>2466</v>
      </c>
      <c r="D573" s="2" t="s">
        <v>2467</v>
      </c>
      <c r="E573" t="str">
        <f>IMAGE("http://bravenewcoin.com/assets/Uploads/_resampled/CroppedImage400400-Selection-137.png",1)</f>
        <v/>
      </c>
      <c r="F573" s="1" t="s">
        <v>4</v>
      </c>
      <c r="G573" s="2" t="s">
        <v>2468</v>
      </c>
    </row>
    <row r="574">
      <c r="A574" s="1" t="s">
        <v>2469</v>
      </c>
      <c r="B574" s="1" t="s">
        <v>2470</v>
      </c>
      <c r="C574" s="1" t="s">
        <v>2471</v>
      </c>
      <c r="D574" s="1" t="s">
        <v>14</v>
      </c>
      <c r="E574" t="str">
        <f t="shared" ref="E574:E575" si="64">IMAGE("http://ifttt.com/images/no_image_card.png",1)</f>
        <v/>
      </c>
      <c r="F574" s="1" t="s">
        <v>4</v>
      </c>
      <c r="G574" s="2" t="s">
        <v>2472</v>
      </c>
    </row>
    <row r="575">
      <c r="A575" s="1" t="s">
        <v>2473</v>
      </c>
      <c r="B575" s="1" t="s">
        <v>2474</v>
      </c>
      <c r="C575" s="1" t="s">
        <v>2475</v>
      </c>
      <c r="D575" s="1" t="s">
        <v>2476</v>
      </c>
      <c r="E575" t="str">
        <f t="shared" si="64"/>
        <v/>
      </c>
      <c r="F575" s="1" t="s">
        <v>4</v>
      </c>
      <c r="G575" s="2" t="s">
        <v>2477</v>
      </c>
    </row>
    <row r="576">
      <c r="A576" s="1" t="s">
        <v>2478</v>
      </c>
      <c r="B576" s="1" t="s">
        <v>129</v>
      </c>
      <c r="C576" s="1" t="s">
        <v>2479</v>
      </c>
      <c r="D576" s="2" t="s">
        <v>2480</v>
      </c>
      <c r="E576" t="str">
        <f>IMAGE("http://bravenewcoin.com/assets/Uploads/_resampled/CroppedImage400400-Selection-243.png",1)</f>
        <v/>
      </c>
      <c r="F576" s="1" t="s">
        <v>4</v>
      </c>
      <c r="G576" s="2" t="s">
        <v>2481</v>
      </c>
    </row>
    <row r="577">
      <c r="A577" s="1" t="s">
        <v>2482</v>
      </c>
      <c r="B577" s="1" t="s">
        <v>2483</v>
      </c>
      <c r="C577" s="1" t="s">
        <v>2484</v>
      </c>
      <c r="D577" s="2" t="s">
        <v>2485</v>
      </c>
      <c r="E577" t="str">
        <f>IMAGE("https://s1.yimg.com/uu/api/res/1.2/Kv4xV1yV_UoAKW4H7LW1HQ--/dz02NDA7c209MTtmaT1maWxsO3B5b2ZmPTA7aD0zNjA7YXBwaWQ9eXRhY2h5b24-/http://media.zenfs.com/en-US/video/video.episode.community.sony.com/Community_ModernEspionage.jpg",1)</f>
        <v/>
      </c>
      <c r="F577" s="1" t="s">
        <v>4</v>
      </c>
      <c r="G577" s="2" t="s">
        <v>2486</v>
      </c>
    </row>
    <row r="578">
      <c r="A578" s="1" t="s">
        <v>2487</v>
      </c>
      <c r="B578" s="1" t="s">
        <v>2488</v>
      </c>
      <c r="C578" s="1" t="s">
        <v>2489</v>
      </c>
      <c r="D578" s="2" t="s">
        <v>2490</v>
      </c>
      <c r="E578" t="str">
        <f>IMAGE("http://mkvphoto.s3.amazonaws.com/BitNFC/screen_wallet_found.png",1)</f>
        <v/>
      </c>
      <c r="F578" s="1" t="s">
        <v>4</v>
      </c>
      <c r="G578" s="2" t="s">
        <v>2491</v>
      </c>
    </row>
    <row r="579">
      <c r="A579" s="1" t="s">
        <v>2492</v>
      </c>
      <c r="B579" s="1" t="s">
        <v>1666</v>
      </c>
      <c r="C579" s="1" t="s">
        <v>2291</v>
      </c>
      <c r="D579" s="2" t="s">
        <v>2493</v>
      </c>
      <c r="E579" t="str">
        <f>IMAGE("http://ichef.bbci.co.uk/news/1024/media/images/83073000/jpg/_83073300_83073296.jpg",1)</f>
        <v/>
      </c>
      <c r="F579" s="1" t="s">
        <v>4</v>
      </c>
      <c r="G579" s="2" t="s">
        <v>2494</v>
      </c>
    </row>
    <row r="580">
      <c r="A580" s="1" t="s">
        <v>2495</v>
      </c>
      <c r="B580" s="1" t="s">
        <v>2496</v>
      </c>
      <c r="C580" s="1" t="s">
        <v>2497</v>
      </c>
      <c r="D580" s="1" t="s">
        <v>2498</v>
      </c>
      <c r="E580" t="str">
        <f>IMAGE("http://ifttt.com/images/no_image_card.png",1)</f>
        <v/>
      </c>
      <c r="F580" s="1" t="s">
        <v>4</v>
      </c>
      <c r="G580" s="2" t="s">
        <v>2499</v>
      </c>
    </row>
    <row r="581">
      <c r="A581" s="1" t="s">
        <v>2500</v>
      </c>
      <c r="B581" s="1" t="s">
        <v>2501</v>
      </c>
      <c r="C581" s="1" t="s">
        <v>2502</v>
      </c>
      <c r="D581" s="2" t="s">
        <v>2503</v>
      </c>
      <c r="E581" t="str">
        <f>IMAGE("http://cdn.phys.org/newman/gfx/news/2015/onlineattack.jpg",1)</f>
        <v/>
      </c>
      <c r="F581" s="1" t="s">
        <v>4</v>
      </c>
      <c r="G581" s="2" t="s">
        <v>2504</v>
      </c>
    </row>
    <row r="582">
      <c r="A582" s="1" t="s">
        <v>2500</v>
      </c>
      <c r="B582" s="1" t="s">
        <v>2505</v>
      </c>
      <c r="C582" s="1" t="s">
        <v>2506</v>
      </c>
      <c r="D582" s="1" t="s">
        <v>2507</v>
      </c>
      <c r="E582" t="str">
        <f>IMAGE("http://ifttt.com/images/no_image_card.png",1)</f>
        <v/>
      </c>
      <c r="F582" s="1" t="s">
        <v>4</v>
      </c>
      <c r="G582" s="2" t="s">
        <v>2508</v>
      </c>
    </row>
    <row r="583">
      <c r="A583" s="1" t="s">
        <v>2509</v>
      </c>
      <c r="B583" s="1" t="s">
        <v>2510</v>
      </c>
      <c r="C583" s="1" t="s">
        <v>2511</v>
      </c>
      <c r="D583" s="2" t="s">
        <v>2512</v>
      </c>
      <c r="E583" t="str">
        <f>IMAGE("http://www.cityam.com/sites/default/files/main/articles/atletico-madrid-plus500-1024x640.jpg",1)</f>
        <v/>
      </c>
      <c r="F583" s="1" t="s">
        <v>4</v>
      </c>
      <c r="G583" s="2" t="s">
        <v>2513</v>
      </c>
    </row>
    <row r="584">
      <c r="A584" s="1" t="s">
        <v>2514</v>
      </c>
      <c r="B584" s="1" t="s">
        <v>2280</v>
      </c>
      <c r="C584" s="1" t="s">
        <v>2281</v>
      </c>
      <c r="D584" s="1" t="s">
        <v>2515</v>
      </c>
      <c r="E584" t="str">
        <f>IMAGE("http://ifttt.com/images/no_image_card.png",1)</f>
        <v/>
      </c>
      <c r="F584" s="1" t="s">
        <v>4</v>
      </c>
      <c r="G584" s="2" t="s">
        <v>2516</v>
      </c>
    </row>
    <row r="585">
      <c r="A585" s="1" t="s">
        <v>2500</v>
      </c>
      <c r="B585" s="1" t="s">
        <v>2501</v>
      </c>
      <c r="C585" s="1" t="s">
        <v>2502</v>
      </c>
      <c r="D585" s="2" t="s">
        <v>2503</v>
      </c>
      <c r="E585" t="str">
        <f>IMAGE("http://cdn.phys.org/newman/gfx/news/2015/onlineattack.jpg",1)</f>
        <v/>
      </c>
      <c r="F585" s="1" t="s">
        <v>4</v>
      </c>
      <c r="G585" s="2" t="s">
        <v>2504</v>
      </c>
    </row>
    <row r="586">
      <c r="A586" s="1" t="s">
        <v>2517</v>
      </c>
      <c r="B586" s="1" t="s">
        <v>2518</v>
      </c>
      <c r="C586" s="1" t="s">
        <v>2519</v>
      </c>
      <c r="D586" s="1" t="s">
        <v>2520</v>
      </c>
      <c r="E586" t="str">
        <f t="shared" ref="E586:E587" si="65">IMAGE("http://ifttt.com/images/no_image_card.png",1)</f>
        <v/>
      </c>
      <c r="F586" s="1" t="s">
        <v>4</v>
      </c>
      <c r="G586" s="2" t="s">
        <v>2521</v>
      </c>
    </row>
    <row r="587">
      <c r="A587" s="1" t="s">
        <v>2522</v>
      </c>
      <c r="B587" s="1" t="s">
        <v>2523</v>
      </c>
      <c r="C587" s="1" t="s">
        <v>2524</v>
      </c>
      <c r="D587" s="1" t="s">
        <v>2525</v>
      </c>
      <c r="E587" t="str">
        <f t="shared" si="65"/>
        <v/>
      </c>
      <c r="F587" s="1" t="s">
        <v>4</v>
      </c>
      <c r="G587" s="2" t="s">
        <v>2526</v>
      </c>
    </row>
    <row r="588">
      <c r="A588" s="1" t="s">
        <v>2527</v>
      </c>
      <c r="B588" s="1" t="s">
        <v>2528</v>
      </c>
      <c r="C588" s="1" t="s">
        <v>2529</v>
      </c>
      <c r="D588" s="2" t="s">
        <v>2530</v>
      </c>
      <c r="E588" t="str">
        <f>IMAGE("http://media.coindesk.com/2014/07/coindesk-logo.png",1)</f>
        <v/>
      </c>
      <c r="F588" s="1" t="s">
        <v>4</v>
      </c>
      <c r="G588" s="2" t="s">
        <v>2531</v>
      </c>
    </row>
    <row r="589">
      <c r="A589" s="1" t="s">
        <v>2532</v>
      </c>
      <c r="B589" s="1" t="s">
        <v>2533</v>
      </c>
      <c r="C589" s="1" t="s">
        <v>2534</v>
      </c>
      <c r="D589" s="1" t="s">
        <v>2535</v>
      </c>
      <c r="E589" t="str">
        <f>IMAGE("http://ifttt.com/images/no_image_card.png",1)</f>
        <v/>
      </c>
      <c r="F589" s="1" t="s">
        <v>4</v>
      </c>
      <c r="G589" s="2" t="s">
        <v>2536</v>
      </c>
    </row>
    <row r="590">
      <c r="A590" s="1" t="s">
        <v>2537</v>
      </c>
      <c r="B590" s="1" t="s">
        <v>2538</v>
      </c>
      <c r="C590" s="1" t="s">
        <v>2539</v>
      </c>
      <c r="D590" s="2" t="s">
        <v>2540</v>
      </c>
      <c r="E590" t="str">
        <f>IMAGE("http://cointelegraph.uk/images/725_aHR0cDovL2NvaW50ZWxlZ3JhcGgudWsvc3RvcmFnZS91cGxvYWRzL3ZpZXcvYjE0MWNmZTlkOGVjODExNDcwN2FiYjM0NzI3YzE4MmYuanBn.jpg",1)</f>
        <v/>
      </c>
      <c r="F590" s="1" t="s">
        <v>4</v>
      </c>
      <c r="G590" s="2" t="s">
        <v>2541</v>
      </c>
    </row>
    <row r="591">
      <c r="A591" s="1" t="s">
        <v>2542</v>
      </c>
      <c r="B591" s="1" t="s">
        <v>167</v>
      </c>
      <c r="C591" s="1" t="s">
        <v>2543</v>
      </c>
      <c r="D591" s="1" t="s">
        <v>2544</v>
      </c>
      <c r="E591" t="str">
        <f t="shared" ref="E591:E593" si="66">IMAGE("http://ifttt.com/images/no_image_card.png",1)</f>
        <v/>
      </c>
      <c r="F591" s="1" t="s">
        <v>4</v>
      </c>
      <c r="G591" s="2" t="s">
        <v>2545</v>
      </c>
    </row>
    <row r="592">
      <c r="A592" s="1" t="s">
        <v>2546</v>
      </c>
      <c r="B592" s="1" t="s">
        <v>2547</v>
      </c>
      <c r="C592" s="1" t="s">
        <v>2548</v>
      </c>
      <c r="D592" s="1" t="s">
        <v>2549</v>
      </c>
      <c r="E592" t="str">
        <f t="shared" si="66"/>
        <v/>
      </c>
      <c r="F592" s="1" t="s">
        <v>4</v>
      </c>
      <c r="G592" s="2" t="s">
        <v>2550</v>
      </c>
    </row>
    <row r="593">
      <c r="A593" s="1" t="s">
        <v>2551</v>
      </c>
      <c r="B593" s="1" t="s">
        <v>2552</v>
      </c>
      <c r="C593" s="1" t="s">
        <v>2553</v>
      </c>
      <c r="D593" s="1" t="s">
        <v>2554</v>
      </c>
      <c r="E593" t="str">
        <f t="shared" si="66"/>
        <v/>
      </c>
      <c r="F593" s="1" t="s">
        <v>4</v>
      </c>
      <c r="G593" s="2" t="s">
        <v>2555</v>
      </c>
    </row>
    <row r="594">
      <c r="A594" s="1" t="s">
        <v>2556</v>
      </c>
      <c r="B594" s="1" t="s">
        <v>2557</v>
      </c>
      <c r="C594" s="1" t="s">
        <v>2558</v>
      </c>
      <c r="D594" s="2" t="s">
        <v>2559</v>
      </c>
      <c r="E594" t="str">
        <f>IMAGE("http://a16z.files.wordpress.com/2014/01/da2c1aedab40222c2e18ad31dfef0c91.png",1)</f>
        <v/>
      </c>
      <c r="F594" s="1" t="s">
        <v>4</v>
      </c>
      <c r="G594" s="2" t="s">
        <v>2560</v>
      </c>
    </row>
    <row r="595">
      <c r="A595" s="1" t="s">
        <v>2561</v>
      </c>
      <c r="B595" s="1" t="s">
        <v>2562</v>
      </c>
      <c r="C595" s="1" t="s">
        <v>2563</v>
      </c>
      <c r="D595" s="1" t="s">
        <v>2564</v>
      </c>
      <c r="E595" t="str">
        <f>IMAGE("http://ifttt.com/images/no_image_card.png",1)</f>
        <v/>
      </c>
      <c r="F595" s="1" t="s">
        <v>4</v>
      </c>
      <c r="G595" s="2" t="s">
        <v>2565</v>
      </c>
    </row>
    <row r="596">
      <c r="A596" s="1" t="s">
        <v>2566</v>
      </c>
      <c r="B596" s="1" t="s">
        <v>2567</v>
      </c>
      <c r="C596" s="1" t="s">
        <v>2568</v>
      </c>
      <c r="D596" s="2" t="s">
        <v>2569</v>
      </c>
      <c r="E596" t="str">
        <f>IMAGE("https://40.media.tumblr.com/b634538708abf14b08bb320f2eb7bb97/tumblr_inline_non09nD6M91smzy9s_540.jpg",1)</f>
        <v/>
      </c>
      <c r="F596" s="1" t="s">
        <v>4</v>
      </c>
      <c r="G596" s="2" t="s">
        <v>2570</v>
      </c>
    </row>
    <row r="597">
      <c r="A597" s="1" t="s">
        <v>2571</v>
      </c>
      <c r="B597" s="1" t="s">
        <v>2572</v>
      </c>
      <c r="C597" s="1" t="s">
        <v>2573</v>
      </c>
      <c r="D597" s="2" t="s">
        <v>2574</v>
      </c>
      <c r="E597" t="str">
        <f>IMAGE("http://p6.zdassets.com/hc/settings_assets/371365/200002726/j5P9RFHGtkxmAsXrRvmcLw-kraken_logo_2015.png",1)</f>
        <v/>
      </c>
      <c r="F597" s="1" t="s">
        <v>4</v>
      </c>
      <c r="G597" s="2" t="s">
        <v>2575</v>
      </c>
    </row>
    <row r="598">
      <c r="A598" s="1" t="s">
        <v>2576</v>
      </c>
      <c r="B598" s="1" t="s">
        <v>2577</v>
      </c>
      <c r="C598" s="1" t="s">
        <v>2578</v>
      </c>
      <c r="D598" s="2" t="s">
        <v>2579</v>
      </c>
      <c r="E598" t="str">
        <f>IMAGE("http://cdn.arstechnica.net/wp-content/uploads/2015/05/Deep-Web-6-640x427.jpeg",1)</f>
        <v/>
      </c>
      <c r="F598" s="1" t="s">
        <v>4</v>
      </c>
      <c r="G598" s="2" t="s">
        <v>2580</v>
      </c>
    </row>
    <row r="599">
      <c r="A599" s="1" t="s">
        <v>2581</v>
      </c>
      <c r="B599" s="1" t="s">
        <v>2582</v>
      </c>
      <c r="C599" s="1" t="s">
        <v>2583</v>
      </c>
      <c r="D599" s="1" t="s">
        <v>2584</v>
      </c>
      <c r="E599" t="str">
        <f>IMAGE("http://ifttt.com/images/no_image_card.png",1)</f>
        <v/>
      </c>
      <c r="F599" s="1" t="s">
        <v>4</v>
      </c>
      <c r="G599" s="2" t="s">
        <v>2585</v>
      </c>
    </row>
    <row r="600">
      <c r="A600" s="1" t="s">
        <v>2586</v>
      </c>
      <c r="B600" s="1" t="s">
        <v>373</v>
      </c>
      <c r="C600" s="1" t="s">
        <v>2587</v>
      </c>
      <c r="D600" s="2" t="s">
        <v>2588</v>
      </c>
      <c r="E600" t="str">
        <f>IMAGE("http://media.coindesk.com/2014/07/coindesk-logo.png",1)</f>
        <v/>
      </c>
      <c r="F600" s="1" t="s">
        <v>4</v>
      </c>
      <c r="G600" s="2" t="s">
        <v>2589</v>
      </c>
    </row>
    <row r="601">
      <c r="A601" s="1" t="s">
        <v>2590</v>
      </c>
      <c r="B601" s="1" t="s">
        <v>12</v>
      </c>
      <c r="C601" s="1" t="s">
        <v>2591</v>
      </c>
      <c r="D601" s="1" t="s">
        <v>14</v>
      </c>
      <c r="E601" t="str">
        <f>IMAGE("http://ifttt.com/images/no_image_card.png",1)</f>
        <v/>
      </c>
      <c r="F601" s="1" t="s">
        <v>4</v>
      </c>
      <c r="G601" s="2" t="s">
        <v>2592</v>
      </c>
    </row>
    <row r="602">
      <c r="A602" s="1" t="s">
        <v>2593</v>
      </c>
      <c r="B602" s="1" t="s">
        <v>2594</v>
      </c>
      <c r="C602" s="1" t="s">
        <v>2595</v>
      </c>
      <c r="D602" s="2" t="s">
        <v>2596</v>
      </c>
      <c r="E602" t="str">
        <f>IMAGE("http://igaming.org/images/cryptocurrencies/crypto_news/image_large_384.jpg",1)</f>
        <v/>
      </c>
      <c r="F602" s="1" t="s">
        <v>4</v>
      </c>
      <c r="G602" s="2" t="s">
        <v>2597</v>
      </c>
    </row>
    <row r="603">
      <c r="A603" s="1" t="s">
        <v>2598</v>
      </c>
      <c r="B603" s="1" t="s">
        <v>2377</v>
      </c>
      <c r="C603" s="1" t="s">
        <v>2599</v>
      </c>
      <c r="D603" s="1" t="s">
        <v>2600</v>
      </c>
      <c r="E603" t="str">
        <f>IMAGE("http://ifttt.com/images/no_image_card.png",1)</f>
        <v/>
      </c>
      <c r="F603" s="1" t="s">
        <v>4</v>
      </c>
      <c r="G603" s="2" t="s">
        <v>2601</v>
      </c>
    </row>
    <row r="604">
      <c r="A604" s="1" t="s">
        <v>2602</v>
      </c>
      <c r="B604" s="1" t="s">
        <v>1666</v>
      </c>
      <c r="C604" s="1" t="s">
        <v>2603</v>
      </c>
      <c r="D604" s="2" t="s">
        <v>2604</v>
      </c>
      <c r="E604" t="str">
        <f>IMAGE("https://news.ycombinator.com/y18.gif",1)</f>
        <v/>
      </c>
      <c r="F604" s="1" t="s">
        <v>4</v>
      </c>
      <c r="G604" s="2" t="s">
        <v>2605</v>
      </c>
    </row>
    <row r="605">
      <c r="A605" s="1" t="s">
        <v>2598</v>
      </c>
      <c r="B605" s="1" t="s">
        <v>2377</v>
      </c>
      <c r="C605" s="1" t="s">
        <v>2599</v>
      </c>
      <c r="D605" s="1" t="s">
        <v>2600</v>
      </c>
      <c r="E605" t="str">
        <f>IMAGE("http://ifttt.com/images/no_image_card.png",1)</f>
        <v/>
      </c>
      <c r="F605" s="1" t="s">
        <v>4</v>
      </c>
      <c r="G605" s="2" t="s">
        <v>2601</v>
      </c>
    </row>
    <row r="606">
      <c r="A606" s="1" t="s">
        <v>2606</v>
      </c>
      <c r="B606" s="1" t="s">
        <v>12</v>
      </c>
      <c r="C606" s="1" t="s">
        <v>2607</v>
      </c>
      <c r="D606" s="2" t="s">
        <v>2608</v>
      </c>
      <c r="E606" t="str">
        <f>IMAGE("https://i.ytimg.com/vi/p6cv0KsTTfY/hqdefault.jpg",1)</f>
        <v/>
      </c>
      <c r="F606" s="1" t="s">
        <v>4</v>
      </c>
      <c r="G606" s="2" t="s">
        <v>2609</v>
      </c>
    </row>
    <row r="607">
      <c r="A607" s="1" t="s">
        <v>2610</v>
      </c>
      <c r="B607" s="1" t="s">
        <v>2611</v>
      </c>
      <c r="C607" s="1" t="s">
        <v>2612</v>
      </c>
      <c r="D607" s="1" t="s">
        <v>2613</v>
      </c>
      <c r="E607" t="str">
        <f t="shared" ref="E607:E608" si="67">IMAGE("http://ifttt.com/images/no_image_card.png",1)</f>
        <v/>
      </c>
      <c r="F607" s="1" t="s">
        <v>4</v>
      </c>
      <c r="G607" s="2" t="s">
        <v>2614</v>
      </c>
    </row>
    <row r="608">
      <c r="A608" s="1" t="s">
        <v>2615</v>
      </c>
      <c r="B608" s="1" t="s">
        <v>2616</v>
      </c>
      <c r="C608" s="1" t="s">
        <v>2617</v>
      </c>
      <c r="D608" s="1" t="s">
        <v>2618</v>
      </c>
      <c r="E608" t="str">
        <f t="shared" si="67"/>
        <v/>
      </c>
      <c r="F608" s="1" t="s">
        <v>4</v>
      </c>
      <c r="G608" s="2" t="s">
        <v>2619</v>
      </c>
    </row>
    <row r="609">
      <c r="A609" s="1" t="s">
        <v>2620</v>
      </c>
      <c r="B609" s="1" t="s">
        <v>2621</v>
      </c>
      <c r="C609" s="1" t="s">
        <v>2622</v>
      </c>
      <c r="D609" s="2" t="s">
        <v>2623</v>
      </c>
      <c r="E609" t="str">
        <f>IMAGE("http://cdn.arstechnica.net/wp-content/uploads/2015/05/web-servers-640x427.jpg",1)</f>
        <v/>
      </c>
      <c r="F609" s="1" t="s">
        <v>4</v>
      </c>
      <c r="G609" s="2" t="s">
        <v>2624</v>
      </c>
    </row>
    <row r="610">
      <c r="A610" s="1" t="s">
        <v>2620</v>
      </c>
      <c r="B610" s="1" t="s">
        <v>167</v>
      </c>
      <c r="C610" s="1" t="s">
        <v>2625</v>
      </c>
      <c r="D610" s="1" t="s">
        <v>2626</v>
      </c>
      <c r="E610" t="str">
        <f>IMAGE("http://ifttt.com/images/no_image_card.png",1)</f>
        <v/>
      </c>
      <c r="F610" s="1" t="s">
        <v>4</v>
      </c>
      <c r="G610" s="2" t="s">
        <v>2627</v>
      </c>
    </row>
    <row r="611">
      <c r="A611" s="1" t="s">
        <v>2628</v>
      </c>
      <c r="B611" s="1" t="s">
        <v>2629</v>
      </c>
      <c r="C611" s="1" t="s">
        <v>2630</v>
      </c>
      <c r="D611" s="2" t="s">
        <v>2631</v>
      </c>
      <c r="E611" t="str">
        <f>IMAGE("http://panampost.com/wp-content/uploads/ft-bitcoin-debate-2.jpg",1)</f>
        <v/>
      </c>
      <c r="F611" s="1" t="s">
        <v>4</v>
      </c>
      <c r="G611" s="2" t="s">
        <v>2632</v>
      </c>
    </row>
    <row r="612">
      <c r="A612" s="1" t="s">
        <v>2633</v>
      </c>
      <c r="B612" s="1" t="s">
        <v>2634</v>
      </c>
      <c r="C612" s="1" t="s">
        <v>2635</v>
      </c>
      <c r="D612" s="1" t="s">
        <v>2636</v>
      </c>
      <c r="E612" t="str">
        <f>IMAGE("http://ifttt.com/images/no_image_card.png",1)</f>
        <v/>
      </c>
      <c r="F612" s="1" t="s">
        <v>4</v>
      </c>
      <c r="G612" s="2" t="s">
        <v>2637</v>
      </c>
    </row>
    <row r="613">
      <c r="A613" s="1" t="s">
        <v>2628</v>
      </c>
      <c r="B613" s="1" t="s">
        <v>2629</v>
      </c>
      <c r="C613" s="1" t="s">
        <v>2630</v>
      </c>
      <c r="D613" s="2" t="s">
        <v>2631</v>
      </c>
      <c r="E613" t="str">
        <f>IMAGE("http://panampost.com/wp-content/uploads/ft-bitcoin-debate-2.jpg",1)</f>
        <v/>
      </c>
      <c r="F613" s="1" t="s">
        <v>4</v>
      </c>
      <c r="G613" s="2" t="s">
        <v>2632</v>
      </c>
    </row>
    <row r="614">
      <c r="A614" s="1" t="s">
        <v>2638</v>
      </c>
      <c r="B614" s="1" t="s">
        <v>2639</v>
      </c>
      <c r="C614" s="1" t="s">
        <v>2640</v>
      </c>
      <c r="D614" s="2" t="s">
        <v>2641</v>
      </c>
      <c r="E614" t="str">
        <f>IMAGE("http://libratax.com/wp-content/uploads/2015/05/accounting.png",1)</f>
        <v/>
      </c>
      <c r="F614" s="1" t="s">
        <v>4</v>
      </c>
      <c r="G614" s="2" t="s">
        <v>2642</v>
      </c>
    </row>
    <row r="615">
      <c r="A615" s="1" t="s">
        <v>2643</v>
      </c>
      <c r="B615" s="1" t="s">
        <v>498</v>
      </c>
      <c r="C615" s="1" t="s">
        <v>2644</v>
      </c>
      <c r="D615" s="2" t="s">
        <v>2645</v>
      </c>
      <c r="E615" t="str">
        <f>IMAGE("http://shitco.in/wp-content/uploads/2015/05/dr-zoidbergs-butthurt-cream.jpg",1)</f>
        <v/>
      </c>
      <c r="F615" s="1" t="s">
        <v>4</v>
      </c>
      <c r="G615" s="2" t="s">
        <v>2646</v>
      </c>
    </row>
    <row r="616">
      <c r="A616" s="1" t="s">
        <v>2638</v>
      </c>
      <c r="B616" s="1" t="s">
        <v>2639</v>
      </c>
      <c r="C616" s="1" t="s">
        <v>2640</v>
      </c>
      <c r="D616" s="2" t="s">
        <v>2641</v>
      </c>
      <c r="E616" t="str">
        <f>IMAGE("http://libratax.com/wp-content/uploads/2015/05/accounting.png",1)</f>
        <v/>
      </c>
      <c r="F616" s="1" t="s">
        <v>4</v>
      </c>
      <c r="G616" s="2" t="s">
        <v>2642</v>
      </c>
    </row>
    <row r="617">
      <c r="A617" s="1" t="s">
        <v>2647</v>
      </c>
      <c r="B617" s="1" t="s">
        <v>1051</v>
      </c>
      <c r="C617" s="1" t="s">
        <v>2648</v>
      </c>
      <c r="D617" s="2" t="s">
        <v>2649</v>
      </c>
      <c r="E617" t="str">
        <f>IMAGE("http://cdn-prod.www.aws.nypl.org/sites/default/files/FTv2_rp50.jpg",1)</f>
        <v/>
      </c>
      <c r="F617" s="1" t="s">
        <v>4</v>
      </c>
      <c r="G617" s="2" t="s">
        <v>2650</v>
      </c>
    </row>
    <row r="618">
      <c r="A618" s="1" t="s">
        <v>2651</v>
      </c>
      <c r="B618" s="1" t="s">
        <v>2652</v>
      </c>
      <c r="C618" s="1" t="s">
        <v>2653</v>
      </c>
      <c r="D618" s="1" t="s">
        <v>2654</v>
      </c>
      <c r="E618" t="str">
        <f>IMAGE("http://ifttt.com/images/no_image_card.png",1)</f>
        <v/>
      </c>
      <c r="F618" s="1" t="s">
        <v>4</v>
      </c>
      <c r="G618" s="2" t="s">
        <v>2655</v>
      </c>
    </row>
    <row r="619">
      <c r="A619" s="1" t="s">
        <v>2656</v>
      </c>
      <c r="B619" s="1" t="s">
        <v>684</v>
      </c>
      <c r="C619" s="1" t="s">
        <v>2657</v>
      </c>
      <c r="D619" s="2" t="s">
        <v>2658</v>
      </c>
      <c r="E619" t="str">
        <f>IMAGE("https://s3.amazonaws.com/bitex/facebook/facebook_bitexla_sumate_es.png",1)</f>
        <v/>
      </c>
      <c r="F619" s="1" t="s">
        <v>4</v>
      </c>
      <c r="G619" s="2" t="s">
        <v>2659</v>
      </c>
    </row>
    <row r="620">
      <c r="A620" s="1" t="s">
        <v>2647</v>
      </c>
      <c r="B620" s="1" t="s">
        <v>1051</v>
      </c>
      <c r="C620" s="1" t="s">
        <v>2648</v>
      </c>
      <c r="D620" s="2" t="s">
        <v>2649</v>
      </c>
      <c r="E620" t="str">
        <f>IMAGE("http://cdn-prod.www.aws.nypl.org/sites/default/files/FTv2_rp50.jpg",1)</f>
        <v/>
      </c>
      <c r="F620" s="1" t="s">
        <v>4</v>
      </c>
      <c r="G620" s="2" t="s">
        <v>2650</v>
      </c>
    </row>
    <row r="621">
      <c r="A621" s="1" t="s">
        <v>2651</v>
      </c>
      <c r="B621" s="1" t="s">
        <v>2652</v>
      </c>
      <c r="C621" s="1" t="s">
        <v>2653</v>
      </c>
      <c r="D621" s="1" t="s">
        <v>2654</v>
      </c>
      <c r="E621" t="str">
        <f t="shared" ref="E621:E623" si="68">IMAGE("http://ifttt.com/images/no_image_card.png",1)</f>
        <v/>
      </c>
      <c r="F621" s="1" t="s">
        <v>4</v>
      </c>
      <c r="G621" s="2" t="s">
        <v>2655</v>
      </c>
    </row>
    <row r="622">
      <c r="A622" s="1" t="s">
        <v>2660</v>
      </c>
      <c r="B622" s="1" t="s">
        <v>2661</v>
      </c>
      <c r="C622" s="1" t="s">
        <v>2662</v>
      </c>
      <c r="D622" s="1" t="s">
        <v>2663</v>
      </c>
      <c r="E622" t="str">
        <f t="shared" si="68"/>
        <v/>
      </c>
      <c r="F622" s="1" t="s">
        <v>4</v>
      </c>
      <c r="G622" s="2" t="s">
        <v>2664</v>
      </c>
    </row>
    <row r="623">
      <c r="A623" s="1" t="s">
        <v>2665</v>
      </c>
      <c r="B623" s="1" t="s">
        <v>2666</v>
      </c>
      <c r="C623" s="1" t="s">
        <v>2667</v>
      </c>
      <c r="D623" s="1" t="s">
        <v>2668</v>
      </c>
      <c r="E623" t="str">
        <f t="shared" si="68"/>
        <v/>
      </c>
      <c r="F623" s="1" t="s">
        <v>4</v>
      </c>
      <c r="G623" s="2" t="s">
        <v>2669</v>
      </c>
    </row>
    <row r="624">
      <c r="A624" s="1" t="s">
        <v>2670</v>
      </c>
      <c r="B624" s="1" t="s">
        <v>1865</v>
      </c>
      <c r="C624" s="1" t="s">
        <v>2671</v>
      </c>
      <c r="D624" s="2" t="s">
        <v>2672</v>
      </c>
      <c r="E624" t="str">
        <f>IMAGE("http://ichef.bbci.co.uk/news/1024/media/images/83115000/jpg/_83115991_83115986.jpg",1)</f>
        <v/>
      </c>
      <c r="F624" s="1" t="s">
        <v>4</v>
      </c>
      <c r="G624" s="2" t="s">
        <v>2673</v>
      </c>
    </row>
    <row r="625">
      <c r="A625" s="1" t="s">
        <v>2660</v>
      </c>
      <c r="B625" s="1" t="s">
        <v>2661</v>
      </c>
      <c r="C625" s="1" t="s">
        <v>2662</v>
      </c>
      <c r="D625" s="1" t="s">
        <v>2663</v>
      </c>
      <c r="E625" t="str">
        <f t="shared" ref="E625:E626" si="69">IMAGE("http://ifttt.com/images/no_image_card.png",1)</f>
        <v/>
      </c>
      <c r="F625" s="1" t="s">
        <v>4</v>
      </c>
      <c r="G625" s="2" t="s">
        <v>2664</v>
      </c>
    </row>
    <row r="626">
      <c r="A626" s="1" t="s">
        <v>2665</v>
      </c>
      <c r="B626" s="1" t="s">
        <v>2666</v>
      </c>
      <c r="C626" s="1" t="s">
        <v>2667</v>
      </c>
      <c r="D626" s="1" t="s">
        <v>2668</v>
      </c>
      <c r="E626" t="str">
        <f t="shared" si="69"/>
        <v/>
      </c>
      <c r="F626" s="1" t="s">
        <v>4</v>
      </c>
      <c r="G626" s="2" t="s">
        <v>2669</v>
      </c>
    </row>
    <row r="627">
      <c r="A627" s="1" t="s">
        <v>2674</v>
      </c>
      <c r="B627" s="1" t="s">
        <v>2184</v>
      </c>
      <c r="C627" s="1" t="s">
        <v>2675</v>
      </c>
      <c r="D627" s="2" t="s">
        <v>2676</v>
      </c>
      <c r="E627" t="str">
        <f>IMAGE("http://static2.businessinsider.com/image/555bc7e66bb3f70a44e72477/5-of-the-worlds-biggest-banks-are-expected-to-plead-guilty-in-an-unprecedented-criminal-case.jpg",1)</f>
        <v/>
      </c>
      <c r="F627" s="1" t="s">
        <v>4</v>
      </c>
      <c r="G627" s="2" t="s">
        <v>2677</v>
      </c>
    </row>
    <row r="628">
      <c r="A628" s="1" t="s">
        <v>2678</v>
      </c>
      <c r="B628" s="1" t="s">
        <v>517</v>
      </c>
      <c r="C628" s="1" t="s">
        <v>2679</v>
      </c>
      <c r="D628" s="2" t="s">
        <v>2680</v>
      </c>
      <c r="E628" t="str">
        <f>IMAGE("https://d2l2xugcou6irs.cloudfront.net/svbtle_logo.png",1)</f>
        <v/>
      </c>
      <c r="F628" s="1" t="s">
        <v>4</v>
      </c>
      <c r="G628" s="2" t="s">
        <v>2681</v>
      </c>
    </row>
    <row r="629">
      <c r="A629" s="1" t="s">
        <v>2682</v>
      </c>
      <c r="B629" s="1" t="s">
        <v>2683</v>
      </c>
      <c r="C629" s="1" t="s">
        <v>2684</v>
      </c>
      <c r="D629" s="2" t="s">
        <v>2685</v>
      </c>
      <c r="E629" t="str">
        <f>IMAGE("http://www.bitcoinwednesday.com/wp-content/uploads/2015/04/Bitcoin_Wednesday_logo_stamp_color_q_.png",1)</f>
        <v/>
      </c>
      <c r="F629" s="1" t="s">
        <v>4</v>
      </c>
      <c r="G629" s="2" t="s">
        <v>2686</v>
      </c>
    </row>
    <row r="630">
      <c r="A630" s="1" t="s">
        <v>2687</v>
      </c>
      <c r="B630" s="1" t="s">
        <v>2688</v>
      </c>
      <c r="C630" s="1" t="s">
        <v>2689</v>
      </c>
      <c r="D630" s="2" t="s">
        <v>2690</v>
      </c>
      <c r="E630" t="str">
        <f>IMAGE("http://ifttt.com/images/no_image_card.png",1)</f>
        <v/>
      </c>
      <c r="F630" s="1" t="s">
        <v>4</v>
      </c>
      <c r="G630" s="2" t="s">
        <v>2691</v>
      </c>
    </row>
    <row r="631">
      <c r="A631" s="1" t="s">
        <v>2682</v>
      </c>
      <c r="B631" s="1" t="s">
        <v>2683</v>
      </c>
      <c r="C631" s="1" t="s">
        <v>2684</v>
      </c>
      <c r="D631" s="2" t="s">
        <v>2685</v>
      </c>
      <c r="E631" t="str">
        <f>IMAGE("http://www.bitcoinwednesday.com/wp-content/uploads/2015/04/Bitcoin_Wednesday_logo_stamp_color_q_.png",1)</f>
        <v/>
      </c>
      <c r="F631" s="1" t="s">
        <v>4</v>
      </c>
      <c r="G631" s="2" t="s">
        <v>2686</v>
      </c>
    </row>
    <row r="632">
      <c r="A632" s="1" t="s">
        <v>2692</v>
      </c>
      <c r="B632" s="1" t="s">
        <v>2693</v>
      </c>
      <c r="C632" s="1" t="s">
        <v>2694</v>
      </c>
      <c r="D632" s="1" t="s">
        <v>2695</v>
      </c>
      <c r="E632" t="str">
        <f t="shared" ref="E632:E633" si="70">IMAGE("http://ifttt.com/images/no_image_card.png",1)</f>
        <v/>
      </c>
      <c r="F632" s="1" t="s">
        <v>4</v>
      </c>
      <c r="G632" s="2" t="s">
        <v>2696</v>
      </c>
    </row>
    <row r="633">
      <c r="A633" s="1" t="s">
        <v>2697</v>
      </c>
      <c r="B633" s="1" t="s">
        <v>1315</v>
      </c>
      <c r="C633" s="1" t="s">
        <v>2698</v>
      </c>
      <c r="D633" s="1" t="s">
        <v>2699</v>
      </c>
      <c r="E633" t="str">
        <f t="shared" si="70"/>
        <v/>
      </c>
      <c r="F633" s="1" t="s">
        <v>4</v>
      </c>
      <c r="G633" s="2" t="s">
        <v>2700</v>
      </c>
    </row>
    <row r="634">
      <c r="A634" s="1" t="s">
        <v>2701</v>
      </c>
      <c r="B634" s="1" t="s">
        <v>2702</v>
      </c>
      <c r="C634" s="1" t="s">
        <v>2703</v>
      </c>
      <c r="D634" s="2" t="s">
        <v>2704</v>
      </c>
      <c r="E634" t="str">
        <f>IMAGE("https://i.ytimg.com/vi/SLSBt2GucF0/maxresdefault.jpg",1)</f>
        <v/>
      </c>
      <c r="F634" s="1" t="s">
        <v>4</v>
      </c>
      <c r="G634" s="2" t="s">
        <v>2705</v>
      </c>
    </row>
    <row r="635">
      <c r="A635" s="1" t="s">
        <v>2706</v>
      </c>
      <c r="B635" s="1" t="s">
        <v>2707</v>
      </c>
      <c r="C635" s="1" t="s">
        <v>2708</v>
      </c>
      <c r="D635" s="2" t="s">
        <v>2709</v>
      </c>
      <c r="E635" t="str">
        <f>IMAGE("https://www.bitcoinhk.org/images/site-logo.png",1)</f>
        <v/>
      </c>
      <c r="F635" s="1" t="s">
        <v>4</v>
      </c>
      <c r="G635" s="2" t="s">
        <v>2710</v>
      </c>
    </row>
    <row r="636">
      <c r="A636" s="1" t="s">
        <v>2711</v>
      </c>
      <c r="B636" s="1" t="s">
        <v>339</v>
      </c>
      <c r="C636" s="1" t="s">
        <v>2712</v>
      </c>
      <c r="D636" s="2" t="s">
        <v>2713</v>
      </c>
      <c r="E636" t="str">
        <f>IMAGE("https://pbs.twimg.com/media/CFaDFpFUgAA3tFN.png:large",1)</f>
        <v/>
      </c>
      <c r="F636" s="1" t="s">
        <v>4</v>
      </c>
      <c r="G636" s="2" t="s">
        <v>2714</v>
      </c>
    </row>
    <row r="637">
      <c r="A637" s="1" t="s">
        <v>2715</v>
      </c>
      <c r="B637" s="1" t="s">
        <v>2313</v>
      </c>
      <c r="C637" s="1" t="s">
        <v>2716</v>
      </c>
      <c r="D637" s="2" t="s">
        <v>2717</v>
      </c>
      <c r="E637" t="str">
        <f>IMAGE("http://i.telegraph.co.uk/multimedia/archive/03310/Greeceeuro_3310836k.jpg",1)</f>
        <v/>
      </c>
      <c r="F637" s="1" t="s">
        <v>4</v>
      </c>
      <c r="G637" s="2" t="s">
        <v>2718</v>
      </c>
    </row>
    <row r="638">
      <c r="A638" s="1" t="s">
        <v>2715</v>
      </c>
      <c r="B638" s="1" t="s">
        <v>2719</v>
      </c>
      <c r="C638" s="1" t="s">
        <v>2720</v>
      </c>
      <c r="D638" s="1" t="s">
        <v>2721</v>
      </c>
      <c r="E638" t="str">
        <f t="shared" ref="E638:E642" si="71">IMAGE("http://ifttt.com/images/no_image_card.png",1)</f>
        <v/>
      </c>
      <c r="F638" s="1" t="s">
        <v>4</v>
      </c>
      <c r="G638" s="2" t="s">
        <v>2722</v>
      </c>
    </row>
    <row r="639">
      <c r="A639" s="1" t="s">
        <v>2723</v>
      </c>
      <c r="B639" s="1" t="s">
        <v>2724</v>
      </c>
      <c r="C639" s="1" t="s">
        <v>2725</v>
      </c>
      <c r="D639" s="1" t="s">
        <v>2726</v>
      </c>
      <c r="E639" t="str">
        <f t="shared" si="71"/>
        <v/>
      </c>
      <c r="F639" s="1" t="s">
        <v>4</v>
      </c>
      <c r="G639" s="2" t="s">
        <v>2727</v>
      </c>
    </row>
    <row r="640">
      <c r="A640" s="1" t="s">
        <v>2728</v>
      </c>
      <c r="B640" s="1" t="s">
        <v>2729</v>
      </c>
      <c r="C640" s="1" t="s">
        <v>2730</v>
      </c>
      <c r="D640" s="2" t="s">
        <v>2731</v>
      </c>
      <c r="E640" t="str">
        <f t="shared" si="71"/>
        <v/>
      </c>
      <c r="F640" s="1" t="s">
        <v>4</v>
      </c>
      <c r="G640" s="2" t="s">
        <v>2732</v>
      </c>
    </row>
    <row r="641">
      <c r="A641" s="1" t="s">
        <v>2733</v>
      </c>
      <c r="B641" s="1" t="s">
        <v>2734</v>
      </c>
      <c r="C641" s="1" t="s">
        <v>2735</v>
      </c>
      <c r="D641" s="1" t="s">
        <v>2736</v>
      </c>
      <c r="E641" t="str">
        <f t="shared" si="71"/>
        <v/>
      </c>
      <c r="F641" s="1" t="s">
        <v>4</v>
      </c>
      <c r="G641" s="2" t="s">
        <v>2737</v>
      </c>
    </row>
    <row r="642">
      <c r="A642" s="1" t="s">
        <v>2738</v>
      </c>
      <c r="B642" s="1" t="s">
        <v>2739</v>
      </c>
      <c r="C642" s="1" t="s">
        <v>2740</v>
      </c>
      <c r="D642" s="2" t="s">
        <v>2741</v>
      </c>
      <c r="E642" t="str">
        <f t="shared" si="71"/>
        <v/>
      </c>
      <c r="F642" s="1" t="s">
        <v>4</v>
      </c>
      <c r="G642" s="2" t="s">
        <v>2742</v>
      </c>
    </row>
    <row r="643">
      <c r="A643" s="1" t="s">
        <v>2743</v>
      </c>
      <c r="B643" s="1" t="s">
        <v>2744</v>
      </c>
      <c r="C643" s="1" t="s">
        <v>2745</v>
      </c>
      <c r="D643" s="2" t="s">
        <v>2746</v>
      </c>
      <c r="E643" t="str">
        <f>IMAGE("https://www.sertant.com/images/logo.png",1)</f>
        <v/>
      </c>
      <c r="F643" s="1" t="s">
        <v>4</v>
      </c>
      <c r="G643" s="2" t="s">
        <v>2747</v>
      </c>
    </row>
    <row r="644">
      <c r="A644" s="1" t="s">
        <v>2748</v>
      </c>
      <c r="B644" s="1" t="s">
        <v>2749</v>
      </c>
      <c r="C644" s="1" t="s">
        <v>2750</v>
      </c>
      <c r="D644" s="2" t="s">
        <v>2751</v>
      </c>
      <c r="E644" t="str">
        <f>IMAGE("http://blog.coinprism.com/wp-content/uploads/2015/02/bitcoin-fpga-mining-rig_jpg--520x245.jpg",1)</f>
        <v/>
      </c>
      <c r="F644" s="1" t="s">
        <v>4</v>
      </c>
      <c r="G644" s="2" t="s">
        <v>2752</v>
      </c>
    </row>
    <row r="645">
      <c r="A645" s="1" t="s">
        <v>2753</v>
      </c>
      <c r="B645" s="1" t="s">
        <v>2754</v>
      </c>
      <c r="C645" s="1" t="s">
        <v>2755</v>
      </c>
      <c r="D645" s="1" t="s">
        <v>2756</v>
      </c>
      <c r="E645" t="str">
        <f>IMAGE("http://ifttt.com/images/no_image_card.png",1)</f>
        <v/>
      </c>
      <c r="F645" s="1" t="s">
        <v>4</v>
      </c>
      <c r="G645" s="2" t="s">
        <v>2757</v>
      </c>
    </row>
    <row r="646">
      <c r="A646" s="1" t="s">
        <v>2753</v>
      </c>
      <c r="B646" s="1" t="s">
        <v>2758</v>
      </c>
      <c r="C646" s="1" t="s">
        <v>2759</v>
      </c>
      <c r="D646" s="2" t="s">
        <v>2760</v>
      </c>
      <c r="E646" t="str">
        <f>IMAGE("https://d262ilb51hltx0.cloudfront.net/max/800/1*atG5-gRStW3ftLbmjxtZug.jpeg",1)</f>
        <v/>
      </c>
      <c r="F646" s="1" t="s">
        <v>4</v>
      </c>
      <c r="G646" s="2" t="s">
        <v>2761</v>
      </c>
    </row>
    <row r="647">
      <c r="A647" s="1" t="s">
        <v>2762</v>
      </c>
      <c r="B647" s="1" t="s">
        <v>109</v>
      </c>
      <c r="C647" s="1" t="s">
        <v>2763</v>
      </c>
      <c r="D647" s="2" t="s">
        <v>2764</v>
      </c>
      <c r="E647" t="str">
        <f>IMAGE("https://i.ytimg.com/vi/1GP9fSAqBIM/maxresdefault.jpg",1)</f>
        <v/>
      </c>
      <c r="F647" s="1" t="s">
        <v>4</v>
      </c>
      <c r="G647" s="2" t="s">
        <v>2765</v>
      </c>
    </row>
    <row r="648">
      <c r="A648" s="1" t="s">
        <v>2748</v>
      </c>
      <c r="B648" s="1" t="s">
        <v>2749</v>
      </c>
      <c r="C648" s="1" t="s">
        <v>2750</v>
      </c>
      <c r="D648" s="2" t="s">
        <v>2751</v>
      </c>
      <c r="E648" t="str">
        <f>IMAGE("http://blog.coinprism.com/wp-content/uploads/2015/02/bitcoin-fpga-mining-rig_jpg--520x245.jpg",1)</f>
        <v/>
      </c>
      <c r="F648" s="1" t="s">
        <v>4</v>
      </c>
      <c r="G648" s="2" t="s">
        <v>2752</v>
      </c>
    </row>
    <row r="649">
      <c r="A649" s="1" t="s">
        <v>2753</v>
      </c>
      <c r="B649" s="1" t="s">
        <v>2754</v>
      </c>
      <c r="C649" s="1" t="s">
        <v>2755</v>
      </c>
      <c r="D649" s="1" t="s">
        <v>2756</v>
      </c>
      <c r="E649" t="str">
        <f>IMAGE("http://ifttt.com/images/no_image_card.png",1)</f>
        <v/>
      </c>
      <c r="F649" s="1" t="s">
        <v>4</v>
      </c>
      <c r="G649" s="2" t="s">
        <v>2757</v>
      </c>
    </row>
    <row r="650">
      <c r="A650" s="1" t="s">
        <v>2753</v>
      </c>
      <c r="B650" s="1" t="s">
        <v>2758</v>
      </c>
      <c r="C650" s="1" t="s">
        <v>2759</v>
      </c>
      <c r="D650" s="2" t="s">
        <v>2760</v>
      </c>
      <c r="E650" t="str">
        <f>IMAGE("https://d262ilb51hltx0.cloudfront.net/max/800/1*atG5-gRStW3ftLbmjxtZug.jpeg",1)</f>
        <v/>
      </c>
      <c r="F650" s="1" t="s">
        <v>4</v>
      </c>
      <c r="G650" s="2" t="s">
        <v>2761</v>
      </c>
    </row>
    <row r="651">
      <c r="A651" s="1" t="s">
        <v>2766</v>
      </c>
      <c r="B651" s="1" t="s">
        <v>2767</v>
      </c>
      <c r="C651" s="1" t="s">
        <v>2768</v>
      </c>
      <c r="D651" s="2" t="s">
        <v>2769</v>
      </c>
      <c r="E651" t="str">
        <f>IMAGE("https://pbs.twimg.com/profile_images/551505652502118401/mBIvKn-M_400x400.png",1)</f>
        <v/>
      </c>
      <c r="F651" s="1" t="s">
        <v>4</v>
      </c>
      <c r="G651" s="2" t="s">
        <v>2770</v>
      </c>
    </row>
    <row r="652">
      <c r="A652" s="1" t="s">
        <v>2771</v>
      </c>
      <c r="B652" s="1" t="s">
        <v>1608</v>
      </c>
      <c r="C652" s="1" t="s">
        <v>2772</v>
      </c>
      <c r="D652" s="1" t="s">
        <v>2773</v>
      </c>
      <c r="E652" t="str">
        <f>IMAGE("http://ifttt.com/images/no_image_card.png",1)</f>
        <v/>
      </c>
      <c r="F652" s="1" t="s">
        <v>4</v>
      </c>
      <c r="G652" s="2" t="s">
        <v>2774</v>
      </c>
    </row>
    <row r="653">
      <c r="A653" s="1" t="s">
        <v>2775</v>
      </c>
      <c r="B653" s="1" t="s">
        <v>2767</v>
      </c>
      <c r="C653" s="1" t="s">
        <v>2776</v>
      </c>
      <c r="D653" s="2" t="s">
        <v>2777</v>
      </c>
      <c r="E653" t="str">
        <f>IMAGE("http://media.coindesk.com/2015/05/Citibank.jpg",1)</f>
        <v/>
      </c>
      <c r="F653" s="1" t="s">
        <v>4</v>
      </c>
      <c r="G653" s="2" t="s">
        <v>2778</v>
      </c>
    </row>
    <row r="654">
      <c r="A654" s="1" t="s">
        <v>2779</v>
      </c>
      <c r="B654" s="1" t="s">
        <v>2780</v>
      </c>
      <c r="C654" s="1" t="s">
        <v>2781</v>
      </c>
      <c r="D654" s="2" t="s">
        <v>2782</v>
      </c>
      <c r="E654" t="str">
        <f>IMAGE("http://i.imgur.com/jMABXDz.jpg?fb",1)</f>
        <v/>
      </c>
      <c r="F654" s="1" t="s">
        <v>4</v>
      </c>
      <c r="G654" s="2" t="s">
        <v>2783</v>
      </c>
    </row>
    <row r="655">
      <c r="A655" s="1" t="s">
        <v>2784</v>
      </c>
      <c r="B655" s="1" t="s">
        <v>2785</v>
      </c>
      <c r="C655" s="1" t="s">
        <v>2786</v>
      </c>
      <c r="D655" s="2" t="s">
        <v>2787</v>
      </c>
      <c r="E655" t="str">
        <f>IMAGE("http://i.imgur.com/C1TH4J9.png",1)</f>
        <v/>
      </c>
      <c r="F655" s="1" t="s">
        <v>4</v>
      </c>
      <c r="G655" s="2" t="s">
        <v>2788</v>
      </c>
    </row>
    <row r="656">
      <c r="A656" s="1" t="s">
        <v>2771</v>
      </c>
      <c r="B656" s="1" t="s">
        <v>1608</v>
      </c>
      <c r="C656" s="1" t="s">
        <v>2772</v>
      </c>
      <c r="D656" s="1" t="s">
        <v>2773</v>
      </c>
      <c r="E656" t="str">
        <f>IMAGE("http://ifttt.com/images/no_image_card.png",1)</f>
        <v/>
      </c>
      <c r="F656" s="1" t="s">
        <v>4</v>
      </c>
      <c r="G656" s="2" t="s">
        <v>2774</v>
      </c>
    </row>
    <row r="657">
      <c r="A657" s="1" t="s">
        <v>2789</v>
      </c>
      <c r="B657" s="1" t="s">
        <v>2147</v>
      </c>
      <c r="C657" s="1" t="s">
        <v>2790</v>
      </c>
      <c r="D657" s="2" t="s">
        <v>2791</v>
      </c>
      <c r="E657" t="str">
        <f>IMAGE("http://media.gotraffic.net/images/iGoIJrs2CUFU/v1/-1x-1.jpg",1)</f>
        <v/>
      </c>
      <c r="F657" s="1" t="s">
        <v>4</v>
      </c>
      <c r="G657" s="2" t="s">
        <v>2792</v>
      </c>
    </row>
    <row r="658">
      <c r="A658" s="1" t="s">
        <v>2793</v>
      </c>
      <c r="B658" s="1" t="s">
        <v>2794</v>
      </c>
      <c r="C658" s="1" t="s">
        <v>2795</v>
      </c>
      <c r="D658" s="2" t="s">
        <v>2796</v>
      </c>
      <c r="E658" t="str">
        <f>IMAGE("http://www.cbronline.com/Content/images/cbr_logo.png",1)</f>
        <v/>
      </c>
      <c r="F658" s="1" t="s">
        <v>4</v>
      </c>
      <c r="G658" s="2" t="s">
        <v>2797</v>
      </c>
    </row>
    <row r="659">
      <c r="A659" s="1" t="s">
        <v>2793</v>
      </c>
      <c r="B659" s="1" t="s">
        <v>2794</v>
      </c>
      <c r="C659" s="1" t="s">
        <v>2798</v>
      </c>
      <c r="D659" s="2" t="s">
        <v>2799</v>
      </c>
      <c r="E659" t="str">
        <f>IMAGE("http://cointelegraph.com/images/725_aHR0cDovL2NvaW50ZWxlZ3JhcGguY29tL3N0b3JhZ2UvdXBsb2Fkcy92aWV3L2RkNWVhMmZiNjY3MjVhM2Q0Nzc1OTI3NGEwMmQyN2M0LnBuZw==.jpg",1)</f>
        <v/>
      </c>
      <c r="F659" s="1" t="s">
        <v>4</v>
      </c>
      <c r="G659" s="2" t="s">
        <v>2800</v>
      </c>
    </row>
    <row r="660">
      <c r="A660" s="1" t="s">
        <v>2801</v>
      </c>
      <c r="B660" s="1" t="s">
        <v>2794</v>
      </c>
      <c r="C660" s="1" t="s">
        <v>2776</v>
      </c>
      <c r="D660" s="2" t="s">
        <v>2802</v>
      </c>
      <c r="E660" t="str">
        <f>IMAGE("http://media.coindesk.com/2015/05/Citibank.jpg",1)</f>
        <v/>
      </c>
      <c r="F660" s="1" t="s">
        <v>4</v>
      </c>
      <c r="G660" s="2" t="s">
        <v>2803</v>
      </c>
    </row>
    <row r="661">
      <c r="A661" s="1" t="s">
        <v>2804</v>
      </c>
      <c r="B661" s="1" t="s">
        <v>2805</v>
      </c>
      <c r="C661" s="1" t="s">
        <v>2806</v>
      </c>
      <c r="D661" s="1" t="s">
        <v>2807</v>
      </c>
      <c r="E661" t="str">
        <f>IMAGE("http://ifttt.com/images/no_image_card.png",1)</f>
        <v/>
      </c>
      <c r="F661" s="1" t="s">
        <v>4</v>
      </c>
      <c r="G661" s="2" t="s">
        <v>2808</v>
      </c>
    </row>
    <row r="662">
      <c r="A662" s="1" t="s">
        <v>2809</v>
      </c>
      <c r="B662" s="1" t="s">
        <v>2192</v>
      </c>
      <c r="C662" s="1" t="s">
        <v>2810</v>
      </c>
      <c r="D662" s="2" t="s">
        <v>2811</v>
      </c>
      <c r="E662" t="str">
        <f>IMAGE("https://www.redditstatic.com/icon.png",1)</f>
        <v/>
      </c>
      <c r="F662" s="1" t="s">
        <v>4</v>
      </c>
      <c r="G662" s="2" t="s">
        <v>2812</v>
      </c>
    </row>
    <row r="663">
      <c r="A663" s="1" t="s">
        <v>2813</v>
      </c>
      <c r="B663" s="1" t="s">
        <v>2814</v>
      </c>
      <c r="C663" s="1" t="s">
        <v>2815</v>
      </c>
      <c r="D663" s="2" t="s">
        <v>2816</v>
      </c>
      <c r="E663" t="str">
        <f t="shared" ref="E663:E664" si="72">IMAGE("http://ifttt.com/images/no_image_card.png",1)</f>
        <v/>
      </c>
      <c r="F663" s="1" t="s">
        <v>4</v>
      </c>
      <c r="G663" s="2" t="s">
        <v>2817</v>
      </c>
    </row>
    <row r="664">
      <c r="A664" s="1" t="s">
        <v>2818</v>
      </c>
      <c r="B664" s="1" t="s">
        <v>2819</v>
      </c>
      <c r="C664" s="1" t="s">
        <v>2820</v>
      </c>
      <c r="D664" s="2" t="s">
        <v>2821</v>
      </c>
      <c r="E664" t="str">
        <f t="shared" si="72"/>
        <v/>
      </c>
      <c r="F664" s="1" t="s">
        <v>4</v>
      </c>
      <c r="G664" s="2" t="s">
        <v>2822</v>
      </c>
    </row>
    <row r="665">
      <c r="A665" s="1" t="s">
        <v>2823</v>
      </c>
      <c r="B665" s="1" t="s">
        <v>1202</v>
      </c>
      <c r="C665" s="1" t="s">
        <v>2824</v>
      </c>
      <c r="D665" s="2" t="s">
        <v>2825</v>
      </c>
      <c r="E665" t="str">
        <f>IMAGE("http://i.imgur.com/gK7BMwq.png",1)</f>
        <v/>
      </c>
      <c r="F665" s="1" t="s">
        <v>4</v>
      </c>
      <c r="G665" s="2" t="s">
        <v>2826</v>
      </c>
    </row>
    <row r="666">
      <c r="A666" s="1" t="s">
        <v>2827</v>
      </c>
      <c r="B666" s="1" t="s">
        <v>2828</v>
      </c>
      <c r="C666" s="1" t="s">
        <v>2829</v>
      </c>
      <c r="D666" s="2" t="s">
        <v>2830</v>
      </c>
      <c r="E666" t="str">
        <f>IMAGE("http://btc.com/wp-content/uploads/2015/05/NYSE_article_Cover_BTC-e14320686118381.jpg",1)</f>
        <v/>
      </c>
      <c r="F666" s="1" t="s">
        <v>4</v>
      </c>
      <c r="G666" s="2" t="s">
        <v>2831</v>
      </c>
    </row>
    <row r="667">
      <c r="A667" s="1" t="s">
        <v>2832</v>
      </c>
      <c r="B667" s="1" t="s">
        <v>2833</v>
      </c>
      <c r="C667" s="1" t="s">
        <v>2834</v>
      </c>
      <c r="D667" s="1" t="s">
        <v>2835</v>
      </c>
      <c r="E667" t="str">
        <f>IMAGE("http://ifttt.com/images/no_image_card.png",1)</f>
        <v/>
      </c>
      <c r="F667" s="1" t="s">
        <v>4</v>
      </c>
      <c r="G667" s="2" t="s">
        <v>2836</v>
      </c>
    </row>
    <row r="668">
      <c r="A668" s="1" t="s">
        <v>2837</v>
      </c>
      <c r="B668" s="1" t="s">
        <v>2838</v>
      </c>
      <c r="C668" s="1" t="s">
        <v>2839</v>
      </c>
      <c r="D668" s="2" t="s">
        <v>2840</v>
      </c>
      <c r="E668" t="str">
        <f>IMAGE("https://pbs.twimg.com/profile_images/479108411720613890/ZS4QHnHx_400x400.png",1)</f>
        <v/>
      </c>
      <c r="F668" s="1" t="s">
        <v>4</v>
      </c>
      <c r="G668" s="2" t="s">
        <v>2841</v>
      </c>
    </row>
    <row r="669">
      <c r="A669" s="1" t="s">
        <v>2837</v>
      </c>
      <c r="B669" s="1" t="s">
        <v>2842</v>
      </c>
      <c r="C669" s="1" t="s">
        <v>2843</v>
      </c>
      <c r="D669" s="1" t="s">
        <v>2844</v>
      </c>
      <c r="E669" t="str">
        <f>IMAGE("http://ifttt.com/images/no_image_card.png",1)</f>
        <v/>
      </c>
      <c r="F669" s="1" t="s">
        <v>4</v>
      </c>
      <c r="G669" s="2" t="s">
        <v>2845</v>
      </c>
    </row>
    <row r="670">
      <c r="A670" s="1" t="s">
        <v>2846</v>
      </c>
      <c r="B670" s="1" t="s">
        <v>2847</v>
      </c>
      <c r="C670" s="1" t="s">
        <v>2529</v>
      </c>
      <c r="D670" s="2" t="s">
        <v>2848</v>
      </c>
      <c r="E670" t="str">
        <f>IMAGE("http://blog.btcgermany.eu/wp-content/uploads/2015/05/bitbond-logo-81a891f60b399d5193e1aa5f8f8feb1a-300x55.png",1)</f>
        <v/>
      </c>
      <c r="F670" s="1" t="s">
        <v>4</v>
      </c>
      <c r="G670" s="2" t="s">
        <v>2849</v>
      </c>
    </row>
    <row r="671">
      <c r="A671" s="1" t="s">
        <v>2850</v>
      </c>
      <c r="B671" s="1" t="s">
        <v>2702</v>
      </c>
      <c r="C671" s="1" t="s">
        <v>2851</v>
      </c>
      <c r="D671" s="1" t="s">
        <v>2852</v>
      </c>
      <c r="E671" t="str">
        <f>IMAGE("http://ifttt.com/images/no_image_card.png",1)</f>
        <v/>
      </c>
      <c r="F671" s="1" t="s">
        <v>4</v>
      </c>
      <c r="G671" s="2" t="s">
        <v>2853</v>
      </c>
    </row>
    <row r="672">
      <c r="A672" s="1" t="s">
        <v>2854</v>
      </c>
      <c r="B672" s="1" t="s">
        <v>474</v>
      </c>
      <c r="C672" s="1" t="s">
        <v>2855</v>
      </c>
      <c r="D672" s="2" t="s">
        <v>2856</v>
      </c>
      <c r="E672" t="str">
        <f>IMAGE("http://blog.changetip.com/wp-content/uploads/2015/05/2fa_banner_changetip.png",1)</f>
        <v/>
      </c>
      <c r="F672" s="1" t="s">
        <v>4</v>
      </c>
      <c r="G672" s="2" t="s">
        <v>2857</v>
      </c>
    </row>
    <row r="673">
      <c r="A673" s="1" t="s">
        <v>2858</v>
      </c>
      <c r="B673" s="1" t="s">
        <v>2859</v>
      </c>
      <c r="C673" s="1" t="s">
        <v>2860</v>
      </c>
      <c r="D673" s="2" t="s">
        <v>2861</v>
      </c>
      <c r="E673" t="str">
        <f>IMAGE("https://www.cryptocoinsnews.com/wp-content/uploads/2015/05/bitcoin-hater1.jpg",1)</f>
        <v/>
      </c>
      <c r="F673" s="1" t="s">
        <v>4</v>
      </c>
      <c r="G673" s="2" t="s">
        <v>2862</v>
      </c>
    </row>
    <row r="674">
      <c r="A674" s="1" t="s">
        <v>2863</v>
      </c>
      <c r="B674" s="1" t="s">
        <v>1666</v>
      </c>
      <c r="C674" s="1" t="s">
        <v>2864</v>
      </c>
      <c r="D674" s="2" t="s">
        <v>2865</v>
      </c>
      <c r="E674" t="str">
        <f t="shared" ref="E674:E675" si="73">IMAGE("http://ifttt.com/images/no_image_card.png",1)</f>
        <v/>
      </c>
      <c r="F674" s="1" t="s">
        <v>4</v>
      </c>
      <c r="G674" s="2" t="s">
        <v>2866</v>
      </c>
    </row>
    <row r="675">
      <c r="A675" s="1" t="s">
        <v>2867</v>
      </c>
      <c r="B675" s="1" t="s">
        <v>2868</v>
      </c>
      <c r="C675" s="1" t="s">
        <v>2869</v>
      </c>
      <c r="D675" s="1" t="s">
        <v>2870</v>
      </c>
      <c r="E675" t="str">
        <f t="shared" si="73"/>
        <v/>
      </c>
      <c r="F675" s="1" t="s">
        <v>4</v>
      </c>
      <c r="G675" s="2" t="s">
        <v>2871</v>
      </c>
    </row>
    <row r="676">
      <c r="A676" s="1" t="s">
        <v>2872</v>
      </c>
      <c r="B676" s="1" t="s">
        <v>2873</v>
      </c>
      <c r="C676" s="1" t="s">
        <v>2874</v>
      </c>
      <c r="D676" s="2" t="s">
        <v>2875</v>
      </c>
      <c r="E676" t="str">
        <f>IMAGE("http://lh6.googleusercontent.com/-J6gqUpu01jg/AAAAAAAAAAI/AAAAAAAACXs/vTMRGWk8JKg/s80-c/photo.jpg",1)</f>
        <v/>
      </c>
      <c r="F676" s="1" t="s">
        <v>4</v>
      </c>
      <c r="G676" s="2" t="s">
        <v>2876</v>
      </c>
    </row>
    <row r="677">
      <c r="A677" s="1" t="s">
        <v>2877</v>
      </c>
      <c r="B677" s="1" t="s">
        <v>2878</v>
      </c>
      <c r="C677" s="1" t="s">
        <v>2879</v>
      </c>
      <c r="D677" s="1" t="s">
        <v>2880</v>
      </c>
      <c r="E677" t="str">
        <f t="shared" ref="E677:E681" si="74">IMAGE("http://ifttt.com/images/no_image_card.png",1)</f>
        <v/>
      </c>
      <c r="F677" s="1" t="s">
        <v>4</v>
      </c>
      <c r="G677" s="2" t="s">
        <v>2881</v>
      </c>
    </row>
    <row r="678">
      <c r="A678" s="1" t="s">
        <v>2882</v>
      </c>
      <c r="B678" s="1" t="s">
        <v>2883</v>
      </c>
      <c r="C678" s="1" t="s">
        <v>2884</v>
      </c>
      <c r="D678" s="1" t="s">
        <v>2885</v>
      </c>
      <c r="E678" t="str">
        <f t="shared" si="74"/>
        <v/>
      </c>
      <c r="F678" s="1" t="s">
        <v>4</v>
      </c>
      <c r="G678" s="2" t="s">
        <v>2886</v>
      </c>
    </row>
    <row r="679">
      <c r="A679" s="1" t="s">
        <v>2887</v>
      </c>
      <c r="B679" s="1" t="s">
        <v>2888</v>
      </c>
      <c r="C679" s="1" t="s">
        <v>2889</v>
      </c>
      <c r="D679" s="1" t="s">
        <v>2890</v>
      </c>
      <c r="E679" t="str">
        <f t="shared" si="74"/>
        <v/>
      </c>
      <c r="F679" s="1" t="s">
        <v>4</v>
      </c>
      <c r="G679" s="2" t="s">
        <v>2891</v>
      </c>
    </row>
    <row r="680">
      <c r="A680" s="1" t="s">
        <v>2892</v>
      </c>
      <c r="B680" s="1" t="s">
        <v>2893</v>
      </c>
      <c r="C680" s="1" t="s">
        <v>2894</v>
      </c>
      <c r="D680" s="1" t="s">
        <v>2895</v>
      </c>
      <c r="E680" t="str">
        <f t="shared" si="74"/>
        <v/>
      </c>
      <c r="F680" s="1" t="s">
        <v>4</v>
      </c>
      <c r="G680" s="2" t="s">
        <v>2896</v>
      </c>
    </row>
    <row r="681">
      <c r="A681" s="1" t="s">
        <v>2897</v>
      </c>
      <c r="B681" s="1" t="s">
        <v>2382</v>
      </c>
      <c r="C681" s="1" t="s">
        <v>2898</v>
      </c>
      <c r="D681" s="1" t="s">
        <v>2899</v>
      </c>
      <c r="E681" t="str">
        <f t="shared" si="74"/>
        <v/>
      </c>
      <c r="F681" s="1" t="s">
        <v>4</v>
      </c>
      <c r="G681" s="2" t="s">
        <v>2900</v>
      </c>
    </row>
    <row r="682">
      <c r="A682" s="1" t="s">
        <v>2901</v>
      </c>
      <c r="B682" s="1" t="s">
        <v>747</v>
      </c>
      <c r="C682" s="1" t="s">
        <v>2902</v>
      </c>
      <c r="D682" s="2" t="s">
        <v>2903</v>
      </c>
      <c r="E682" t="str">
        <f>IMAGE("http://l.yimg.com/bt/api/res/1.2/81TXD8xkfWVlmA3q6TdH1Q--/YXBwaWQ9eW5ld3M7aWw9cGxhbmU7cT03NTt3PTYwMA--/http://media.zenfs.com/en-US/video/video.pd2upload.com/video.yahoofinance.com@8dfea102-b1a8-362e-9e14-5554f85eab4c_FULL.jpg",1)</f>
        <v/>
      </c>
      <c r="F682" s="1" t="s">
        <v>4</v>
      </c>
      <c r="G682" s="2" t="s">
        <v>2904</v>
      </c>
    </row>
    <row r="683">
      <c r="A683" s="1" t="s">
        <v>2892</v>
      </c>
      <c r="B683" s="1" t="s">
        <v>2893</v>
      </c>
      <c r="C683" s="1" t="s">
        <v>2894</v>
      </c>
      <c r="D683" s="1" t="s">
        <v>2895</v>
      </c>
      <c r="E683" t="str">
        <f t="shared" ref="E683:E684" si="75">IMAGE("http://ifttt.com/images/no_image_card.png",1)</f>
        <v/>
      </c>
      <c r="F683" s="1" t="s">
        <v>4</v>
      </c>
      <c r="G683" s="2" t="s">
        <v>2896</v>
      </c>
    </row>
    <row r="684">
      <c r="A684" s="1" t="s">
        <v>2897</v>
      </c>
      <c r="B684" s="1" t="s">
        <v>2382</v>
      </c>
      <c r="C684" s="1" t="s">
        <v>2898</v>
      </c>
      <c r="D684" s="1" t="s">
        <v>2899</v>
      </c>
      <c r="E684" t="str">
        <f t="shared" si="75"/>
        <v/>
      </c>
      <c r="F684" s="1" t="s">
        <v>4</v>
      </c>
      <c r="G684" s="2" t="s">
        <v>2900</v>
      </c>
    </row>
    <row r="685">
      <c r="A685" s="1" t="s">
        <v>2905</v>
      </c>
      <c r="B685" s="1" t="s">
        <v>70</v>
      </c>
      <c r="C685" s="1" t="s">
        <v>2906</v>
      </c>
      <c r="D685" s="2" t="s">
        <v>2907</v>
      </c>
      <c r="E685" t="str">
        <f>IMAGE("https://forum.gethashing.com/uploads/default/15/870465636beb165f.png",1)</f>
        <v/>
      </c>
      <c r="F685" s="1" t="s">
        <v>4</v>
      </c>
      <c r="G685" s="2" t="s">
        <v>2908</v>
      </c>
    </row>
    <row r="686">
      <c r="A686" s="1" t="s">
        <v>2909</v>
      </c>
      <c r="B686" s="1" t="s">
        <v>2910</v>
      </c>
      <c r="C686" s="1" t="s">
        <v>2911</v>
      </c>
      <c r="D686" s="1" t="s">
        <v>2912</v>
      </c>
      <c r="E686" t="str">
        <f>IMAGE("http://ifttt.com/images/no_image_card.png",1)</f>
        <v/>
      </c>
      <c r="F686" s="1" t="s">
        <v>4</v>
      </c>
      <c r="G686" s="2" t="s">
        <v>2913</v>
      </c>
    </row>
    <row r="687">
      <c r="A687" s="1" t="s">
        <v>2914</v>
      </c>
      <c r="B687" s="1" t="s">
        <v>2192</v>
      </c>
      <c r="C687" s="1" t="s">
        <v>2915</v>
      </c>
      <c r="D687" s="2" t="s">
        <v>2791</v>
      </c>
      <c r="E687" t="str">
        <f>IMAGE("http://media.gotraffic.net/images/iGoIJrs2CUFU/v1/-1x-1.jpg",1)</f>
        <v/>
      </c>
      <c r="F687" s="1" t="s">
        <v>4</v>
      </c>
      <c r="G687" s="2" t="s">
        <v>2916</v>
      </c>
    </row>
    <row r="688">
      <c r="A688" s="1" t="s">
        <v>2917</v>
      </c>
      <c r="B688" s="1" t="s">
        <v>1600</v>
      </c>
      <c r="C688" s="1" t="s">
        <v>2918</v>
      </c>
      <c r="D688" s="1" t="s">
        <v>2919</v>
      </c>
      <c r="E688" t="str">
        <f t="shared" ref="E688:E689" si="76">IMAGE("http://ifttt.com/images/no_image_card.png",1)</f>
        <v/>
      </c>
      <c r="F688" s="1" t="s">
        <v>4</v>
      </c>
      <c r="G688" s="2" t="s">
        <v>2920</v>
      </c>
    </row>
    <row r="689">
      <c r="A689" s="1" t="s">
        <v>2921</v>
      </c>
      <c r="B689" s="1" t="s">
        <v>2192</v>
      </c>
      <c r="C689" s="1" t="s">
        <v>2922</v>
      </c>
      <c r="D689" s="1" t="s">
        <v>2923</v>
      </c>
      <c r="E689" t="str">
        <f t="shared" si="76"/>
        <v/>
      </c>
      <c r="F689" s="1" t="s">
        <v>4</v>
      </c>
      <c r="G689" s="2" t="s">
        <v>2924</v>
      </c>
    </row>
    <row r="690">
      <c r="A690" s="1" t="s">
        <v>2925</v>
      </c>
      <c r="B690" s="1" t="s">
        <v>2926</v>
      </c>
      <c r="C690" s="1" t="s">
        <v>2927</v>
      </c>
      <c r="D690" s="2" t="s">
        <v>2928</v>
      </c>
      <c r="E690" t="str">
        <f>IMAGE("https://pbs.twimg.com/media/CFepZ3eUkAEcp1r.jpg:large",1)</f>
        <v/>
      </c>
      <c r="F690" s="1" t="s">
        <v>4</v>
      </c>
      <c r="G690" s="2" t="s">
        <v>2929</v>
      </c>
    </row>
    <row r="691">
      <c r="A691" s="1" t="s">
        <v>2930</v>
      </c>
      <c r="B691" s="1" t="s">
        <v>2931</v>
      </c>
      <c r="C691" s="1" t="s">
        <v>2932</v>
      </c>
      <c r="D691" s="1" t="s">
        <v>2933</v>
      </c>
      <c r="E691" t="str">
        <f>IMAGE("http://ifttt.com/images/no_image_card.png",1)</f>
        <v/>
      </c>
      <c r="F691" s="1" t="s">
        <v>4</v>
      </c>
      <c r="G691" s="2" t="s">
        <v>2934</v>
      </c>
    </row>
    <row r="692">
      <c r="A692" s="1" t="s">
        <v>2935</v>
      </c>
      <c r="B692" s="1" t="s">
        <v>2936</v>
      </c>
      <c r="C692" s="1" t="s">
        <v>2937</v>
      </c>
      <c r="D692" s="2" t="s">
        <v>2938</v>
      </c>
      <c r="E692" t="str">
        <f>IMAGE("http://media.coindesk.com/2015/05/IMG_6592_2.jpg",1)</f>
        <v/>
      </c>
      <c r="F692" s="1" t="s">
        <v>4</v>
      </c>
      <c r="G692" s="2" t="s">
        <v>2939</v>
      </c>
    </row>
    <row r="693">
      <c r="A693" s="1" t="s">
        <v>2940</v>
      </c>
      <c r="B693" s="1" t="s">
        <v>2941</v>
      </c>
      <c r="C693" s="1" t="s">
        <v>2942</v>
      </c>
      <c r="D693" s="2" t="s">
        <v>2943</v>
      </c>
      <c r="E693" t="str">
        <f>IMAGE("http://i.imgur.com/8hriGMi.jpg?fb",1)</f>
        <v/>
      </c>
      <c r="F693" s="1" t="s">
        <v>4</v>
      </c>
      <c r="G693" s="2" t="s">
        <v>2944</v>
      </c>
    </row>
    <row r="694">
      <c r="A694" s="1" t="s">
        <v>2945</v>
      </c>
      <c r="B694" s="1" t="s">
        <v>2192</v>
      </c>
      <c r="C694" s="1" t="s">
        <v>2946</v>
      </c>
      <c r="D694" s="2" t="s">
        <v>2947</v>
      </c>
      <c r="E694" t="str">
        <f>IMAGE("https://i.imgflip.com/ls29i.jpg",1)</f>
        <v/>
      </c>
      <c r="F694" s="1" t="s">
        <v>4</v>
      </c>
      <c r="G694" s="2" t="s">
        <v>2948</v>
      </c>
    </row>
    <row r="695">
      <c r="A695" s="1" t="s">
        <v>2949</v>
      </c>
      <c r="B695" s="1" t="s">
        <v>2950</v>
      </c>
      <c r="C695" s="1" t="s">
        <v>2951</v>
      </c>
      <c r="D695" s="2" t="s">
        <v>2952</v>
      </c>
      <c r="E695" t="str">
        <f>IMAGE("http://scd.rfi.fr/sites/filesrfi/dynimagecache/0/53/3200/1808/1024/578/sites/images.rfi.fr/files/aef_image/LAROUSSE_0.jpg",1)</f>
        <v/>
      </c>
      <c r="F695" s="1" t="s">
        <v>4</v>
      </c>
      <c r="G695" s="2" t="s">
        <v>2953</v>
      </c>
    </row>
    <row r="696">
      <c r="A696" s="1" t="s">
        <v>2940</v>
      </c>
      <c r="B696" s="1" t="s">
        <v>2941</v>
      </c>
      <c r="C696" s="1" t="s">
        <v>2942</v>
      </c>
      <c r="D696" s="2" t="s">
        <v>2943</v>
      </c>
      <c r="E696" t="str">
        <f>IMAGE("http://i.imgur.com/8hriGMi.jpg?fb",1)</f>
        <v/>
      </c>
      <c r="F696" s="1" t="s">
        <v>4</v>
      </c>
      <c r="G696" s="2" t="s">
        <v>2944</v>
      </c>
    </row>
    <row r="697">
      <c r="A697" s="1" t="s">
        <v>2945</v>
      </c>
      <c r="B697" s="1" t="s">
        <v>2192</v>
      </c>
      <c r="C697" s="1" t="s">
        <v>2946</v>
      </c>
      <c r="D697" s="2" t="s">
        <v>2947</v>
      </c>
      <c r="E697" t="str">
        <f>IMAGE("https://i.imgflip.com/ls29i.jpg",1)</f>
        <v/>
      </c>
      <c r="F697" s="1" t="s">
        <v>4</v>
      </c>
      <c r="G697" s="2" t="s">
        <v>2948</v>
      </c>
    </row>
    <row r="698">
      <c r="A698" s="1" t="s">
        <v>2954</v>
      </c>
      <c r="B698" s="1" t="s">
        <v>2955</v>
      </c>
      <c r="C698" s="1" t="s">
        <v>2956</v>
      </c>
      <c r="D698" s="2" t="s">
        <v>2957</v>
      </c>
      <c r="E698" t="str">
        <f>IMAGE("https://pbs.twimg.com/profile_images/573981654512857088/c1F_sz1F_400x400.jpeg",1)</f>
        <v/>
      </c>
      <c r="F698" s="1" t="s">
        <v>4</v>
      </c>
      <c r="G698" s="2" t="s">
        <v>2958</v>
      </c>
    </row>
    <row r="699">
      <c r="A699" s="1" t="s">
        <v>2959</v>
      </c>
      <c r="B699" s="1" t="s">
        <v>167</v>
      </c>
      <c r="C699" s="1" t="s">
        <v>2960</v>
      </c>
      <c r="D699" s="1" t="s">
        <v>2961</v>
      </c>
      <c r="E699" t="str">
        <f t="shared" ref="E699:E702" si="77">IMAGE("http://ifttt.com/images/no_image_card.png",1)</f>
        <v/>
      </c>
      <c r="F699" s="1" t="s">
        <v>4</v>
      </c>
      <c r="G699" s="2" t="s">
        <v>2962</v>
      </c>
    </row>
    <row r="700">
      <c r="A700" s="1" t="s">
        <v>2963</v>
      </c>
      <c r="B700" s="1" t="s">
        <v>2964</v>
      </c>
      <c r="C700" s="1" t="s">
        <v>2965</v>
      </c>
      <c r="D700" s="1" t="s">
        <v>2966</v>
      </c>
      <c r="E700" t="str">
        <f t="shared" si="77"/>
        <v/>
      </c>
      <c r="F700" s="1" t="s">
        <v>4</v>
      </c>
      <c r="G700" s="2" t="s">
        <v>2967</v>
      </c>
    </row>
    <row r="701">
      <c r="A701" s="1" t="s">
        <v>2968</v>
      </c>
      <c r="B701" s="1" t="s">
        <v>2969</v>
      </c>
      <c r="C701" s="1" t="s">
        <v>2970</v>
      </c>
      <c r="D701" s="1" t="s">
        <v>2971</v>
      </c>
      <c r="E701" t="str">
        <f t="shared" si="77"/>
        <v/>
      </c>
      <c r="F701" s="1" t="s">
        <v>4</v>
      </c>
      <c r="G701" s="2" t="s">
        <v>2972</v>
      </c>
    </row>
    <row r="702">
      <c r="A702" s="1" t="s">
        <v>2973</v>
      </c>
      <c r="B702" s="1" t="s">
        <v>2974</v>
      </c>
      <c r="C702" s="1" t="s">
        <v>2975</v>
      </c>
      <c r="D702" s="1" t="s">
        <v>2976</v>
      </c>
      <c r="E702" t="str">
        <f t="shared" si="77"/>
        <v/>
      </c>
      <c r="F702" s="1" t="s">
        <v>4</v>
      </c>
      <c r="G702" s="2" t="s">
        <v>2977</v>
      </c>
    </row>
    <row r="703">
      <c r="A703" s="1" t="s">
        <v>2978</v>
      </c>
      <c r="B703" s="1" t="s">
        <v>2290</v>
      </c>
      <c r="C703" s="1" t="s">
        <v>2979</v>
      </c>
      <c r="D703" s="2" t="s">
        <v>2980</v>
      </c>
      <c r="E703" t="str">
        <f>IMAGE("http://si.wsj.net/public/resources/images/BN-IM059_bitcoi_P_20150518140921.jpg",1)</f>
        <v/>
      </c>
      <c r="F703" s="1" t="s">
        <v>4</v>
      </c>
      <c r="G703" s="2" t="s">
        <v>2981</v>
      </c>
    </row>
    <row r="704">
      <c r="A704" s="1" t="s">
        <v>2982</v>
      </c>
      <c r="B704" s="1" t="s">
        <v>2983</v>
      </c>
      <c r="C704" s="1" t="s">
        <v>2984</v>
      </c>
      <c r="D704" s="1" t="s">
        <v>2985</v>
      </c>
      <c r="E704" t="str">
        <f t="shared" ref="E704:E706" si="78">IMAGE("http://ifttt.com/images/no_image_card.png",1)</f>
        <v/>
      </c>
      <c r="F704" s="1" t="s">
        <v>4</v>
      </c>
      <c r="G704" s="2" t="s">
        <v>2986</v>
      </c>
    </row>
    <row r="705">
      <c r="A705" s="1" t="s">
        <v>2987</v>
      </c>
      <c r="B705" s="1">
        <v>5817707.0</v>
      </c>
      <c r="C705" s="1" t="s">
        <v>2988</v>
      </c>
      <c r="D705" s="1" t="s">
        <v>2989</v>
      </c>
      <c r="E705" t="str">
        <f t="shared" si="78"/>
        <v/>
      </c>
      <c r="F705" s="1" t="s">
        <v>4</v>
      </c>
      <c r="G705" s="2" t="s">
        <v>2990</v>
      </c>
    </row>
    <row r="706">
      <c r="A706" s="1" t="s">
        <v>2991</v>
      </c>
      <c r="B706" s="1" t="s">
        <v>2992</v>
      </c>
      <c r="C706" s="1" t="s">
        <v>2993</v>
      </c>
      <c r="D706" s="1" t="s">
        <v>2994</v>
      </c>
      <c r="E706" t="str">
        <f t="shared" si="78"/>
        <v/>
      </c>
      <c r="F706" s="1" t="s">
        <v>4</v>
      </c>
      <c r="G706" s="2" t="s">
        <v>2995</v>
      </c>
    </row>
    <row r="707">
      <c r="A707" s="1" t="s">
        <v>2996</v>
      </c>
      <c r="B707" s="1" t="s">
        <v>129</v>
      </c>
      <c r="C707" s="1" t="s">
        <v>2997</v>
      </c>
      <c r="D707" s="2" t="s">
        <v>2998</v>
      </c>
      <c r="E707" t="str">
        <f>IMAGE("http://bravenewcoin.com/assets/Uploads/_resampled/CroppedImage400400-Screenshot-from-2015-05-21.png",1)</f>
        <v/>
      </c>
      <c r="F707" s="1" t="s">
        <v>4</v>
      </c>
      <c r="G707" s="2" t="s">
        <v>2999</v>
      </c>
    </row>
    <row r="708">
      <c r="A708" s="1" t="s">
        <v>3000</v>
      </c>
      <c r="B708" s="1" t="s">
        <v>877</v>
      </c>
      <c r="C708" s="1" t="s">
        <v>3001</v>
      </c>
      <c r="D708" s="2" t="s">
        <v>3002</v>
      </c>
      <c r="E708" t="str">
        <f>IMAGE("http://i.imgur.com/Yewrj8b.jpg?fb",1)</f>
        <v/>
      </c>
      <c r="F708" s="1" t="s">
        <v>4</v>
      </c>
      <c r="G708" s="2" t="s">
        <v>3003</v>
      </c>
    </row>
    <row r="709">
      <c r="A709" s="1" t="s">
        <v>3004</v>
      </c>
      <c r="B709" s="1" t="s">
        <v>1676</v>
      </c>
      <c r="C709" s="1" t="s">
        <v>3005</v>
      </c>
      <c r="D709" s="2" t="s">
        <v>3006</v>
      </c>
      <c r="E709" t="str">
        <f>IMAGE("https://fortunedotcom.files.wordpress.com/2015/04/459519606.jpg?quality=80&amp;amp;w=820&amp;amp;h=570&amp;amp;crop=1",1)</f>
        <v/>
      </c>
      <c r="F709" s="1" t="s">
        <v>4</v>
      </c>
      <c r="G709" s="2" t="s">
        <v>3007</v>
      </c>
    </row>
    <row r="710">
      <c r="A710" s="1" t="s">
        <v>3008</v>
      </c>
      <c r="B710" s="1" t="s">
        <v>3009</v>
      </c>
      <c r="C710" s="1" t="s">
        <v>3010</v>
      </c>
      <c r="D710" s="1" t="s">
        <v>3011</v>
      </c>
      <c r="E710" t="str">
        <f>IMAGE("http://ifttt.com/images/no_image_card.png",1)</f>
        <v/>
      </c>
      <c r="F710" s="1" t="s">
        <v>4</v>
      </c>
      <c r="G710" s="2" t="s">
        <v>3012</v>
      </c>
    </row>
    <row r="711">
      <c r="A711" s="1" t="s">
        <v>3013</v>
      </c>
      <c r="B711" s="1" t="s">
        <v>3014</v>
      </c>
      <c r="C711" s="1" t="s">
        <v>3015</v>
      </c>
      <c r="D711" s="2" t="s">
        <v>3016</v>
      </c>
      <c r="E711" t="str">
        <f>IMAGE("http://hackersamurai.com/wp-content/uploads/2015/05/Hacking.jpg",1)</f>
        <v/>
      </c>
      <c r="F711" s="1" t="s">
        <v>4</v>
      </c>
      <c r="G711" s="2" t="s">
        <v>3017</v>
      </c>
    </row>
    <row r="712">
      <c r="A712" s="1" t="s">
        <v>3013</v>
      </c>
      <c r="B712" s="1" t="s">
        <v>1051</v>
      </c>
      <c r="C712" s="1" t="s">
        <v>3018</v>
      </c>
      <c r="D712" s="2" t="s">
        <v>3019</v>
      </c>
      <c r="E712" t="str">
        <f>IMAGE("http://media.bizj.us/view/img/5912511/gavin-nypl-live-ubj*1200xx5184-2916-0-270.jpg",1)</f>
        <v/>
      </c>
      <c r="F712" s="1" t="s">
        <v>4</v>
      </c>
      <c r="G712" s="2" t="s">
        <v>3020</v>
      </c>
    </row>
    <row r="713">
      <c r="A713" s="1" t="s">
        <v>3021</v>
      </c>
      <c r="B713" s="1" t="s">
        <v>3022</v>
      </c>
      <c r="C713" s="1" t="s">
        <v>3023</v>
      </c>
      <c r="D713" s="2" t="s">
        <v>3024</v>
      </c>
      <c r="E713" t="str">
        <f>IMAGE("http://i.imgur.com/445AX5T.gif",1)</f>
        <v/>
      </c>
      <c r="F713" s="1" t="s">
        <v>4</v>
      </c>
      <c r="G713" s="2" t="s">
        <v>3025</v>
      </c>
    </row>
    <row r="714">
      <c r="A714" s="1" t="s">
        <v>3026</v>
      </c>
      <c r="B714" s="1" t="s">
        <v>3027</v>
      </c>
      <c r="C714" s="1" t="s">
        <v>3028</v>
      </c>
      <c r="D714" s="1" t="s">
        <v>3029</v>
      </c>
      <c r="E714" t="str">
        <f t="shared" ref="E714:E715" si="79">IMAGE("http://ifttt.com/images/no_image_card.png",1)</f>
        <v/>
      </c>
      <c r="F714" s="1" t="s">
        <v>4</v>
      </c>
      <c r="G714" s="2" t="s">
        <v>3030</v>
      </c>
    </row>
    <row r="715">
      <c r="A715" s="1" t="s">
        <v>3031</v>
      </c>
      <c r="B715" s="1" t="s">
        <v>3032</v>
      </c>
      <c r="C715" s="1" t="s">
        <v>3033</v>
      </c>
      <c r="D715" s="1" t="s">
        <v>3034</v>
      </c>
      <c r="E715" t="str">
        <f t="shared" si="79"/>
        <v/>
      </c>
      <c r="F715" s="1" t="s">
        <v>4</v>
      </c>
      <c r="G715" s="2" t="s">
        <v>3035</v>
      </c>
    </row>
    <row r="716">
      <c r="A716" s="1" t="s">
        <v>3036</v>
      </c>
      <c r="B716" s="1" t="s">
        <v>3037</v>
      </c>
      <c r="C716" s="1" t="s">
        <v>3038</v>
      </c>
      <c r="D716" s="2" t="s">
        <v>3039</v>
      </c>
      <c r="E716" t="str">
        <f>IMAGE("https://blog.bitmex.com/wp-content/uploads/2014/10/Logo-lg.png",1)</f>
        <v/>
      </c>
      <c r="F716" s="1" t="s">
        <v>4</v>
      </c>
      <c r="G716" s="2" t="s">
        <v>3040</v>
      </c>
    </row>
    <row r="717">
      <c r="A717" s="1" t="s">
        <v>3041</v>
      </c>
      <c r="B717" s="1" t="s">
        <v>1004</v>
      </c>
      <c r="C717" s="1" t="s">
        <v>3042</v>
      </c>
      <c r="D717" s="1" t="s">
        <v>3043</v>
      </c>
      <c r="E717" t="str">
        <f>IMAGE("http://ifttt.com/images/no_image_card.png",1)</f>
        <v/>
      </c>
      <c r="F717" s="1" t="s">
        <v>4</v>
      </c>
      <c r="G717" s="2" t="s">
        <v>3044</v>
      </c>
    </row>
    <row r="718">
      <c r="A718" s="1" t="s">
        <v>3045</v>
      </c>
      <c r="B718" s="1" t="s">
        <v>129</v>
      </c>
      <c r="C718" s="1" t="s">
        <v>3046</v>
      </c>
      <c r="D718" s="2" t="s">
        <v>3047</v>
      </c>
      <c r="E718" t="str">
        <f>IMAGE("http://bravenewcoin.com/assets/Uploads/_resampled/CroppedImage400400-Selection-249.png",1)</f>
        <v/>
      </c>
      <c r="F718" s="1" t="s">
        <v>4</v>
      </c>
      <c r="G718" s="2" t="s">
        <v>3048</v>
      </c>
    </row>
    <row r="719">
      <c r="A719" s="1" t="s">
        <v>3049</v>
      </c>
      <c r="B719" s="1" t="s">
        <v>3050</v>
      </c>
      <c r="C719" s="1" t="s">
        <v>3051</v>
      </c>
      <c r="D719" s="1" t="s">
        <v>3052</v>
      </c>
      <c r="E719" t="str">
        <f>IMAGE("http://ifttt.com/images/no_image_card.png",1)</f>
        <v/>
      </c>
      <c r="F719" s="1" t="s">
        <v>4</v>
      </c>
      <c r="G719" s="2" t="s">
        <v>3053</v>
      </c>
    </row>
    <row r="720">
      <c r="A720" s="1" t="s">
        <v>3049</v>
      </c>
      <c r="B720" s="1" t="s">
        <v>2109</v>
      </c>
      <c r="C720" s="1" t="s">
        <v>3054</v>
      </c>
      <c r="D720" s="2" t="s">
        <v>3055</v>
      </c>
      <c r="E720" t="str">
        <f>IMAGE("https://pbs.twimg.com/profile_banners/2966847778/1426744859/1500x500",1)</f>
        <v/>
      </c>
      <c r="F720" s="1" t="s">
        <v>4</v>
      </c>
      <c r="G720" s="2" t="s">
        <v>3056</v>
      </c>
    </row>
    <row r="721">
      <c r="A721" s="1" t="s">
        <v>3057</v>
      </c>
      <c r="B721" s="1" t="s">
        <v>2364</v>
      </c>
      <c r="C721" s="1" t="s">
        <v>3058</v>
      </c>
      <c r="D721" s="2" t="s">
        <v>3059</v>
      </c>
      <c r="E721" t="str">
        <f>IMAGE("http://altcoinpress.com/wp-content/uploads/2015/05/breaking4.jpg",1)</f>
        <v/>
      </c>
      <c r="F721" s="1" t="s">
        <v>4</v>
      </c>
      <c r="G721" s="2" t="s">
        <v>3060</v>
      </c>
    </row>
    <row r="722">
      <c r="A722" s="1" t="s">
        <v>3049</v>
      </c>
      <c r="B722" s="1" t="s">
        <v>3050</v>
      </c>
      <c r="C722" s="1" t="s">
        <v>3051</v>
      </c>
      <c r="D722" s="1" t="s">
        <v>3052</v>
      </c>
      <c r="E722" t="str">
        <f>IMAGE("http://ifttt.com/images/no_image_card.png",1)</f>
        <v/>
      </c>
      <c r="F722" s="1" t="s">
        <v>4</v>
      </c>
      <c r="G722" s="2" t="s">
        <v>3053</v>
      </c>
    </row>
    <row r="723">
      <c r="A723" s="1" t="s">
        <v>3049</v>
      </c>
      <c r="B723" s="1" t="s">
        <v>2109</v>
      </c>
      <c r="C723" s="1" t="s">
        <v>3054</v>
      </c>
      <c r="D723" s="2" t="s">
        <v>3055</v>
      </c>
      <c r="E723" t="str">
        <f>IMAGE("https://pbs.twimg.com/profile_banners/2966847778/1426744859/1500x500",1)</f>
        <v/>
      </c>
      <c r="F723" s="1" t="s">
        <v>4</v>
      </c>
      <c r="G723" s="2" t="s">
        <v>3056</v>
      </c>
    </row>
    <row r="724">
      <c r="A724" s="1" t="s">
        <v>3061</v>
      </c>
      <c r="B724" s="1" t="s">
        <v>3062</v>
      </c>
      <c r="C724" s="1" t="s">
        <v>3063</v>
      </c>
      <c r="D724" s="2" t="s">
        <v>3064</v>
      </c>
      <c r="E724" t="str">
        <f>IMAGE("http://l.yimg.com/bt/api/res/1.2/81TXD8xkfWVlmA3q6TdH1Q--/YXBwaWQ9eW5ld3M7aWw9cGxhbmU7cT03NTt3PTYwMA--/http://media.zenfs.com/en-US/video/video.pd2upload.com/video.yahoofinance.com@8dfea102-b1a8-362e-9e14-5554f85eab4c_FULL.jpg",1)</f>
        <v/>
      </c>
      <c r="F724" s="1" t="s">
        <v>4</v>
      </c>
      <c r="G724" s="2" t="s">
        <v>3065</v>
      </c>
    </row>
    <row r="725">
      <c r="A725" s="1" t="s">
        <v>3066</v>
      </c>
      <c r="B725" s="1" t="s">
        <v>3067</v>
      </c>
      <c r="C725" s="1" t="s">
        <v>3068</v>
      </c>
      <c r="D725" s="1" t="s">
        <v>3069</v>
      </c>
      <c r="E725" t="str">
        <f>IMAGE("http://ifttt.com/images/no_image_card.png",1)</f>
        <v/>
      </c>
      <c r="F725" s="1" t="s">
        <v>4</v>
      </c>
      <c r="G725" s="2" t="s">
        <v>3070</v>
      </c>
    </row>
    <row r="726">
      <c r="A726" s="1" t="s">
        <v>3071</v>
      </c>
      <c r="B726" s="1" t="s">
        <v>3072</v>
      </c>
      <c r="C726" s="1" t="s">
        <v>3073</v>
      </c>
      <c r="D726" s="2" t="s">
        <v>3074</v>
      </c>
      <c r="E726" t="str">
        <f>IMAGE("https://hbr.org/resources/images/article_assets/2015/04/APR15_14_applepay.jpg",1)</f>
        <v/>
      </c>
      <c r="F726" s="1" t="s">
        <v>4</v>
      </c>
      <c r="G726" s="2" t="s">
        <v>3075</v>
      </c>
    </row>
    <row r="727">
      <c r="A727" s="1" t="s">
        <v>3071</v>
      </c>
      <c r="B727" s="1" t="s">
        <v>757</v>
      </c>
      <c r="C727" s="1" t="s">
        <v>3076</v>
      </c>
      <c r="D727" s="1" t="s">
        <v>3077</v>
      </c>
      <c r="E727" t="str">
        <f>IMAGE("http://ifttt.com/images/no_image_card.png",1)</f>
        <v/>
      </c>
      <c r="F727" s="1" t="s">
        <v>4</v>
      </c>
      <c r="G727" s="2" t="s">
        <v>3078</v>
      </c>
    </row>
    <row r="728">
      <c r="A728" s="1" t="s">
        <v>3079</v>
      </c>
      <c r="B728" s="1" t="s">
        <v>3080</v>
      </c>
      <c r="C728" s="1" t="s">
        <v>3081</v>
      </c>
      <c r="D728" s="2" t="s">
        <v>3082</v>
      </c>
      <c r="E728" t="str">
        <f>IMAGE("https://i1.sndcdn.com/artworks-000116913484-3gi8u9-t500x500.jpg",1)</f>
        <v/>
      </c>
      <c r="F728" s="1" t="s">
        <v>4</v>
      </c>
      <c r="G728" s="2" t="s">
        <v>3083</v>
      </c>
    </row>
    <row r="729">
      <c r="A729" s="1" t="s">
        <v>3084</v>
      </c>
      <c r="B729" s="1" t="s">
        <v>3085</v>
      </c>
      <c r="C729" s="1" t="s">
        <v>3086</v>
      </c>
      <c r="D729" s="2" t="s">
        <v>3087</v>
      </c>
      <c r="E729" t="str">
        <f>IMAGE("http://moneyandtech.com/moneyandtech/wp-content/uploads/2015/05/Screen-Shot-2015-05-19-at-10.59.32-AM.png",1)</f>
        <v/>
      </c>
      <c r="F729" s="1" t="s">
        <v>4</v>
      </c>
      <c r="G729" s="2" t="s">
        <v>3088</v>
      </c>
    </row>
    <row r="730">
      <c r="A730" s="1" t="s">
        <v>3089</v>
      </c>
      <c r="B730" s="1" t="s">
        <v>3090</v>
      </c>
      <c r="C730" s="1" t="s">
        <v>3091</v>
      </c>
      <c r="D730" s="2" t="s">
        <v>3092</v>
      </c>
      <c r="E730" t="str">
        <f>IMAGE("http://i.imgur.com/i9tXvED.png",1)</f>
        <v/>
      </c>
      <c r="F730" s="1" t="s">
        <v>4</v>
      </c>
      <c r="G730" s="2" t="s">
        <v>3093</v>
      </c>
    </row>
    <row r="731">
      <c r="A731" s="1" t="s">
        <v>3094</v>
      </c>
      <c r="B731" s="1" t="s">
        <v>3095</v>
      </c>
      <c r="C731" s="1" t="s">
        <v>3096</v>
      </c>
      <c r="D731" s="2" t="s">
        <v>3097</v>
      </c>
      <c r="E731" t="str">
        <f>IMAGE("https://www.betcoin.ag/files/betcoin/styles/post/public/pictures/picture-95186-1428287490.png?itok=0XkjbRQJ",1)</f>
        <v/>
      </c>
      <c r="F731" s="1" t="s">
        <v>4</v>
      </c>
      <c r="G731" s="2" t="s">
        <v>3098</v>
      </c>
    </row>
    <row r="732">
      <c r="A732" s="1" t="s">
        <v>3099</v>
      </c>
      <c r="B732" s="1" t="s">
        <v>3100</v>
      </c>
      <c r="C732" s="1" t="s">
        <v>3101</v>
      </c>
      <c r="D732" s="1" t="s">
        <v>3102</v>
      </c>
      <c r="E732" t="str">
        <f>IMAGE("http://ifttt.com/images/no_image_card.png",1)</f>
        <v/>
      </c>
      <c r="F732" s="1" t="s">
        <v>4</v>
      </c>
      <c r="G732" s="2" t="s">
        <v>3103</v>
      </c>
    </row>
    <row r="733">
      <c r="A733" s="1" t="s">
        <v>3084</v>
      </c>
      <c r="B733" s="1" t="s">
        <v>3085</v>
      </c>
      <c r="C733" s="1" t="s">
        <v>3086</v>
      </c>
      <c r="D733" s="2" t="s">
        <v>3087</v>
      </c>
      <c r="E733" t="str">
        <f>IMAGE("http://moneyandtech.com/moneyandtech/wp-content/uploads/2015/05/Screen-Shot-2015-05-19-at-10.59.32-AM.png",1)</f>
        <v/>
      </c>
      <c r="F733" s="1" t="s">
        <v>4</v>
      </c>
      <c r="G733" s="2" t="s">
        <v>3088</v>
      </c>
    </row>
    <row r="734">
      <c r="A734" s="1" t="s">
        <v>3089</v>
      </c>
      <c r="B734" s="1" t="s">
        <v>3090</v>
      </c>
      <c r="C734" s="1" t="s">
        <v>3091</v>
      </c>
      <c r="D734" s="2" t="s">
        <v>3092</v>
      </c>
      <c r="E734" t="str">
        <f>IMAGE("http://i.imgur.com/i9tXvED.png",1)</f>
        <v/>
      </c>
      <c r="F734" s="1" t="s">
        <v>4</v>
      </c>
      <c r="G734" s="2" t="s">
        <v>3093</v>
      </c>
    </row>
    <row r="735">
      <c r="A735" s="1" t="s">
        <v>3104</v>
      </c>
      <c r="B735" s="1" t="s">
        <v>3050</v>
      </c>
      <c r="C735" s="1" t="s">
        <v>3105</v>
      </c>
      <c r="D735" s="2" t="s">
        <v>3106</v>
      </c>
      <c r="E735" t="str">
        <f>IMAGE("https://i.ytimg.com/vi/IFbYM2EDz40/maxresdefault.jpg",1)</f>
        <v/>
      </c>
      <c r="F735" s="1" t="s">
        <v>4</v>
      </c>
      <c r="G735" s="2" t="s">
        <v>3107</v>
      </c>
    </row>
    <row r="736">
      <c r="A736" s="1" t="s">
        <v>3108</v>
      </c>
      <c r="B736" s="1" t="s">
        <v>3050</v>
      </c>
      <c r="C736" s="1" t="s">
        <v>3109</v>
      </c>
      <c r="D736" s="2" t="s">
        <v>3110</v>
      </c>
      <c r="E736" t="str">
        <f>IMAGE("https://i.ytimg.com/vd?id=eyU3TgQqtV8&amp;amp;ats=1000&amp;amp;w=960&amp;amp;h=720&amp;amp;sigh=zxDeb3wflOv34zLuRAisZDqzDdM",1)</f>
        <v/>
      </c>
      <c r="F736" s="1" t="s">
        <v>4</v>
      </c>
      <c r="G736" s="2" t="s">
        <v>3111</v>
      </c>
    </row>
    <row r="737">
      <c r="A737" s="1" t="s">
        <v>3112</v>
      </c>
      <c r="B737" s="1" t="s">
        <v>2639</v>
      </c>
      <c r="C737" s="1" t="s">
        <v>3113</v>
      </c>
      <c r="D737" s="2" t="s">
        <v>3114</v>
      </c>
      <c r="E737" t="str">
        <f>IMAGE("http://libratax.com/wp-content/uploads/2015/05/savager.png",1)</f>
        <v/>
      </c>
      <c r="F737" s="1" t="s">
        <v>4</v>
      </c>
      <c r="G737" s="2" t="s">
        <v>3115</v>
      </c>
    </row>
    <row r="738">
      <c r="A738" s="1" t="s">
        <v>3116</v>
      </c>
      <c r="B738" s="1" t="s">
        <v>3117</v>
      </c>
      <c r="C738" s="1" t="s">
        <v>3118</v>
      </c>
      <c r="D738" s="2" t="s">
        <v>3119</v>
      </c>
      <c r="E738" t="str">
        <f>IMAGE("https://i.ytimg.com/vi/0rPMi8uQh4M/maxresdefault.jpg",1)</f>
        <v/>
      </c>
      <c r="F738" s="1" t="s">
        <v>4</v>
      </c>
      <c r="G738" s="2" t="s">
        <v>3120</v>
      </c>
    </row>
    <row r="739">
      <c r="A739" s="1" t="s">
        <v>3121</v>
      </c>
      <c r="B739" s="1" t="s">
        <v>3122</v>
      </c>
      <c r="C739" s="1" t="s">
        <v>3123</v>
      </c>
      <c r="D739" s="2" t="s">
        <v>3124</v>
      </c>
      <c r="E739" t="str">
        <f>IMAGE("https://blockchain.info/Resources/flags/us.png",1)</f>
        <v/>
      </c>
      <c r="F739" s="1" t="s">
        <v>4</v>
      </c>
      <c r="G739" s="2" t="s">
        <v>3125</v>
      </c>
    </row>
    <row r="740">
      <c r="A740" s="1" t="s">
        <v>3126</v>
      </c>
      <c r="B740" s="1" t="s">
        <v>3127</v>
      </c>
      <c r="C740" s="1" t="s">
        <v>3128</v>
      </c>
      <c r="D740" s="1" t="s">
        <v>3129</v>
      </c>
      <c r="E740" t="str">
        <f>IMAGE("http://ifttt.com/images/no_image_card.png",1)</f>
        <v/>
      </c>
      <c r="F740" s="1" t="s">
        <v>4</v>
      </c>
      <c r="G740" s="2" t="s">
        <v>3130</v>
      </c>
    </row>
    <row r="741">
      <c r="A741" s="1" t="s">
        <v>3131</v>
      </c>
      <c r="B741" s="1" t="s">
        <v>3132</v>
      </c>
      <c r="C741" s="1" t="s">
        <v>3133</v>
      </c>
      <c r="D741" s="2" t="s">
        <v>3134</v>
      </c>
      <c r="E741" t="str">
        <f>IMAGE("https://upload.wikimedia.org/wikipedia/commons/thumb/d/db/Hello_my_name_is_sticker.svg/2000px-Hello_my_name_is_sticker.svg.png",1)</f>
        <v/>
      </c>
      <c r="F741" s="1" t="s">
        <v>4</v>
      </c>
      <c r="G741" s="2" t="s">
        <v>3135</v>
      </c>
    </row>
    <row r="742">
      <c r="A742" s="1" t="s">
        <v>3136</v>
      </c>
      <c r="B742" s="1" t="s">
        <v>1643</v>
      </c>
      <c r="C742" s="1" t="s">
        <v>3137</v>
      </c>
      <c r="D742" s="1" t="s">
        <v>3138</v>
      </c>
      <c r="E742" t="str">
        <f>IMAGE("http://ifttt.com/images/no_image_card.png",1)</f>
        <v/>
      </c>
      <c r="F742" s="1" t="s">
        <v>4</v>
      </c>
      <c r="G742" s="2" t="s">
        <v>3139</v>
      </c>
    </row>
    <row r="743">
      <c r="A743" s="1" t="s">
        <v>3140</v>
      </c>
      <c r="B743" s="1" t="s">
        <v>3141</v>
      </c>
      <c r="C743" s="1" t="s">
        <v>3142</v>
      </c>
      <c r="D743" s="2" t="s">
        <v>3143</v>
      </c>
      <c r="E743" t="str">
        <f>IMAGE("http://i.imgur.com/MPsbiSr.jpg?2?fb",1)</f>
        <v/>
      </c>
      <c r="F743" s="1" t="s">
        <v>4</v>
      </c>
      <c r="G743" s="2" t="s">
        <v>3144</v>
      </c>
    </row>
    <row r="744">
      <c r="A744" s="1" t="s">
        <v>3145</v>
      </c>
      <c r="B744" s="1" t="s">
        <v>3146</v>
      </c>
      <c r="C744" s="1" t="s">
        <v>3147</v>
      </c>
      <c r="D744" s="2" t="s">
        <v>3148</v>
      </c>
      <c r="E744" t="str">
        <f>IMAGE("https://i.ytimg.com/vi/-o6NGKNqtes/maxresdefault.jpg",1)</f>
        <v/>
      </c>
      <c r="F744" s="1" t="s">
        <v>4</v>
      </c>
      <c r="G744" s="2" t="s">
        <v>3149</v>
      </c>
    </row>
    <row r="745">
      <c r="A745" s="1" t="s">
        <v>3150</v>
      </c>
      <c r="B745" s="1" t="s">
        <v>3151</v>
      </c>
      <c r="C745" s="1" t="s">
        <v>3152</v>
      </c>
      <c r="D745" s="1" t="s">
        <v>3153</v>
      </c>
      <c r="E745" t="str">
        <f t="shared" ref="E745:E748" si="80">IMAGE("http://ifttt.com/images/no_image_card.png",1)</f>
        <v/>
      </c>
      <c r="F745" s="1" t="s">
        <v>4</v>
      </c>
      <c r="G745" s="2" t="s">
        <v>3154</v>
      </c>
    </row>
    <row r="746">
      <c r="A746" s="1" t="s">
        <v>3155</v>
      </c>
      <c r="B746" s="1" t="s">
        <v>3156</v>
      </c>
      <c r="C746" s="1" t="s">
        <v>3157</v>
      </c>
      <c r="D746" s="1" t="s">
        <v>3158</v>
      </c>
      <c r="E746" t="str">
        <f t="shared" si="80"/>
        <v/>
      </c>
      <c r="F746" s="1" t="s">
        <v>4</v>
      </c>
      <c r="G746" s="2" t="s">
        <v>3159</v>
      </c>
    </row>
    <row r="747">
      <c r="A747" s="1" t="s">
        <v>3160</v>
      </c>
      <c r="B747" s="1" t="s">
        <v>3161</v>
      </c>
      <c r="C747" s="1" t="s">
        <v>3162</v>
      </c>
      <c r="D747" s="2" t="s">
        <v>3163</v>
      </c>
      <c r="E747" t="str">
        <f t="shared" si="80"/>
        <v/>
      </c>
      <c r="F747" s="1" t="s">
        <v>4</v>
      </c>
      <c r="G747" s="2" t="s">
        <v>3164</v>
      </c>
    </row>
    <row r="748">
      <c r="A748" s="1" t="s">
        <v>3165</v>
      </c>
      <c r="B748" s="1" t="s">
        <v>3166</v>
      </c>
      <c r="C748" s="1" t="s">
        <v>3167</v>
      </c>
      <c r="D748" s="1" t="s">
        <v>3168</v>
      </c>
      <c r="E748" t="str">
        <f t="shared" si="80"/>
        <v/>
      </c>
      <c r="F748" s="1" t="s">
        <v>4</v>
      </c>
      <c r="G748" s="2" t="s">
        <v>3169</v>
      </c>
    </row>
    <row r="749">
      <c r="A749" s="1" t="s">
        <v>3170</v>
      </c>
      <c r="B749" s="1" t="s">
        <v>3171</v>
      </c>
      <c r="C749" s="1" t="s">
        <v>3172</v>
      </c>
      <c r="D749" s="2" t="s">
        <v>3173</v>
      </c>
      <c r="E749" t="str">
        <f>IMAGE("https://pbs.twimg.com/profile_images/429792330946576384/9tndLDns_400x400.png",1)</f>
        <v/>
      </c>
      <c r="F749" s="1" t="s">
        <v>4</v>
      </c>
      <c r="G749" s="2" t="s">
        <v>3174</v>
      </c>
    </row>
    <row r="750">
      <c r="A750" s="1" t="s">
        <v>3175</v>
      </c>
      <c r="B750" s="1" t="s">
        <v>3176</v>
      </c>
      <c r="C750" s="1" t="s">
        <v>3177</v>
      </c>
      <c r="D750" s="2" t="s">
        <v>3178</v>
      </c>
      <c r="E750" t="str">
        <f>IMAGE("http://landing.omni-cash.com/social.png",1)</f>
        <v/>
      </c>
      <c r="F750" s="1" t="s">
        <v>4</v>
      </c>
      <c r="G750" s="2" t="s">
        <v>3179</v>
      </c>
    </row>
    <row r="751">
      <c r="A751" s="1" t="s">
        <v>3180</v>
      </c>
      <c r="B751" s="1" t="s">
        <v>3181</v>
      </c>
      <c r="C751" s="1" t="s">
        <v>3182</v>
      </c>
      <c r="D751" s="1" t="s">
        <v>3183</v>
      </c>
      <c r="E751" t="str">
        <f t="shared" ref="E751:E757" si="81">IMAGE("http://ifttt.com/images/no_image_card.png",1)</f>
        <v/>
      </c>
      <c r="F751" s="1" t="s">
        <v>4</v>
      </c>
      <c r="G751" s="2" t="s">
        <v>3184</v>
      </c>
    </row>
    <row r="752">
      <c r="A752" s="1" t="s">
        <v>3185</v>
      </c>
      <c r="B752" s="1" t="s">
        <v>3186</v>
      </c>
      <c r="C752" s="1" t="s">
        <v>3187</v>
      </c>
      <c r="D752" s="1" t="s">
        <v>3188</v>
      </c>
      <c r="E752" t="str">
        <f t="shared" si="81"/>
        <v/>
      </c>
      <c r="F752" s="1" t="s">
        <v>4</v>
      </c>
      <c r="G752" s="2" t="s">
        <v>3189</v>
      </c>
    </row>
    <row r="753">
      <c r="A753" s="1" t="s">
        <v>3190</v>
      </c>
      <c r="B753" s="1" t="s">
        <v>3191</v>
      </c>
      <c r="C753" s="1" t="s">
        <v>3192</v>
      </c>
      <c r="D753" s="1" t="s">
        <v>3193</v>
      </c>
      <c r="E753" t="str">
        <f t="shared" si="81"/>
        <v/>
      </c>
      <c r="F753" s="1" t="s">
        <v>4</v>
      </c>
      <c r="G753" s="2" t="s">
        <v>3194</v>
      </c>
    </row>
    <row r="754">
      <c r="A754" s="1" t="s">
        <v>3195</v>
      </c>
      <c r="B754" s="1" t="s">
        <v>3196</v>
      </c>
      <c r="C754" s="1" t="s">
        <v>3197</v>
      </c>
      <c r="D754" s="1" t="s">
        <v>3198</v>
      </c>
      <c r="E754" t="str">
        <f t="shared" si="81"/>
        <v/>
      </c>
      <c r="F754" s="1" t="s">
        <v>4</v>
      </c>
      <c r="G754" s="2" t="s">
        <v>3199</v>
      </c>
    </row>
    <row r="755">
      <c r="A755" s="1" t="s">
        <v>3200</v>
      </c>
      <c r="B755" s="1" t="s">
        <v>1628</v>
      </c>
      <c r="C755" s="1" t="s">
        <v>3201</v>
      </c>
      <c r="D755" s="1" t="s">
        <v>3202</v>
      </c>
      <c r="E755" t="str">
        <f t="shared" si="81"/>
        <v/>
      </c>
      <c r="F755" s="1" t="s">
        <v>4</v>
      </c>
      <c r="G755" s="2" t="s">
        <v>3203</v>
      </c>
    </row>
    <row r="756">
      <c r="A756" s="1" t="s">
        <v>3200</v>
      </c>
      <c r="B756" s="1" t="s">
        <v>3204</v>
      </c>
      <c r="C756" s="1" t="s">
        <v>3205</v>
      </c>
      <c r="D756" s="1" t="s">
        <v>3206</v>
      </c>
      <c r="E756" t="str">
        <f t="shared" si="81"/>
        <v/>
      </c>
      <c r="F756" s="1" t="s">
        <v>4</v>
      </c>
      <c r="G756" s="2" t="s">
        <v>3207</v>
      </c>
    </row>
    <row r="757">
      <c r="A757" s="1" t="s">
        <v>3208</v>
      </c>
      <c r="B757" s="1" t="s">
        <v>3209</v>
      </c>
      <c r="C757" s="1" t="s">
        <v>3210</v>
      </c>
      <c r="D757" s="1" t="s">
        <v>3211</v>
      </c>
      <c r="E757" t="str">
        <f t="shared" si="81"/>
        <v/>
      </c>
      <c r="F757" s="1" t="s">
        <v>4</v>
      </c>
      <c r="G757" s="2" t="s">
        <v>3212</v>
      </c>
    </row>
    <row r="758">
      <c r="A758" s="1" t="s">
        <v>3213</v>
      </c>
      <c r="B758" s="1" t="s">
        <v>3214</v>
      </c>
      <c r="C758" s="1" t="s">
        <v>3215</v>
      </c>
      <c r="D758" s="2" t="s">
        <v>3216</v>
      </c>
      <c r="E758" t="str">
        <f>IMAGE("http://ichef.bbci.co.uk/news/1024/media/images/83115000/jpg/_83115466_eradiator_big.jpg",1)</f>
        <v/>
      </c>
      <c r="F758" s="1" t="s">
        <v>4</v>
      </c>
      <c r="G758" s="2" t="s">
        <v>3217</v>
      </c>
    </row>
    <row r="759">
      <c r="A759" s="1" t="s">
        <v>3218</v>
      </c>
      <c r="B759" s="1" t="s">
        <v>1038</v>
      </c>
      <c r="C759" s="1" t="s">
        <v>3219</v>
      </c>
      <c r="D759" s="2" t="s">
        <v>3220</v>
      </c>
      <c r="E759" t="str">
        <f>IMAGE("http://www.finextra.com/finextra-images/top_pics/finextralogo.jpg",1)</f>
        <v/>
      </c>
      <c r="F759" s="1" t="s">
        <v>4</v>
      </c>
      <c r="G759" s="2" t="s">
        <v>3221</v>
      </c>
    </row>
    <row r="760">
      <c r="A760" s="1" t="s">
        <v>3218</v>
      </c>
      <c r="B760" s="1" t="s">
        <v>3222</v>
      </c>
      <c r="C760" s="1" t="s">
        <v>3223</v>
      </c>
      <c r="D760" s="1" t="s">
        <v>3224</v>
      </c>
      <c r="E760" t="str">
        <f>IMAGE("http://ifttt.com/images/no_image_card.png",1)</f>
        <v/>
      </c>
      <c r="F760" s="1" t="s">
        <v>4</v>
      </c>
      <c r="G760" s="2" t="s">
        <v>3225</v>
      </c>
    </row>
    <row r="761">
      <c r="A761" s="1" t="s">
        <v>3226</v>
      </c>
      <c r="B761" s="1" t="s">
        <v>3227</v>
      </c>
      <c r="C761" s="1" t="s">
        <v>3228</v>
      </c>
      <c r="D761" s="2" t="s">
        <v>3229</v>
      </c>
      <c r="E761" t="str">
        <f>IMAGE("http://media.coindesk.com/2015/05/bitcoin-private-key.jpg",1)</f>
        <v/>
      </c>
      <c r="F761" s="1" t="s">
        <v>4</v>
      </c>
      <c r="G761" s="2" t="s">
        <v>3230</v>
      </c>
    </row>
    <row r="762">
      <c r="A762" s="1" t="s">
        <v>3226</v>
      </c>
      <c r="B762" s="1" t="s">
        <v>2039</v>
      </c>
      <c r="C762" s="1" t="s">
        <v>3231</v>
      </c>
      <c r="D762" s="2" t="s">
        <v>3232</v>
      </c>
      <c r="E762" t="str">
        <f>IMAGE("http://bitcoinspree.com/wp-content/uploads/2015/05/buy-photos-online-photoshopping_ws_1413240267.jpg",1)</f>
        <v/>
      </c>
      <c r="F762" s="1" t="s">
        <v>4</v>
      </c>
      <c r="G762" s="2" t="s">
        <v>3233</v>
      </c>
    </row>
    <row r="763">
      <c r="A763" s="1" t="s">
        <v>3234</v>
      </c>
      <c r="B763" s="1" t="s">
        <v>3235</v>
      </c>
      <c r="C763" s="1" t="s">
        <v>3236</v>
      </c>
      <c r="D763" s="2" t="s">
        <v>3237</v>
      </c>
      <c r="E763" t="str">
        <f>IMAGE("https://i.ytimg.com/vi/1wIPIlZTb1k/maxresdefault.jpg",1)</f>
        <v/>
      </c>
      <c r="F763" s="1" t="s">
        <v>4</v>
      </c>
      <c r="G763" s="2" t="s">
        <v>3238</v>
      </c>
    </row>
    <row r="764">
      <c r="A764" s="1" t="s">
        <v>3239</v>
      </c>
      <c r="B764" s="1" t="s">
        <v>1676</v>
      </c>
      <c r="C764" s="1" t="s">
        <v>3240</v>
      </c>
      <c r="D764" s="2" t="s">
        <v>3241</v>
      </c>
      <c r="E764" t="str">
        <f>IMAGE("http://ifttt.com/images/no_image_card.png",1)</f>
        <v/>
      </c>
      <c r="F764" s="1" t="s">
        <v>4</v>
      </c>
      <c r="G764" s="2" t="s">
        <v>3242</v>
      </c>
    </row>
    <row r="765">
      <c r="A765" s="1" t="s">
        <v>3243</v>
      </c>
      <c r="B765" s="1" t="s">
        <v>3244</v>
      </c>
      <c r="C765" s="1" t="s">
        <v>3245</v>
      </c>
      <c r="D765" s="2" t="s">
        <v>3246</v>
      </c>
      <c r="E765" t="str">
        <f>IMAGE("http://cointelegraph.com/images/725_aHR0cDovL2NvaW50ZWxlZ3JhcGguY29tL3N0b3JhZ2UvdXBsb2Fkcy92aWV3LzMxOWM1MmU4YmM5NjMxMGUxMGQzNWM2YWU0M2I1MmFlLnBuZw==.jpg",1)</f>
        <v/>
      </c>
      <c r="F765" s="1" t="s">
        <v>4</v>
      </c>
      <c r="G765" s="2" t="s">
        <v>3247</v>
      </c>
    </row>
    <row r="766">
      <c r="A766" s="1" t="s">
        <v>3248</v>
      </c>
      <c r="B766" s="1" t="s">
        <v>3249</v>
      </c>
      <c r="C766" s="1" t="s">
        <v>3250</v>
      </c>
      <c r="D766" s="2" t="s">
        <v>3251</v>
      </c>
      <c r="E766" t="str">
        <f>IMAGE("http://media.coindesk.com/2015/05/Screen-Shot-2015-05-20-at-6.38.51-PM.png",1)</f>
        <v/>
      </c>
      <c r="F766" s="1" t="s">
        <v>4</v>
      </c>
      <c r="G766" s="2" t="s">
        <v>3252</v>
      </c>
    </row>
    <row r="767">
      <c r="A767" s="1" t="s">
        <v>3253</v>
      </c>
      <c r="B767" s="1" t="s">
        <v>37</v>
      </c>
      <c r="C767" s="1" t="s">
        <v>3254</v>
      </c>
      <c r="D767" s="2" t="s">
        <v>3255</v>
      </c>
      <c r="E767" t="str">
        <f>IMAGE("https://i.ytimg.com/vi/kanT_eVzggk/hqdefault.jpg",1)</f>
        <v/>
      </c>
      <c r="F767" s="1" t="s">
        <v>4</v>
      </c>
      <c r="G767" s="2" t="s">
        <v>3256</v>
      </c>
    </row>
    <row r="768">
      <c r="A768" s="1" t="s">
        <v>3257</v>
      </c>
      <c r="B768" s="1" t="s">
        <v>3258</v>
      </c>
      <c r="C768" s="1" t="s">
        <v>3259</v>
      </c>
      <c r="D768" s="1" t="s">
        <v>3260</v>
      </c>
      <c r="E768" t="str">
        <f t="shared" ref="E768:E778" si="82">IMAGE("http://ifttt.com/images/no_image_card.png",1)</f>
        <v/>
      </c>
      <c r="F768" s="1" t="s">
        <v>4</v>
      </c>
      <c r="G768" s="2" t="s">
        <v>3261</v>
      </c>
    </row>
    <row r="769">
      <c r="A769" s="1" t="s">
        <v>3262</v>
      </c>
      <c r="B769" s="1" t="s">
        <v>1207</v>
      </c>
      <c r="C769" s="1" t="s">
        <v>3263</v>
      </c>
      <c r="D769" s="1" t="s">
        <v>3264</v>
      </c>
      <c r="E769" t="str">
        <f t="shared" si="82"/>
        <v/>
      </c>
      <c r="F769" s="1" t="s">
        <v>4</v>
      </c>
      <c r="G769" s="2" t="s">
        <v>3265</v>
      </c>
    </row>
    <row r="770">
      <c r="A770" s="1" t="s">
        <v>3262</v>
      </c>
      <c r="B770" s="1" t="s">
        <v>3266</v>
      </c>
      <c r="C770" s="1" t="s">
        <v>3267</v>
      </c>
      <c r="D770" s="1" t="s">
        <v>3268</v>
      </c>
      <c r="E770" t="str">
        <f t="shared" si="82"/>
        <v/>
      </c>
      <c r="F770" s="1" t="s">
        <v>4</v>
      </c>
      <c r="G770" s="2" t="s">
        <v>3269</v>
      </c>
    </row>
    <row r="771">
      <c r="A771" s="1" t="s">
        <v>3270</v>
      </c>
      <c r="B771" s="1" t="s">
        <v>1968</v>
      </c>
      <c r="C771" s="1" t="s">
        <v>3271</v>
      </c>
      <c r="D771" s="1" t="s">
        <v>3272</v>
      </c>
      <c r="E771" t="str">
        <f t="shared" si="82"/>
        <v/>
      </c>
      <c r="F771" s="1" t="s">
        <v>4</v>
      </c>
      <c r="G771" s="2" t="s">
        <v>3273</v>
      </c>
    </row>
    <row r="772">
      <c r="A772" s="1" t="s">
        <v>3270</v>
      </c>
      <c r="B772" s="1" t="s">
        <v>329</v>
      </c>
      <c r="C772" s="1" t="s">
        <v>3274</v>
      </c>
      <c r="D772" s="1" t="s">
        <v>3275</v>
      </c>
      <c r="E772" t="str">
        <f t="shared" si="82"/>
        <v/>
      </c>
      <c r="F772" s="1" t="s">
        <v>4</v>
      </c>
      <c r="G772" s="2" t="s">
        <v>3276</v>
      </c>
    </row>
    <row r="773">
      <c r="A773" s="1" t="s">
        <v>3277</v>
      </c>
      <c r="B773" s="1" t="s">
        <v>3278</v>
      </c>
      <c r="C773" s="1" t="s">
        <v>3279</v>
      </c>
      <c r="D773" s="1" t="s">
        <v>3280</v>
      </c>
      <c r="E773" t="str">
        <f t="shared" si="82"/>
        <v/>
      </c>
      <c r="F773" s="1" t="s">
        <v>4</v>
      </c>
      <c r="G773" s="2" t="s">
        <v>3281</v>
      </c>
    </row>
    <row r="774">
      <c r="A774" s="1" t="s">
        <v>3282</v>
      </c>
      <c r="B774" s="1" t="s">
        <v>1968</v>
      </c>
      <c r="C774" s="1" t="s">
        <v>3283</v>
      </c>
      <c r="D774" s="1" t="s">
        <v>3284</v>
      </c>
      <c r="E774" t="str">
        <f t="shared" si="82"/>
        <v/>
      </c>
      <c r="F774" s="1" t="s">
        <v>4</v>
      </c>
      <c r="G774" s="2" t="s">
        <v>3285</v>
      </c>
    </row>
    <row r="775">
      <c r="A775" s="1" t="s">
        <v>3282</v>
      </c>
      <c r="B775" s="1" t="s">
        <v>3286</v>
      </c>
      <c r="C775" s="1" t="s">
        <v>3287</v>
      </c>
      <c r="D775" s="1" t="s">
        <v>3288</v>
      </c>
      <c r="E775" t="str">
        <f t="shared" si="82"/>
        <v/>
      </c>
      <c r="F775" s="1" t="s">
        <v>4</v>
      </c>
      <c r="G775" s="2" t="s">
        <v>3289</v>
      </c>
    </row>
    <row r="776">
      <c r="A776" s="1" t="s">
        <v>3290</v>
      </c>
      <c r="B776" s="1" t="s">
        <v>1968</v>
      </c>
      <c r="C776" s="1" t="s">
        <v>3291</v>
      </c>
      <c r="D776" s="1" t="s">
        <v>3292</v>
      </c>
      <c r="E776" t="str">
        <f t="shared" si="82"/>
        <v/>
      </c>
      <c r="F776" s="1" t="s">
        <v>4</v>
      </c>
      <c r="G776" s="2" t="s">
        <v>3293</v>
      </c>
    </row>
    <row r="777">
      <c r="A777" s="1" t="s">
        <v>3294</v>
      </c>
      <c r="B777" s="1" t="s">
        <v>3295</v>
      </c>
      <c r="C777" s="1" t="s">
        <v>3296</v>
      </c>
      <c r="D777" s="1" t="s">
        <v>3297</v>
      </c>
      <c r="E777" t="str">
        <f t="shared" si="82"/>
        <v/>
      </c>
      <c r="F777" s="1" t="s">
        <v>4</v>
      </c>
      <c r="G777" s="2" t="s">
        <v>3298</v>
      </c>
    </row>
    <row r="778">
      <c r="A778" s="1" t="s">
        <v>3299</v>
      </c>
      <c r="B778" s="1" t="s">
        <v>3300</v>
      </c>
      <c r="C778" s="1" t="s">
        <v>3301</v>
      </c>
      <c r="D778" s="1" t="s">
        <v>3302</v>
      </c>
      <c r="E778" t="str">
        <f t="shared" si="82"/>
        <v/>
      </c>
      <c r="F778" s="1" t="s">
        <v>4</v>
      </c>
      <c r="G778" s="2" t="s">
        <v>3303</v>
      </c>
    </row>
    <row r="779">
      <c r="A779" s="1" t="s">
        <v>3304</v>
      </c>
      <c r="B779" s="1" t="s">
        <v>3305</v>
      </c>
      <c r="C779" s="1" t="s">
        <v>3306</v>
      </c>
      <c r="D779" s="2" t="s">
        <v>3307</v>
      </c>
      <c r="E779" t="str">
        <f>IMAGE("https://pbs.twimg.com/profile_images/419756239141081088/6Bh5bZCx_400x400.jpeg",1)</f>
        <v/>
      </c>
      <c r="F779" s="1" t="s">
        <v>4</v>
      </c>
      <c r="G779" s="2" t="s">
        <v>3308</v>
      </c>
    </row>
    <row r="780">
      <c r="A780" s="1" t="s">
        <v>3309</v>
      </c>
      <c r="B780" s="1" t="s">
        <v>3310</v>
      </c>
      <c r="C780" s="1" t="s">
        <v>3311</v>
      </c>
      <c r="D780" s="1" t="s">
        <v>3312</v>
      </c>
      <c r="E780" t="str">
        <f t="shared" ref="E780:E781" si="83">IMAGE("http://ifttt.com/images/no_image_card.png",1)</f>
        <v/>
      </c>
      <c r="F780" s="1" t="s">
        <v>4</v>
      </c>
      <c r="G780" s="2" t="s">
        <v>3313</v>
      </c>
    </row>
    <row r="781">
      <c r="A781" s="1" t="s">
        <v>3294</v>
      </c>
      <c r="B781" s="1" t="s">
        <v>3295</v>
      </c>
      <c r="C781" s="1" t="s">
        <v>3296</v>
      </c>
      <c r="D781" s="1" t="s">
        <v>3297</v>
      </c>
      <c r="E781" t="str">
        <f t="shared" si="83"/>
        <v/>
      </c>
      <c r="F781" s="1" t="s">
        <v>4</v>
      </c>
      <c r="G781" s="2" t="s">
        <v>3298</v>
      </c>
    </row>
    <row r="782">
      <c r="A782" s="1" t="s">
        <v>3314</v>
      </c>
      <c r="B782" s="1" t="s">
        <v>2794</v>
      </c>
      <c r="C782" s="1" t="s">
        <v>3315</v>
      </c>
      <c r="D782" s="2" t="s">
        <v>3316</v>
      </c>
      <c r="E782" t="str">
        <f>IMAGE("http://media.coindesk.com/2014/07/coindesk-logo.png",1)</f>
        <v/>
      </c>
      <c r="F782" s="1" t="s">
        <v>4</v>
      </c>
      <c r="G782" s="2" t="s">
        <v>3317</v>
      </c>
    </row>
    <row r="783">
      <c r="A783" s="1" t="s">
        <v>3318</v>
      </c>
      <c r="B783" s="1" t="s">
        <v>3319</v>
      </c>
      <c r="C783" s="1" t="s">
        <v>3320</v>
      </c>
      <c r="D783" s="2" t="s">
        <v>3321</v>
      </c>
      <c r="E783" t="str">
        <f>IMAGE("http://ifttt.com/images/no_image_card.png",1)</f>
        <v/>
      </c>
      <c r="F783" s="1" t="s">
        <v>4</v>
      </c>
      <c r="G783" s="2" t="s">
        <v>3322</v>
      </c>
    </row>
    <row r="784">
      <c r="A784" s="1" t="s">
        <v>3318</v>
      </c>
      <c r="B784" s="1" t="s">
        <v>474</v>
      </c>
      <c r="C784" s="1" t="s">
        <v>3323</v>
      </c>
      <c r="D784" s="2" t="s">
        <v>3324</v>
      </c>
      <c r="E784" t="str">
        <f>IMAGE("http://cdn.newsday.com/polopoly_fs/1.6959761.1391616036!/httpImage/image.JPG_gen/derivatives/display_600/image.JPG",1)</f>
        <v/>
      </c>
      <c r="F784" s="1" t="s">
        <v>4</v>
      </c>
      <c r="G784" s="2" t="s">
        <v>3325</v>
      </c>
    </row>
    <row r="785">
      <c r="A785" s="1" t="s">
        <v>3326</v>
      </c>
      <c r="B785" s="1" t="s">
        <v>3327</v>
      </c>
      <c r="C785" s="1" t="s">
        <v>3328</v>
      </c>
      <c r="D785" s="2" t="s">
        <v>3329</v>
      </c>
      <c r="E785" t="str">
        <f>IMAGE("https://www.ccedk.com/assets/img/flags/da.png",1)</f>
        <v/>
      </c>
      <c r="F785" s="1" t="s">
        <v>4</v>
      </c>
      <c r="G785" s="2" t="s">
        <v>3330</v>
      </c>
    </row>
    <row r="786">
      <c r="A786" s="1" t="s">
        <v>3331</v>
      </c>
      <c r="B786" s="1" t="s">
        <v>3332</v>
      </c>
      <c r="C786" s="1" t="s">
        <v>3333</v>
      </c>
      <c r="D786" s="1" t="s">
        <v>3334</v>
      </c>
      <c r="E786" t="str">
        <f>IMAGE("http://ifttt.com/images/no_image_card.png",1)</f>
        <v/>
      </c>
      <c r="F786" s="1" t="s">
        <v>4</v>
      </c>
      <c r="G786" s="2" t="s">
        <v>3335</v>
      </c>
    </row>
    <row r="787">
      <c r="A787" s="1" t="s">
        <v>3336</v>
      </c>
      <c r="B787" s="1" t="s">
        <v>3337</v>
      </c>
      <c r="C787" s="1" t="s">
        <v>3338</v>
      </c>
      <c r="D787" s="2" t="s">
        <v>3339</v>
      </c>
      <c r="E787" t="str">
        <f>IMAGE("https://www.mobygames.com/images/mobygames-logo-bg.png",1)</f>
        <v/>
      </c>
      <c r="F787" s="1" t="s">
        <v>4</v>
      </c>
      <c r="G787" s="2" t="s">
        <v>3340</v>
      </c>
    </row>
    <row r="788">
      <c r="A788" s="1" t="s">
        <v>3341</v>
      </c>
      <c r="B788" s="1" t="s">
        <v>3342</v>
      </c>
      <c r="C788" s="1" t="s">
        <v>3343</v>
      </c>
      <c r="D788" s="2" t="s">
        <v>3344</v>
      </c>
      <c r="E788" t="str">
        <f>IMAGE("http://i.imgur.com/02McUaG.png?fb",1)</f>
        <v/>
      </c>
      <c r="F788" s="1" t="s">
        <v>4</v>
      </c>
      <c r="G788" s="2" t="s">
        <v>3345</v>
      </c>
    </row>
    <row r="789">
      <c r="A789" s="1" t="s">
        <v>3346</v>
      </c>
      <c r="B789" s="1" t="s">
        <v>3347</v>
      </c>
      <c r="C789" s="1" t="s">
        <v>3348</v>
      </c>
      <c r="D789" s="2" t="s">
        <v>3349</v>
      </c>
      <c r="E789" t="str">
        <f>IMAGE("http://i.imgur.com/qh0upyU.jpg?fb",1)</f>
        <v/>
      </c>
      <c r="F789" s="1" t="s">
        <v>4</v>
      </c>
      <c r="G789" s="2" t="s">
        <v>3350</v>
      </c>
    </row>
    <row r="790">
      <c r="A790" s="1" t="s">
        <v>3351</v>
      </c>
      <c r="B790" s="1" t="s">
        <v>2313</v>
      </c>
      <c r="C790" s="1" t="s">
        <v>3352</v>
      </c>
      <c r="D790" s="1" t="s">
        <v>3353</v>
      </c>
      <c r="E790" t="str">
        <f>IMAGE("http://ifttt.com/images/no_image_card.png",1)</f>
        <v/>
      </c>
      <c r="F790" s="1" t="s">
        <v>4</v>
      </c>
      <c r="G790" s="2" t="s">
        <v>3354</v>
      </c>
    </row>
    <row r="791">
      <c r="A791" s="1" t="s">
        <v>3355</v>
      </c>
      <c r="B791" s="1" t="s">
        <v>3356</v>
      </c>
      <c r="C791" s="1" t="s">
        <v>3357</v>
      </c>
      <c r="D791" s="2" t="s">
        <v>3358</v>
      </c>
      <c r="E791" t="str">
        <f>IMAGE("https://i.ytimg.com/vi/rkvpmTF8uVU/hqdefault.jpg",1)</f>
        <v/>
      </c>
      <c r="F791" s="1" t="s">
        <v>4</v>
      </c>
      <c r="G791" s="2" t="s">
        <v>3359</v>
      </c>
    </row>
    <row r="792">
      <c r="A792" s="1" t="s">
        <v>3355</v>
      </c>
      <c r="B792" s="1" t="s">
        <v>3360</v>
      </c>
      <c r="C792" s="1" t="s">
        <v>3361</v>
      </c>
      <c r="D792" s="2" t="s">
        <v>3362</v>
      </c>
      <c r="E792" t="str">
        <f>IMAGE("http://www.goldseek.com/images/gslogo.jpg",1)</f>
        <v/>
      </c>
      <c r="F792" s="1" t="s">
        <v>4</v>
      </c>
      <c r="G792" s="2" t="s">
        <v>3363</v>
      </c>
    </row>
    <row r="793">
      <c r="A793" s="1" t="s">
        <v>3364</v>
      </c>
      <c r="B793" s="1" t="s">
        <v>3365</v>
      </c>
      <c r="C793" s="1" t="s">
        <v>3366</v>
      </c>
      <c r="D793" s="2" t="s">
        <v>3367</v>
      </c>
      <c r="E793" t="str">
        <f>IMAGE("http://altconvention.com/wp-content/themes/boomerang/images/slider/homepage/hackathon.jpg",1)</f>
        <v/>
      </c>
      <c r="F793" s="1" t="s">
        <v>4</v>
      </c>
      <c r="G793" s="2" t="s">
        <v>3368</v>
      </c>
    </row>
    <row r="794">
      <c r="A794" s="1" t="s">
        <v>3369</v>
      </c>
      <c r="B794" s="1" t="s">
        <v>3370</v>
      </c>
      <c r="C794" s="1" t="s">
        <v>3371</v>
      </c>
      <c r="D794" s="1" t="s">
        <v>3372</v>
      </c>
      <c r="E794" t="str">
        <f>IMAGE("http://ifttt.com/images/no_image_card.png",1)</f>
        <v/>
      </c>
      <c r="F794" s="1" t="s">
        <v>4</v>
      </c>
      <c r="G794" s="2" t="s">
        <v>3373</v>
      </c>
    </row>
    <row r="795">
      <c r="A795" s="1" t="s">
        <v>3374</v>
      </c>
      <c r="B795" s="1" t="s">
        <v>2621</v>
      </c>
      <c r="C795" s="1" t="s">
        <v>3375</v>
      </c>
      <c r="D795" s="2" t="s">
        <v>3376</v>
      </c>
      <c r="E795" t="str">
        <f>IMAGE("https://prod01-cdn00.cdn.firstlook.org/wp-uploads/sites/1/2015/05/app-store.png",1)</f>
        <v/>
      </c>
      <c r="F795" s="1" t="s">
        <v>4</v>
      </c>
      <c r="G795" s="2" t="s">
        <v>3377</v>
      </c>
    </row>
    <row r="796">
      <c r="A796" s="1" t="s">
        <v>3378</v>
      </c>
      <c r="B796" s="1" t="s">
        <v>3379</v>
      </c>
      <c r="C796" s="1" t="s">
        <v>3380</v>
      </c>
      <c r="D796" s="2" t="s">
        <v>3381</v>
      </c>
      <c r="E796" t="str">
        <f>IMAGE("http://moneymorning.com/wp-content/blogs.dir/1/files/2015/05/Perianne-Boring.jpg",1)</f>
        <v/>
      </c>
      <c r="F796" s="1" t="s">
        <v>4</v>
      </c>
      <c r="G796" s="2" t="s">
        <v>3382</v>
      </c>
    </row>
    <row r="797">
      <c r="A797" s="1" t="s">
        <v>3383</v>
      </c>
      <c r="B797" s="1" t="s">
        <v>2847</v>
      </c>
      <c r="C797" s="1" t="s">
        <v>3384</v>
      </c>
      <c r="D797" s="2" t="s">
        <v>3385</v>
      </c>
      <c r="E797" t="str">
        <f>IMAGE("https://www.cryptocoinsnews.com/wp-content/uploads/2015/05/regulation.jpg",1)</f>
        <v/>
      </c>
      <c r="F797" s="1" t="s">
        <v>4</v>
      </c>
      <c r="G797" s="2" t="s">
        <v>3386</v>
      </c>
    </row>
    <row r="798">
      <c r="A798" s="1" t="s">
        <v>3387</v>
      </c>
      <c r="B798" s="1" t="s">
        <v>3388</v>
      </c>
      <c r="C798" s="1" t="s">
        <v>3389</v>
      </c>
      <c r="D798" s="1" t="s">
        <v>3390</v>
      </c>
      <c r="E798" t="str">
        <f t="shared" ref="E798:E799" si="84">IMAGE("http://ifttt.com/images/no_image_card.png",1)</f>
        <v/>
      </c>
      <c r="F798" s="1" t="s">
        <v>4</v>
      </c>
      <c r="G798" s="2" t="s">
        <v>3391</v>
      </c>
    </row>
    <row r="799">
      <c r="A799" s="1" t="s">
        <v>3392</v>
      </c>
      <c r="B799" s="1" t="s">
        <v>3393</v>
      </c>
      <c r="C799" s="1" t="s">
        <v>3394</v>
      </c>
      <c r="D799" s="1" t="s">
        <v>3395</v>
      </c>
      <c r="E799" t="str">
        <f t="shared" si="84"/>
        <v/>
      </c>
      <c r="F799" s="1" t="s">
        <v>4</v>
      </c>
      <c r="G799" s="2" t="s">
        <v>3396</v>
      </c>
    </row>
    <row r="800">
      <c r="A800" s="1" t="s">
        <v>3392</v>
      </c>
      <c r="B800" s="1" t="s">
        <v>3397</v>
      </c>
      <c r="C800" s="1" t="s">
        <v>3398</v>
      </c>
      <c r="D800" s="2" t="s">
        <v>3399</v>
      </c>
      <c r="E800" t="str">
        <f>IMAGE("https://i.imgur.com/QoKtirl.png",1)</f>
        <v/>
      </c>
      <c r="F800" s="1" t="s">
        <v>4</v>
      </c>
      <c r="G800" s="2" t="s">
        <v>3400</v>
      </c>
    </row>
    <row r="801">
      <c r="A801" s="1" t="s">
        <v>3401</v>
      </c>
      <c r="B801" s="1" t="s">
        <v>3310</v>
      </c>
      <c r="C801" s="1" t="s">
        <v>3402</v>
      </c>
      <c r="D801" s="1" t="s">
        <v>3403</v>
      </c>
      <c r="E801" t="str">
        <f t="shared" ref="E801:E802" si="85">IMAGE("http://ifttt.com/images/no_image_card.png",1)</f>
        <v/>
      </c>
      <c r="F801" s="1" t="s">
        <v>4</v>
      </c>
      <c r="G801" s="2" t="s">
        <v>3404</v>
      </c>
    </row>
    <row r="802">
      <c r="A802" s="1" t="s">
        <v>3405</v>
      </c>
      <c r="B802" s="1" t="s">
        <v>3406</v>
      </c>
      <c r="C802" s="1" t="s">
        <v>3407</v>
      </c>
      <c r="D802" s="1" t="s">
        <v>3408</v>
      </c>
      <c r="E802" t="str">
        <f t="shared" si="85"/>
        <v/>
      </c>
      <c r="F802" s="1" t="s">
        <v>4</v>
      </c>
      <c r="G802" s="2" t="s">
        <v>3409</v>
      </c>
    </row>
    <row r="803">
      <c r="A803" s="1" t="s">
        <v>3410</v>
      </c>
      <c r="B803" s="1" t="s">
        <v>37</v>
      </c>
      <c r="C803" s="1" t="s">
        <v>3411</v>
      </c>
      <c r="D803" s="2" t="s">
        <v>3412</v>
      </c>
      <c r="E803" t="str">
        <f>IMAGE("https://i.ytimg.com/vi/KCmiIXWDFOo/maxresdefault.jpg",1)</f>
        <v/>
      </c>
      <c r="F803" s="1" t="s">
        <v>4</v>
      </c>
      <c r="G803" s="2" t="s">
        <v>3413</v>
      </c>
    </row>
    <row r="804">
      <c r="A804" s="1" t="s">
        <v>3414</v>
      </c>
      <c r="B804" s="1" t="s">
        <v>3415</v>
      </c>
      <c r="C804" s="1" t="s">
        <v>3416</v>
      </c>
      <c r="D804" s="1" t="s">
        <v>3417</v>
      </c>
      <c r="E804" t="str">
        <f t="shared" ref="E804:E805" si="86">IMAGE("http://ifttt.com/images/no_image_card.png",1)</f>
        <v/>
      </c>
      <c r="F804" s="1" t="s">
        <v>4</v>
      </c>
      <c r="G804" s="2" t="s">
        <v>3418</v>
      </c>
    </row>
    <row r="805">
      <c r="A805" s="1" t="s">
        <v>3387</v>
      </c>
      <c r="B805" s="1" t="s">
        <v>3388</v>
      </c>
      <c r="C805" s="1" t="s">
        <v>3389</v>
      </c>
      <c r="D805" s="1" t="s">
        <v>3419</v>
      </c>
      <c r="E805" t="str">
        <f t="shared" si="86"/>
        <v/>
      </c>
      <c r="F805" s="1" t="s">
        <v>4</v>
      </c>
      <c r="G805" s="2" t="s">
        <v>3391</v>
      </c>
    </row>
    <row r="806">
      <c r="A806" s="1" t="s">
        <v>3420</v>
      </c>
      <c r="B806" s="1" t="s">
        <v>2192</v>
      </c>
      <c r="C806" s="1" t="s">
        <v>3421</v>
      </c>
      <c r="D806" s="2" t="s">
        <v>3422</v>
      </c>
      <c r="E806" t="str">
        <f>IMAGE("http://b.thumbs.redditmedia.com/8sq87DwzJY_XUPYKeyL9Y1EiIfCrS_ko7q_hHsIbPfY.jpg",1)</f>
        <v/>
      </c>
      <c r="F806" s="1" t="s">
        <v>4</v>
      </c>
      <c r="G806" s="2" t="s">
        <v>3423</v>
      </c>
    </row>
    <row r="807">
      <c r="A807" s="1" t="s">
        <v>3424</v>
      </c>
      <c r="B807" s="1" t="s">
        <v>3425</v>
      </c>
      <c r="C807" s="1" t="s">
        <v>3426</v>
      </c>
      <c r="D807" s="1" t="s">
        <v>3427</v>
      </c>
      <c r="E807" t="str">
        <f t="shared" ref="E807:E808" si="87">IMAGE("http://ifttt.com/images/no_image_card.png",1)</f>
        <v/>
      </c>
      <c r="F807" s="1" t="s">
        <v>4</v>
      </c>
      <c r="G807" s="2" t="s">
        <v>3428</v>
      </c>
    </row>
    <row r="808">
      <c r="A808" s="1" t="s">
        <v>3429</v>
      </c>
      <c r="B808" s="1" t="s">
        <v>3430</v>
      </c>
      <c r="C808" s="1" t="s">
        <v>3431</v>
      </c>
      <c r="D808" s="1" t="s">
        <v>3432</v>
      </c>
      <c r="E808" t="str">
        <f t="shared" si="87"/>
        <v/>
      </c>
      <c r="F808" s="1" t="s">
        <v>4</v>
      </c>
      <c r="G808" s="2" t="s">
        <v>3433</v>
      </c>
    </row>
    <row r="809">
      <c r="A809" s="1" t="s">
        <v>3434</v>
      </c>
      <c r="B809" s="1" t="s">
        <v>3435</v>
      </c>
      <c r="C809" s="1" t="s">
        <v>3436</v>
      </c>
      <c r="D809" s="2" t="s">
        <v>3437</v>
      </c>
      <c r="E809" t="str">
        <f>IMAGE("http://hackco.in/wp-content/uploads/2015/04/2015-ibitcoinexpo-logo.png",1)</f>
        <v/>
      </c>
      <c r="F809" s="1" t="s">
        <v>4</v>
      </c>
      <c r="G809" s="2" t="s">
        <v>3438</v>
      </c>
    </row>
    <row r="810">
      <c r="A810" s="1" t="s">
        <v>3439</v>
      </c>
      <c r="B810" s="1" t="s">
        <v>3090</v>
      </c>
      <c r="C810" s="1" t="s">
        <v>3440</v>
      </c>
      <c r="D810" s="2" t="s">
        <v>3092</v>
      </c>
      <c r="E810" t="str">
        <f>IMAGE("http://i.imgur.com/i9tXvED.png",1)</f>
        <v/>
      </c>
      <c r="F810" s="1" t="s">
        <v>4</v>
      </c>
      <c r="G810" s="2" t="s">
        <v>3441</v>
      </c>
    </row>
    <row r="811">
      <c r="A811" s="1" t="s">
        <v>3442</v>
      </c>
      <c r="B811" s="1" t="s">
        <v>1070</v>
      </c>
      <c r="C811" s="1" t="s">
        <v>3443</v>
      </c>
      <c r="D811" s="1" t="s">
        <v>3444</v>
      </c>
      <c r="E811" t="str">
        <f>IMAGE("http://ifttt.com/images/no_image_card.png",1)</f>
        <v/>
      </c>
      <c r="F811" s="1" t="s">
        <v>4</v>
      </c>
      <c r="G811" s="2" t="s">
        <v>3445</v>
      </c>
    </row>
    <row r="812">
      <c r="A812" s="1" t="s">
        <v>3446</v>
      </c>
      <c r="B812" s="1" t="s">
        <v>449</v>
      </c>
      <c r="C812" s="1" t="s">
        <v>3447</v>
      </c>
      <c r="D812" s="2" t="s">
        <v>3448</v>
      </c>
      <c r="E812" t="str">
        <f>IMAGE("http://cdni.wired.co.uk/620x620/s_v/shutterstock_218757319.jpg",1)</f>
        <v/>
      </c>
      <c r="F812" s="1" t="s">
        <v>4</v>
      </c>
      <c r="G812" s="2" t="s">
        <v>3449</v>
      </c>
    </row>
    <row r="813">
      <c r="A813" s="1" t="s">
        <v>3442</v>
      </c>
      <c r="B813" s="1" t="s">
        <v>1070</v>
      </c>
      <c r="C813" s="1" t="s">
        <v>3443</v>
      </c>
      <c r="D813" s="1" t="s">
        <v>3444</v>
      </c>
      <c r="E813" t="str">
        <f t="shared" ref="E813:E814" si="88">IMAGE("http://ifttt.com/images/no_image_card.png",1)</f>
        <v/>
      </c>
      <c r="F813" s="1" t="s">
        <v>4</v>
      </c>
      <c r="G813" s="2" t="s">
        <v>3445</v>
      </c>
    </row>
    <row r="814">
      <c r="A814" s="1" t="s">
        <v>3450</v>
      </c>
      <c r="B814" s="1" t="s">
        <v>3451</v>
      </c>
      <c r="C814" s="1" t="s">
        <v>3452</v>
      </c>
      <c r="D814" s="1" t="s">
        <v>14</v>
      </c>
      <c r="E814" t="str">
        <f t="shared" si="88"/>
        <v/>
      </c>
      <c r="F814" s="1" t="s">
        <v>4</v>
      </c>
      <c r="G814" s="2" t="s">
        <v>3453</v>
      </c>
    </row>
    <row r="815">
      <c r="A815" s="1" t="s">
        <v>3454</v>
      </c>
      <c r="B815" s="1" t="s">
        <v>3455</v>
      </c>
      <c r="C815" s="1" t="s">
        <v>3456</v>
      </c>
      <c r="D815" s="2" t="s">
        <v>3457</v>
      </c>
      <c r="E815" t="str">
        <f>IMAGE("http://i.imgur.com/zMK17St.jpg?fb",1)</f>
        <v/>
      </c>
      <c r="F815" s="1" t="s">
        <v>4</v>
      </c>
      <c r="G815" s="2" t="s">
        <v>3458</v>
      </c>
    </row>
    <row r="816">
      <c r="A816" s="1" t="s">
        <v>3459</v>
      </c>
      <c r="B816" s="1" t="s">
        <v>3460</v>
      </c>
      <c r="C816" s="1" t="s">
        <v>3461</v>
      </c>
      <c r="D816" s="1" t="s">
        <v>3462</v>
      </c>
      <c r="E816" t="str">
        <f t="shared" ref="E816:E818" si="89">IMAGE("http://ifttt.com/images/no_image_card.png",1)</f>
        <v/>
      </c>
      <c r="F816" s="1" t="s">
        <v>4</v>
      </c>
      <c r="G816" s="2" t="s">
        <v>3463</v>
      </c>
    </row>
    <row r="817">
      <c r="A817" s="1" t="s">
        <v>3459</v>
      </c>
      <c r="B817" s="1" t="s">
        <v>3464</v>
      </c>
      <c r="C817" s="1" t="s">
        <v>3465</v>
      </c>
      <c r="D817" s="1" t="s">
        <v>3466</v>
      </c>
      <c r="E817" t="str">
        <f t="shared" si="89"/>
        <v/>
      </c>
      <c r="F817" s="1" t="s">
        <v>4</v>
      </c>
      <c r="G817" s="2" t="s">
        <v>3467</v>
      </c>
    </row>
    <row r="818">
      <c r="A818" s="1" t="s">
        <v>3468</v>
      </c>
      <c r="B818" s="1" t="s">
        <v>3469</v>
      </c>
      <c r="C818" s="1" t="s">
        <v>3470</v>
      </c>
      <c r="D818" s="1" t="s">
        <v>3471</v>
      </c>
      <c r="E818" t="str">
        <f t="shared" si="89"/>
        <v/>
      </c>
      <c r="F818" s="1" t="s">
        <v>4</v>
      </c>
      <c r="G818" s="2" t="s">
        <v>3472</v>
      </c>
    </row>
    <row r="819">
      <c r="A819" s="1" t="s">
        <v>3473</v>
      </c>
      <c r="B819" s="1" t="s">
        <v>3474</v>
      </c>
      <c r="C819" s="1" t="s">
        <v>3475</v>
      </c>
      <c r="D819" s="2" t="s">
        <v>3476</v>
      </c>
      <c r="E819" t="str">
        <f>IMAGE("http://www.coinformacje.pl/wp-content/uploads/2015/05/How-to-Verify-E-Commerce-Transaction-Information.png",1)</f>
        <v/>
      </c>
      <c r="F819" s="1" t="s">
        <v>4</v>
      </c>
      <c r="G819" s="2" t="s">
        <v>3477</v>
      </c>
    </row>
    <row r="820">
      <c r="A820" s="1" t="s">
        <v>3478</v>
      </c>
      <c r="B820" s="1" t="s">
        <v>3479</v>
      </c>
      <c r="C820" s="1" t="s">
        <v>3480</v>
      </c>
      <c r="D820" s="1" t="s">
        <v>3481</v>
      </c>
      <c r="E820" t="str">
        <f>IMAGE("http://ifttt.com/images/no_image_card.png",1)</f>
        <v/>
      </c>
      <c r="F820" s="1" t="s">
        <v>4</v>
      </c>
      <c r="G820" s="2" t="s">
        <v>3482</v>
      </c>
    </row>
    <row r="821">
      <c r="A821" s="1" t="s">
        <v>3473</v>
      </c>
      <c r="B821" s="1" t="s">
        <v>3474</v>
      </c>
      <c r="C821" s="1" t="s">
        <v>3475</v>
      </c>
      <c r="D821" s="2" t="s">
        <v>3476</v>
      </c>
      <c r="E821" t="str">
        <f>IMAGE("http://www.coinformacje.pl/wp-content/uploads/2015/05/How-to-Verify-E-Commerce-Transaction-Information.png",1)</f>
        <v/>
      </c>
      <c r="F821" s="1" t="s">
        <v>4</v>
      </c>
      <c r="G821" s="2" t="s">
        <v>3477</v>
      </c>
    </row>
    <row r="822">
      <c r="A822" s="1" t="s">
        <v>3483</v>
      </c>
      <c r="B822" s="1" t="s">
        <v>3484</v>
      </c>
      <c r="C822" s="1" t="s">
        <v>3485</v>
      </c>
      <c r="D822" s="2" t="s">
        <v>3486</v>
      </c>
      <c r="E822" t="str">
        <f>IMAGE("http://bitcoinist.net/wp-content/uploads/2015/05/Data-Security-Bitcoinist.jpg",1)</f>
        <v/>
      </c>
      <c r="F822" s="1" t="s">
        <v>4</v>
      </c>
      <c r="G822" s="2" t="s">
        <v>3487</v>
      </c>
    </row>
    <row r="823">
      <c r="A823" s="1" t="s">
        <v>3488</v>
      </c>
      <c r="B823" s="1" t="s">
        <v>3489</v>
      </c>
      <c r="C823" s="1" t="s">
        <v>3490</v>
      </c>
      <c r="D823" s="2" t="s">
        <v>3491</v>
      </c>
      <c r="E823" t="str">
        <f t="shared" ref="E823:E829" si="90">IMAGE("http://ifttt.com/images/no_image_card.png",1)</f>
        <v/>
      </c>
      <c r="F823" s="1" t="s">
        <v>4</v>
      </c>
      <c r="G823" s="2" t="s">
        <v>3492</v>
      </c>
    </row>
    <row r="824">
      <c r="A824" s="1" t="s">
        <v>3483</v>
      </c>
      <c r="B824" s="1" t="s">
        <v>1270</v>
      </c>
      <c r="C824" s="1" t="s">
        <v>3493</v>
      </c>
      <c r="D824" s="2" t="s">
        <v>3494</v>
      </c>
      <c r="E824" t="str">
        <f t="shared" si="90"/>
        <v/>
      </c>
      <c r="F824" s="1" t="s">
        <v>4</v>
      </c>
      <c r="G824" s="2" t="s">
        <v>3495</v>
      </c>
    </row>
    <row r="825">
      <c r="A825" s="1" t="s">
        <v>3496</v>
      </c>
      <c r="B825" s="1" t="s">
        <v>3497</v>
      </c>
      <c r="C825" s="1" t="s">
        <v>3498</v>
      </c>
      <c r="D825" s="1" t="s">
        <v>3499</v>
      </c>
      <c r="E825" t="str">
        <f t="shared" si="90"/>
        <v/>
      </c>
      <c r="F825" s="1" t="s">
        <v>4</v>
      </c>
      <c r="G825" s="2" t="s">
        <v>3500</v>
      </c>
    </row>
    <row r="826">
      <c r="A826" s="1" t="s">
        <v>3501</v>
      </c>
      <c r="B826" s="1" t="s">
        <v>3502</v>
      </c>
      <c r="C826" s="1" t="s">
        <v>3503</v>
      </c>
      <c r="D826" s="1" t="s">
        <v>3504</v>
      </c>
      <c r="E826" t="str">
        <f t="shared" si="90"/>
        <v/>
      </c>
      <c r="F826" s="1" t="s">
        <v>4</v>
      </c>
      <c r="G826" s="2" t="s">
        <v>3505</v>
      </c>
    </row>
    <row r="827">
      <c r="A827" s="1" t="s">
        <v>3506</v>
      </c>
      <c r="B827" s="1" t="s">
        <v>3507</v>
      </c>
      <c r="C827" s="1" t="s">
        <v>3508</v>
      </c>
      <c r="D827" s="1" t="s">
        <v>3509</v>
      </c>
      <c r="E827" t="str">
        <f t="shared" si="90"/>
        <v/>
      </c>
      <c r="F827" s="1" t="s">
        <v>4</v>
      </c>
      <c r="G827" s="2" t="s">
        <v>3510</v>
      </c>
    </row>
    <row r="828">
      <c r="A828" s="1" t="s">
        <v>3496</v>
      </c>
      <c r="B828" s="1" t="s">
        <v>3497</v>
      </c>
      <c r="C828" s="1" t="s">
        <v>3498</v>
      </c>
      <c r="D828" s="1" t="s">
        <v>3499</v>
      </c>
      <c r="E828" t="str">
        <f t="shared" si="90"/>
        <v/>
      </c>
      <c r="F828" s="1" t="s">
        <v>4</v>
      </c>
      <c r="G828" s="2" t="s">
        <v>3500</v>
      </c>
    </row>
    <row r="829">
      <c r="A829" s="1" t="s">
        <v>3501</v>
      </c>
      <c r="B829" s="1" t="s">
        <v>3502</v>
      </c>
      <c r="C829" s="1" t="s">
        <v>3503</v>
      </c>
      <c r="D829" s="1" t="s">
        <v>3504</v>
      </c>
      <c r="E829" t="str">
        <f t="shared" si="90"/>
        <v/>
      </c>
      <c r="F829" s="1" t="s">
        <v>4</v>
      </c>
      <c r="G829" s="2" t="s">
        <v>3505</v>
      </c>
    </row>
    <row r="830">
      <c r="A830" s="1" t="s">
        <v>3511</v>
      </c>
      <c r="B830" s="1" t="s">
        <v>3512</v>
      </c>
      <c r="C830" s="1" t="s">
        <v>3513</v>
      </c>
      <c r="D830" s="2" t="s">
        <v>3514</v>
      </c>
      <c r="E830" t="str">
        <f>IMAGE("http://randomwalker.info/misc/princeton_bitcoin_workshop_dinner.jpeg",1)</f>
        <v/>
      </c>
      <c r="F830" s="1" t="s">
        <v>4</v>
      </c>
      <c r="G830" s="2" t="s">
        <v>3515</v>
      </c>
    </row>
    <row r="831">
      <c r="A831" s="1" t="s">
        <v>3516</v>
      </c>
      <c r="B831" s="1" t="s">
        <v>1554</v>
      </c>
      <c r="C831" s="1" t="s">
        <v>3517</v>
      </c>
      <c r="D831" s="2" t="s">
        <v>3518</v>
      </c>
      <c r="E831" t="str">
        <f>IMAGE("https://i.ytimg.com/vi/p3dJmbrJJgc/maxresdefault.jpg",1)</f>
        <v/>
      </c>
      <c r="F831" s="1" t="s">
        <v>4</v>
      </c>
      <c r="G831" s="2" t="s">
        <v>3519</v>
      </c>
    </row>
    <row r="832">
      <c r="A832" s="1" t="s">
        <v>3520</v>
      </c>
      <c r="B832" s="1" t="s">
        <v>3521</v>
      </c>
      <c r="C832" s="1" t="s">
        <v>3522</v>
      </c>
      <c r="D832" s="2" t="s">
        <v>3523</v>
      </c>
      <c r="E832" t="str">
        <f>IMAGE("http://ifttt.com/images/no_image_card.png",1)</f>
        <v/>
      </c>
      <c r="F832" s="1" t="s">
        <v>4</v>
      </c>
      <c r="G832" s="2" t="s">
        <v>3524</v>
      </c>
    </row>
    <row r="833">
      <c r="A833" s="1" t="s">
        <v>3525</v>
      </c>
      <c r="B833" s="1" t="s">
        <v>3526</v>
      </c>
      <c r="C833" s="1" t="s">
        <v>3527</v>
      </c>
      <c r="D833" s="2" t="s">
        <v>3528</v>
      </c>
      <c r="E833" t="str">
        <f t="shared" ref="E833:E834" si="91">IMAGE("http://assets.fiercemarkets.net/public/opengraphimages/updated/opengraph_fiercefinanceit.jpg",1)</f>
        <v/>
      </c>
      <c r="F833" s="1" t="s">
        <v>4</v>
      </c>
      <c r="G833" s="2" t="s">
        <v>3529</v>
      </c>
    </row>
    <row r="834">
      <c r="A834" s="1" t="s">
        <v>3525</v>
      </c>
      <c r="B834" s="1" t="s">
        <v>3526</v>
      </c>
      <c r="C834" s="1" t="s">
        <v>3527</v>
      </c>
      <c r="D834" s="2" t="s">
        <v>3528</v>
      </c>
      <c r="E834" t="str">
        <f t="shared" si="91"/>
        <v/>
      </c>
      <c r="F834" s="1" t="s">
        <v>4</v>
      </c>
      <c r="G834" s="2" t="s">
        <v>3529</v>
      </c>
    </row>
    <row r="835">
      <c r="A835" s="1" t="s">
        <v>3530</v>
      </c>
      <c r="B835" s="1" t="s">
        <v>2833</v>
      </c>
      <c r="C835" s="1" t="s">
        <v>3531</v>
      </c>
      <c r="D835" s="1" t="s">
        <v>3532</v>
      </c>
      <c r="E835" t="str">
        <f>IMAGE("http://ifttt.com/images/no_image_card.png",1)</f>
        <v/>
      </c>
      <c r="F835" s="1" t="s">
        <v>4</v>
      </c>
      <c r="G835" s="2" t="s">
        <v>3533</v>
      </c>
    </row>
    <row r="836">
      <c r="A836" s="1" t="s">
        <v>3534</v>
      </c>
      <c r="B836" s="1" t="s">
        <v>3526</v>
      </c>
      <c r="C836" s="1" t="s">
        <v>3535</v>
      </c>
      <c r="D836" s="2" t="s">
        <v>3536</v>
      </c>
      <c r="E836" t="str">
        <f>IMAGE("https://coinreport.net/wp-content/uploads/2015/05/USAA-headquarters-150x150.png",1)</f>
        <v/>
      </c>
      <c r="F836" s="1" t="s">
        <v>4</v>
      </c>
      <c r="G836" s="2" t="s">
        <v>3537</v>
      </c>
    </row>
    <row r="837">
      <c r="A837" s="1" t="s">
        <v>3538</v>
      </c>
      <c r="B837" s="1" t="s">
        <v>250</v>
      </c>
      <c r="C837" s="1" t="s">
        <v>3539</v>
      </c>
      <c r="D837" s="1" t="s">
        <v>3540</v>
      </c>
      <c r="E837" t="str">
        <f>IMAGE("http://ifttt.com/images/no_image_card.png",1)</f>
        <v/>
      </c>
      <c r="F837" s="1" t="s">
        <v>4</v>
      </c>
      <c r="G837" s="2" t="s">
        <v>3541</v>
      </c>
    </row>
    <row r="838">
      <c r="A838" s="1" t="s">
        <v>3542</v>
      </c>
      <c r="B838" s="1" t="s">
        <v>3543</v>
      </c>
      <c r="C838" s="1" t="s">
        <v>3544</v>
      </c>
      <c r="D838" s="2" t="s">
        <v>3545</v>
      </c>
      <c r="E838" t="str">
        <f>IMAGE("http://i.imgur.com/U454G27.png",1)</f>
        <v/>
      </c>
      <c r="F838" s="1" t="s">
        <v>4</v>
      </c>
      <c r="G838" s="2" t="s">
        <v>3546</v>
      </c>
    </row>
    <row r="839">
      <c r="A839" s="1" t="s">
        <v>3547</v>
      </c>
      <c r="B839" s="1" t="s">
        <v>3548</v>
      </c>
      <c r="C839" s="1" t="s">
        <v>3549</v>
      </c>
      <c r="D839" s="1" t="s">
        <v>3550</v>
      </c>
      <c r="E839" t="str">
        <f t="shared" ref="E839:E840" si="92">IMAGE("http://ifttt.com/images/no_image_card.png",1)</f>
        <v/>
      </c>
      <c r="F839" s="1" t="s">
        <v>4</v>
      </c>
      <c r="G839" s="2" t="s">
        <v>3551</v>
      </c>
    </row>
    <row r="840">
      <c r="A840" s="1" t="s">
        <v>3552</v>
      </c>
      <c r="B840" s="1" t="s">
        <v>3553</v>
      </c>
      <c r="C840" s="1" t="s">
        <v>3554</v>
      </c>
      <c r="D840" s="1" t="s">
        <v>3555</v>
      </c>
      <c r="E840" t="str">
        <f t="shared" si="92"/>
        <v/>
      </c>
      <c r="F840" s="1" t="s">
        <v>4</v>
      </c>
      <c r="G840" s="2" t="s">
        <v>3556</v>
      </c>
    </row>
    <row r="841">
      <c r="A841" s="1" t="s">
        <v>3557</v>
      </c>
      <c r="B841" s="1" t="s">
        <v>3558</v>
      </c>
      <c r="C841" s="1" t="s">
        <v>3559</v>
      </c>
      <c r="D841" s="2" t="s">
        <v>3560</v>
      </c>
      <c r="E841" t="str">
        <f>IMAGE("https://pbs.twimg.com/profile_images/551045159878930432/4l9_pVEN_400x400.jpeg",1)</f>
        <v/>
      </c>
      <c r="F841" s="1" t="s">
        <v>4</v>
      </c>
      <c r="G841" s="2" t="s">
        <v>3561</v>
      </c>
    </row>
    <row r="842">
      <c r="A842" s="1" t="s">
        <v>3562</v>
      </c>
      <c r="B842" s="1" t="s">
        <v>3563</v>
      </c>
      <c r="C842" s="1" t="s">
        <v>3564</v>
      </c>
      <c r="D842" s="1" t="s">
        <v>3565</v>
      </c>
      <c r="E842" t="str">
        <f t="shared" ref="E842:E844" si="93">IMAGE("http://ifttt.com/images/no_image_card.png",1)</f>
        <v/>
      </c>
      <c r="F842" s="1" t="s">
        <v>4</v>
      </c>
      <c r="G842" s="2" t="s">
        <v>3566</v>
      </c>
    </row>
    <row r="843">
      <c r="A843" s="1" t="s">
        <v>3567</v>
      </c>
      <c r="B843" s="1" t="s">
        <v>3568</v>
      </c>
      <c r="C843" s="1" t="s">
        <v>3569</v>
      </c>
      <c r="D843" s="1" t="s">
        <v>3570</v>
      </c>
      <c r="E843" t="str">
        <f t="shared" si="93"/>
        <v/>
      </c>
      <c r="F843" s="1" t="s">
        <v>4</v>
      </c>
      <c r="G843" s="2" t="s">
        <v>3571</v>
      </c>
    </row>
    <row r="844">
      <c r="A844" s="1" t="s">
        <v>3572</v>
      </c>
      <c r="B844" s="1" t="s">
        <v>3573</v>
      </c>
      <c r="C844" s="1" t="s">
        <v>3574</v>
      </c>
      <c r="D844" s="1" t="s">
        <v>3575</v>
      </c>
      <c r="E844" t="str">
        <f t="shared" si="93"/>
        <v/>
      </c>
      <c r="F844" s="1" t="s">
        <v>4</v>
      </c>
      <c r="G844" s="2" t="s">
        <v>3576</v>
      </c>
    </row>
    <row r="845">
      <c r="A845" s="1" t="s">
        <v>3572</v>
      </c>
      <c r="B845" s="1" t="s">
        <v>2729</v>
      </c>
      <c r="C845" s="1" t="s">
        <v>3577</v>
      </c>
      <c r="D845" s="2" t="s">
        <v>3578</v>
      </c>
      <c r="E845" t="str">
        <f>IMAGE("http://www.sakurity.com/images/sakurity-logo@2x.png",1)</f>
        <v/>
      </c>
      <c r="F845" s="1" t="s">
        <v>4</v>
      </c>
      <c r="G845" s="2" t="s">
        <v>3579</v>
      </c>
    </row>
    <row r="846">
      <c r="A846" s="1" t="s">
        <v>3580</v>
      </c>
      <c r="B846" s="1" t="s">
        <v>3581</v>
      </c>
      <c r="C846" s="1" t="s">
        <v>3582</v>
      </c>
      <c r="D846" s="1" t="s">
        <v>3583</v>
      </c>
      <c r="E846" t="str">
        <f>IMAGE("http://ifttt.com/images/no_image_card.png",1)</f>
        <v/>
      </c>
      <c r="F846" s="1" t="s">
        <v>4</v>
      </c>
      <c r="G846" s="2" t="s">
        <v>3584</v>
      </c>
    </row>
    <row r="847">
      <c r="A847" s="1" t="s">
        <v>3580</v>
      </c>
      <c r="B847" s="1" t="s">
        <v>1051</v>
      </c>
      <c r="C847" s="1" t="s">
        <v>3585</v>
      </c>
      <c r="D847" s="2" t="s">
        <v>3586</v>
      </c>
      <c r="E847" t="str">
        <f>IMAGE("https://vid.thestreet.com/p/105/thumbnail/entry_id/0_jo2rdyhn/height/630",1)</f>
        <v/>
      </c>
      <c r="F847" s="1" t="s">
        <v>4</v>
      </c>
      <c r="G847" s="2" t="s">
        <v>3587</v>
      </c>
    </row>
    <row r="848">
      <c r="A848" s="1" t="s">
        <v>3580</v>
      </c>
      <c r="B848" s="1" t="s">
        <v>3581</v>
      </c>
      <c r="C848" s="1" t="s">
        <v>3582</v>
      </c>
      <c r="D848" s="1" t="s">
        <v>3583</v>
      </c>
      <c r="E848" t="str">
        <f t="shared" ref="E848:E849" si="94">IMAGE("http://ifttt.com/images/no_image_card.png",1)</f>
        <v/>
      </c>
      <c r="F848" s="1" t="s">
        <v>4</v>
      </c>
      <c r="G848" s="2" t="s">
        <v>3584</v>
      </c>
    </row>
    <row r="849">
      <c r="A849" s="1" t="s">
        <v>3588</v>
      </c>
      <c r="B849" s="1" t="s">
        <v>3589</v>
      </c>
      <c r="C849" s="1" t="s">
        <v>3590</v>
      </c>
      <c r="D849" s="2" t="s">
        <v>3591</v>
      </c>
      <c r="E849" t="str">
        <f t="shared" si="94"/>
        <v/>
      </c>
      <c r="F849" s="1" t="s">
        <v>4</v>
      </c>
      <c r="G849" s="2" t="s">
        <v>3592</v>
      </c>
    </row>
    <row r="850">
      <c r="A850" s="1" t="s">
        <v>3588</v>
      </c>
      <c r="B850" s="1" t="s">
        <v>3593</v>
      </c>
      <c r="C850" s="1" t="s">
        <v>3594</v>
      </c>
      <c r="D850" s="2" t="s">
        <v>3595</v>
      </c>
      <c r="E850" t="str">
        <f>IMAGE("http://si.wsj.net/public/resources/images/BN-IM534_ATM051_G_20150519120743.jpg",1)</f>
        <v/>
      </c>
      <c r="F850" s="1" t="s">
        <v>4</v>
      </c>
      <c r="G850" s="2" t="s">
        <v>3596</v>
      </c>
    </row>
    <row r="851">
      <c r="A851" s="1" t="s">
        <v>3597</v>
      </c>
      <c r="B851" s="1" t="s">
        <v>660</v>
      </c>
      <c r="C851" s="1" t="s">
        <v>3598</v>
      </c>
      <c r="D851" s="1" t="s">
        <v>3599</v>
      </c>
      <c r="E851" t="str">
        <f>IMAGE("http://ifttt.com/images/no_image_card.png",1)</f>
        <v/>
      </c>
      <c r="F851" s="1" t="s">
        <v>4</v>
      </c>
      <c r="G851" s="2" t="s">
        <v>3600</v>
      </c>
    </row>
    <row r="852">
      <c r="A852" s="1" t="s">
        <v>3601</v>
      </c>
      <c r="B852" s="1" t="s">
        <v>3602</v>
      </c>
      <c r="C852" s="1" t="s">
        <v>3603</v>
      </c>
      <c r="D852" s="2" t="s">
        <v>3604</v>
      </c>
      <c r="E852" t="str">
        <f>IMAGE("http://www.cato.org/sites/cato.org/files/blog_torch_large.gif",1)</f>
        <v/>
      </c>
      <c r="F852" s="1" t="s">
        <v>4</v>
      </c>
      <c r="G852" s="2" t="s">
        <v>3605</v>
      </c>
    </row>
    <row r="853">
      <c r="A853" s="1" t="s">
        <v>3606</v>
      </c>
      <c r="B853" s="1" t="s">
        <v>3607</v>
      </c>
      <c r="C853" s="1" t="s">
        <v>3608</v>
      </c>
      <c r="D853" s="2" t="s">
        <v>3609</v>
      </c>
      <c r="E853" t="str">
        <f>IMAGE("https://i.ytimg.com/vi/iGqml0NM1-Y/hqdefault.jpg",1)</f>
        <v/>
      </c>
      <c r="F853" s="1" t="s">
        <v>4</v>
      </c>
      <c r="G853" s="2" t="s">
        <v>3610</v>
      </c>
    </row>
    <row r="854">
      <c r="A854" s="1" t="s">
        <v>3611</v>
      </c>
      <c r="B854" s="1" t="s">
        <v>3612</v>
      </c>
      <c r="C854" s="1" t="s">
        <v>3613</v>
      </c>
      <c r="D854" s="2" t="s">
        <v>3614</v>
      </c>
      <c r="E854" t="str">
        <f>IMAGE("https://lh5.googleusercontent.com/WBasqQMVo95586b25n6kzRtfuqxVp_BYbHkyF05-bayqY3SHmkk_pfoNmqJwP9sGlgVJ0w=w1200-h630-p",1)</f>
        <v/>
      </c>
      <c r="F854" s="1" t="s">
        <v>4</v>
      </c>
      <c r="G854" s="2" t="s">
        <v>3615</v>
      </c>
    </row>
    <row r="855">
      <c r="A855" s="1" t="s">
        <v>3616</v>
      </c>
      <c r="B855" s="1" t="s">
        <v>3617</v>
      </c>
      <c r="C855" s="1" t="s">
        <v>3618</v>
      </c>
      <c r="D855" s="1" t="s">
        <v>3619</v>
      </c>
      <c r="E855" t="str">
        <f t="shared" ref="E855:E856" si="95">IMAGE("http://ifttt.com/images/no_image_card.png",1)</f>
        <v/>
      </c>
      <c r="F855" s="1" t="s">
        <v>4</v>
      </c>
      <c r="G855" s="2" t="s">
        <v>3620</v>
      </c>
    </row>
    <row r="856">
      <c r="A856" s="1" t="s">
        <v>3621</v>
      </c>
      <c r="B856" s="1" t="s">
        <v>3622</v>
      </c>
      <c r="C856" s="1" t="s">
        <v>3623</v>
      </c>
      <c r="D856" s="1" t="s">
        <v>3624</v>
      </c>
      <c r="E856" t="str">
        <f t="shared" si="95"/>
        <v/>
      </c>
      <c r="F856" s="1" t="s">
        <v>4</v>
      </c>
      <c r="G856" s="2" t="s">
        <v>3625</v>
      </c>
    </row>
    <row r="857">
      <c r="A857" s="1" t="s">
        <v>3606</v>
      </c>
      <c r="B857" s="1" t="s">
        <v>3607</v>
      </c>
      <c r="C857" s="1" t="s">
        <v>3608</v>
      </c>
      <c r="D857" s="2" t="s">
        <v>3609</v>
      </c>
      <c r="E857" t="str">
        <f>IMAGE("https://i.ytimg.com/vi/iGqml0NM1-Y/hqdefault.jpg",1)</f>
        <v/>
      </c>
      <c r="F857" s="1" t="s">
        <v>4</v>
      </c>
      <c r="G857" s="2" t="s">
        <v>3610</v>
      </c>
    </row>
    <row r="858">
      <c r="A858" s="1" t="s">
        <v>3611</v>
      </c>
      <c r="B858" s="1" t="s">
        <v>3612</v>
      </c>
      <c r="C858" s="1" t="s">
        <v>3613</v>
      </c>
      <c r="D858" s="2" t="s">
        <v>3614</v>
      </c>
      <c r="E858" t="str">
        <f>IMAGE("https://lh5.googleusercontent.com/WBasqQMVo95586b25n6kzRtfuqxVp_BYbHkyF05-bayqY3SHmkk_pfoNmqJwP9sGlgVJ0w=w1200-h630-p",1)</f>
        <v/>
      </c>
      <c r="F858" s="1" t="s">
        <v>4</v>
      </c>
      <c r="G858" s="2" t="s">
        <v>3615</v>
      </c>
    </row>
    <row r="859">
      <c r="A859" s="1" t="s">
        <v>3626</v>
      </c>
      <c r="B859" s="1" t="s">
        <v>3627</v>
      </c>
      <c r="C859" s="1" t="s">
        <v>3628</v>
      </c>
      <c r="D859" s="2" t="s">
        <v>3629</v>
      </c>
      <c r="E859" t="str">
        <f>IMAGE("https://www.xmint.org/Content/images/ipad/tablet-coinbase.png",1)</f>
        <v/>
      </c>
      <c r="F859" s="1" t="s">
        <v>4</v>
      </c>
      <c r="G859" s="2" t="s">
        <v>3630</v>
      </c>
    </row>
    <row r="860">
      <c r="A860" s="1" t="s">
        <v>3631</v>
      </c>
      <c r="B860" s="1" t="s">
        <v>3632</v>
      </c>
      <c r="C860" s="1" t="s">
        <v>3633</v>
      </c>
      <c r="D860" s="2" t="s">
        <v>3634</v>
      </c>
      <c r="E860" t="str">
        <f>IMAGE("http://i.imgur.com/F27clfG.jpg?fb",1)</f>
        <v/>
      </c>
      <c r="F860" s="1" t="s">
        <v>4</v>
      </c>
      <c r="G860" s="2" t="s">
        <v>3635</v>
      </c>
    </row>
    <row r="861">
      <c r="A861" s="1" t="s">
        <v>3636</v>
      </c>
      <c r="B861" s="1" t="s">
        <v>270</v>
      </c>
      <c r="C861" s="1" t="s">
        <v>3637</v>
      </c>
      <c r="D861" s="2" t="s">
        <v>3638</v>
      </c>
      <c r="E861" t="str">
        <f>IMAGE("http://media.coindesk.com/2015/05/shutterstock_240128791.jpg",1)</f>
        <v/>
      </c>
      <c r="F861" s="1" t="s">
        <v>4</v>
      </c>
      <c r="G861" s="2" t="s">
        <v>3639</v>
      </c>
    </row>
    <row r="862">
      <c r="A862" s="1" t="s">
        <v>3640</v>
      </c>
      <c r="B862" s="1" t="s">
        <v>3641</v>
      </c>
      <c r="C862" s="1" t="s">
        <v>3642</v>
      </c>
      <c r="D862" s="1" t="s">
        <v>3643</v>
      </c>
      <c r="E862" t="str">
        <f>IMAGE("http://ifttt.com/images/no_image_card.png",1)</f>
        <v/>
      </c>
      <c r="F862" s="1" t="s">
        <v>4</v>
      </c>
      <c r="G862" s="2" t="s">
        <v>3644</v>
      </c>
    </row>
    <row r="863">
      <c r="A863" s="1" t="s">
        <v>3640</v>
      </c>
      <c r="B863" s="1" t="s">
        <v>2364</v>
      </c>
      <c r="C863" s="1" t="s">
        <v>3645</v>
      </c>
      <c r="D863" s="2" t="s">
        <v>3646</v>
      </c>
      <c r="E863" t="str">
        <f>IMAGE("http://altcoinpress.com/wp-content/uploads/2015/05/bilderberg.jpg",1)</f>
        <v/>
      </c>
      <c r="F863" s="1" t="s">
        <v>4</v>
      </c>
      <c r="G863" s="2" t="s">
        <v>3647</v>
      </c>
    </row>
    <row r="864">
      <c r="A864" s="1" t="s">
        <v>3648</v>
      </c>
      <c r="B864" s="1" t="s">
        <v>3649</v>
      </c>
      <c r="C864" s="1" t="s">
        <v>3650</v>
      </c>
      <c r="D864" s="1" t="s">
        <v>3651</v>
      </c>
      <c r="E864" t="str">
        <f t="shared" ref="E864:E869" si="96">IMAGE("http://ifttt.com/images/no_image_card.png",1)</f>
        <v/>
      </c>
      <c r="F864" s="1" t="s">
        <v>4</v>
      </c>
      <c r="G864" s="2" t="s">
        <v>3652</v>
      </c>
    </row>
    <row r="865">
      <c r="A865" s="1" t="s">
        <v>3653</v>
      </c>
      <c r="B865" s="1" t="s">
        <v>3654</v>
      </c>
      <c r="C865" s="1" t="s">
        <v>3655</v>
      </c>
      <c r="D865" s="1" t="s">
        <v>3656</v>
      </c>
      <c r="E865" t="str">
        <f t="shared" si="96"/>
        <v/>
      </c>
      <c r="F865" s="1" t="s">
        <v>4</v>
      </c>
      <c r="G865" s="2" t="s">
        <v>3657</v>
      </c>
    </row>
    <row r="866">
      <c r="A866" s="1" t="s">
        <v>3658</v>
      </c>
      <c r="B866" s="1" t="s">
        <v>3659</v>
      </c>
      <c r="C866" s="1" t="s">
        <v>3660</v>
      </c>
      <c r="D866" s="1" t="s">
        <v>3661</v>
      </c>
      <c r="E866" t="str">
        <f t="shared" si="96"/>
        <v/>
      </c>
      <c r="F866" s="1" t="s">
        <v>4</v>
      </c>
      <c r="G866" s="2" t="s">
        <v>3662</v>
      </c>
    </row>
    <row r="867">
      <c r="A867" s="1" t="s">
        <v>3663</v>
      </c>
      <c r="B867" s="1" t="s">
        <v>3664</v>
      </c>
      <c r="C867" s="1" t="s">
        <v>3665</v>
      </c>
      <c r="D867" s="1" t="s">
        <v>3666</v>
      </c>
      <c r="E867" t="str">
        <f t="shared" si="96"/>
        <v/>
      </c>
      <c r="F867" s="1" t="s">
        <v>4</v>
      </c>
      <c r="G867" s="2" t="s">
        <v>3667</v>
      </c>
    </row>
    <row r="868">
      <c r="A868" s="1" t="s">
        <v>3668</v>
      </c>
      <c r="B868" s="1" t="s">
        <v>339</v>
      </c>
      <c r="C868" s="1" t="s">
        <v>3669</v>
      </c>
      <c r="D868" s="1" t="s">
        <v>3670</v>
      </c>
      <c r="E868" t="str">
        <f t="shared" si="96"/>
        <v/>
      </c>
      <c r="F868" s="1" t="s">
        <v>4</v>
      </c>
      <c r="G868" s="2" t="s">
        <v>3671</v>
      </c>
    </row>
    <row r="869">
      <c r="A869" s="1" t="s">
        <v>3672</v>
      </c>
      <c r="B869" s="1" t="s">
        <v>3673</v>
      </c>
      <c r="C869" s="1" t="s">
        <v>3674</v>
      </c>
      <c r="D869" s="1" t="s">
        <v>3675</v>
      </c>
      <c r="E869" t="str">
        <f t="shared" si="96"/>
        <v/>
      </c>
      <c r="F869" s="1" t="s">
        <v>4</v>
      </c>
      <c r="G869" s="2" t="s">
        <v>3676</v>
      </c>
    </row>
    <row r="870">
      <c r="A870" s="1" t="s">
        <v>3677</v>
      </c>
      <c r="B870" s="1" t="s">
        <v>2767</v>
      </c>
      <c r="C870" s="1" t="s">
        <v>3678</v>
      </c>
      <c r="D870" s="2" t="s">
        <v>3679</v>
      </c>
      <c r="E870" t="str">
        <f>IMAGE("http://thehill.com/sites/default/files/article_images/bitcoin_061714getty.jpg",1)</f>
        <v/>
      </c>
      <c r="F870" s="1" t="s">
        <v>4</v>
      </c>
      <c r="G870" s="2" t="s">
        <v>3680</v>
      </c>
    </row>
    <row r="871">
      <c r="A871" s="1" t="s">
        <v>3681</v>
      </c>
      <c r="B871" s="1" t="s">
        <v>3682</v>
      </c>
      <c r="C871" s="1" t="s">
        <v>3683</v>
      </c>
      <c r="D871" s="1" t="s">
        <v>3684</v>
      </c>
      <c r="E871" t="str">
        <f>IMAGE("http://ifttt.com/images/no_image_card.png",1)</f>
        <v/>
      </c>
      <c r="F871" s="1" t="s">
        <v>4</v>
      </c>
      <c r="G871" s="2" t="s">
        <v>3685</v>
      </c>
    </row>
    <row r="872">
      <c r="A872" s="1" t="s">
        <v>3686</v>
      </c>
      <c r="B872" s="1" t="s">
        <v>3687</v>
      </c>
      <c r="C872" s="1" t="s">
        <v>3688</v>
      </c>
      <c r="D872" s="2" t="s">
        <v>3689</v>
      </c>
      <c r="E872" t="str">
        <f>IMAGE("https://i.ytimg.com/vi/ft0r1cHbc8Y/hqdefault.jpg",1)</f>
        <v/>
      </c>
      <c r="F872" s="1" t="s">
        <v>4</v>
      </c>
      <c r="G872" s="2" t="s">
        <v>3690</v>
      </c>
    </row>
    <row r="873">
      <c r="A873" s="1" t="s">
        <v>3691</v>
      </c>
      <c r="B873" s="1" t="s">
        <v>2192</v>
      </c>
      <c r="C873" s="1" t="s">
        <v>3692</v>
      </c>
      <c r="D873" s="2" t="s">
        <v>3693</v>
      </c>
      <c r="E873" t="str">
        <f>IMAGE("https://i.imgur.com/MfRGEqy.jpg",1)</f>
        <v/>
      </c>
      <c r="F873" s="1" t="s">
        <v>4</v>
      </c>
      <c r="G873" s="2" t="s">
        <v>3694</v>
      </c>
    </row>
    <row r="874">
      <c r="A874" s="1" t="s">
        <v>3695</v>
      </c>
      <c r="B874" s="1" t="s">
        <v>3696</v>
      </c>
      <c r="C874" s="1" t="s">
        <v>3697</v>
      </c>
      <c r="D874" s="1" t="s">
        <v>3698</v>
      </c>
      <c r="E874" t="str">
        <f t="shared" ref="E874:E875" si="97">IMAGE("http://ifttt.com/images/no_image_card.png",1)</f>
        <v/>
      </c>
      <c r="F874" s="1" t="s">
        <v>4</v>
      </c>
      <c r="G874" s="2" t="s">
        <v>3699</v>
      </c>
    </row>
    <row r="875">
      <c r="A875" s="1" t="s">
        <v>3700</v>
      </c>
      <c r="B875" s="1" t="s">
        <v>3701</v>
      </c>
      <c r="C875" s="1" t="s">
        <v>3702</v>
      </c>
      <c r="D875" s="2" t="s">
        <v>3703</v>
      </c>
      <c r="E875" t="str">
        <f t="shared" si="97"/>
        <v/>
      </c>
      <c r="F875" s="1" t="s">
        <v>4</v>
      </c>
      <c r="G875" s="2" t="s">
        <v>3704</v>
      </c>
    </row>
    <row r="876">
      <c r="A876" s="1" t="s">
        <v>3691</v>
      </c>
      <c r="B876" s="1" t="s">
        <v>2192</v>
      </c>
      <c r="C876" s="1" t="s">
        <v>3692</v>
      </c>
      <c r="D876" s="2" t="s">
        <v>3693</v>
      </c>
      <c r="E876" t="str">
        <f>IMAGE("https://i.imgur.com/MfRGEqy.jpg",1)</f>
        <v/>
      </c>
      <c r="F876" s="1" t="s">
        <v>4</v>
      </c>
      <c r="G876" s="2" t="s">
        <v>3694</v>
      </c>
    </row>
    <row r="877">
      <c r="A877" s="1" t="s">
        <v>3695</v>
      </c>
      <c r="B877" s="1" t="s">
        <v>3696</v>
      </c>
      <c r="C877" s="1" t="s">
        <v>3697</v>
      </c>
      <c r="D877" s="1" t="s">
        <v>3698</v>
      </c>
      <c r="E877" t="str">
        <f t="shared" ref="E877:E879" si="98">IMAGE("http://ifttt.com/images/no_image_card.png",1)</f>
        <v/>
      </c>
      <c r="F877" s="1" t="s">
        <v>4</v>
      </c>
      <c r="G877" s="2" t="s">
        <v>3699</v>
      </c>
    </row>
    <row r="878">
      <c r="A878" s="1" t="s">
        <v>3705</v>
      </c>
      <c r="B878" s="1" t="s">
        <v>3706</v>
      </c>
      <c r="C878" s="1" t="s">
        <v>3707</v>
      </c>
      <c r="D878" s="1" t="s">
        <v>3708</v>
      </c>
      <c r="E878" t="str">
        <f t="shared" si="98"/>
        <v/>
      </c>
      <c r="F878" s="1" t="s">
        <v>4</v>
      </c>
      <c r="G878" s="2" t="s">
        <v>3709</v>
      </c>
    </row>
    <row r="879">
      <c r="A879" s="1" t="s">
        <v>3710</v>
      </c>
      <c r="B879" s="1" t="s">
        <v>1623</v>
      </c>
      <c r="C879" s="1" t="s">
        <v>3711</v>
      </c>
      <c r="D879" s="1" t="s">
        <v>3712</v>
      </c>
      <c r="E879" t="str">
        <f t="shared" si="98"/>
        <v/>
      </c>
      <c r="F879" s="1" t="s">
        <v>4</v>
      </c>
      <c r="G879" s="2" t="s">
        <v>3713</v>
      </c>
    </row>
    <row r="880">
      <c r="A880" s="1" t="s">
        <v>3714</v>
      </c>
      <c r="B880" s="1" t="s">
        <v>3715</v>
      </c>
      <c r="C880" s="1" t="s">
        <v>3716</v>
      </c>
      <c r="D880" s="2" t="s">
        <v>3717</v>
      </c>
      <c r="E880" t="str">
        <f>IMAGE("https://altcoins.io/images/currencies/bitcoin-165.png",1)</f>
        <v/>
      </c>
      <c r="F880" s="1" t="s">
        <v>4</v>
      </c>
      <c r="G880" s="2" t="s">
        <v>3718</v>
      </c>
    </row>
    <row r="881">
      <c r="A881" s="1" t="s">
        <v>3705</v>
      </c>
      <c r="B881" s="1" t="s">
        <v>3706</v>
      </c>
      <c r="C881" s="1" t="s">
        <v>3707</v>
      </c>
      <c r="D881" s="1" t="s">
        <v>3708</v>
      </c>
      <c r="E881" t="str">
        <f t="shared" ref="E881:E883" si="99">IMAGE("http://ifttt.com/images/no_image_card.png",1)</f>
        <v/>
      </c>
      <c r="F881" s="1" t="s">
        <v>4</v>
      </c>
      <c r="G881" s="2" t="s">
        <v>3709</v>
      </c>
    </row>
    <row r="882">
      <c r="A882" s="1" t="s">
        <v>3710</v>
      </c>
      <c r="B882" s="1" t="s">
        <v>1623</v>
      </c>
      <c r="C882" s="1" t="s">
        <v>3711</v>
      </c>
      <c r="D882" s="1" t="s">
        <v>3712</v>
      </c>
      <c r="E882" t="str">
        <f t="shared" si="99"/>
        <v/>
      </c>
      <c r="F882" s="1" t="s">
        <v>4</v>
      </c>
      <c r="G882" s="2" t="s">
        <v>3713</v>
      </c>
    </row>
    <row r="883">
      <c r="A883" s="1" t="s">
        <v>3719</v>
      </c>
      <c r="B883" s="1" t="s">
        <v>3720</v>
      </c>
      <c r="C883" s="1" t="s">
        <v>3721</v>
      </c>
      <c r="D883" s="1" t="s">
        <v>3722</v>
      </c>
      <c r="E883" t="str">
        <f t="shared" si="99"/>
        <v/>
      </c>
      <c r="F883" s="1" t="s">
        <v>4</v>
      </c>
      <c r="G883" s="2" t="s">
        <v>3723</v>
      </c>
    </row>
    <row r="884">
      <c r="A884" s="1" t="s">
        <v>3724</v>
      </c>
      <c r="B884" s="1" t="s">
        <v>3725</v>
      </c>
      <c r="C884" s="1" t="s">
        <v>3726</v>
      </c>
      <c r="D884" s="2" t="s">
        <v>3727</v>
      </c>
      <c r="E884" t="str">
        <f>IMAGE("http://themerkle.com/wp-content/uploads/2015/05/anon-attack.jpg",1)</f>
        <v/>
      </c>
      <c r="F884" s="1" t="s">
        <v>4</v>
      </c>
      <c r="G884" s="2" t="s">
        <v>3728</v>
      </c>
    </row>
    <row r="885">
      <c r="A885" s="1" t="s">
        <v>3729</v>
      </c>
      <c r="B885" s="1" t="s">
        <v>3730</v>
      </c>
      <c r="C885" s="1" t="s">
        <v>3731</v>
      </c>
      <c r="D885" s="1" t="s">
        <v>3732</v>
      </c>
      <c r="E885" t="str">
        <f>IMAGE("http://ifttt.com/images/no_image_card.png",1)</f>
        <v/>
      </c>
      <c r="F885" s="1" t="s">
        <v>4</v>
      </c>
      <c r="G885" s="2" t="s">
        <v>3733</v>
      </c>
    </row>
    <row r="886">
      <c r="A886" s="1" t="s">
        <v>3734</v>
      </c>
      <c r="B886" s="1" t="s">
        <v>3735</v>
      </c>
      <c r="C886" s="1" t="s">
        <v>3736</v>
      </c>
      <c r="D886" s="2" t="s">
        <v>3737</v>
      </c>
      <c r="E886" t="str">
        <f>IMAGE("http://blockr.info/images/Blockr-thumb10.png",1)</f>
        <v/>
      </c>
      <c r="F886" s="1" t="s">
        <v>4</v>
      </c>
      <c r="G886" s="2" t="s">
        <v>3738</v>
      </c>
    </row>
    <row r="887">
      <c r="A887" s="1" t="s">
        <v>3739</v>
      </c>
      <c r="B887" s="1" t="s">
        <v>3740</v>
      </c>
      <c r="C887" s="1" t="s">
        <v>3741</v>
      </c>
      <c r="D887" s="1" t="s">
        <v>3742</v>
      </c>
      <c r="E887" t="str">
        <f>IMAGE("http://ifttt.com/images/no_image_card.png",1)</f>
        <v/>
      </c>
      <c r="F887" s="1" t="s">
        <v>4</v>
      </c>
      <c r="G887" s="2" t="s">
        <v>3743</v>
      </c>
    </row>
    <row r="888">
      <c r="A888" s="1" t="s">
        <v>3724</v>
      </c>
      <c r="B888" s="1" t="s">
        <v>3725</v>
      </c>
      <c r="C888" s="1" t="s">
        <v>3726</v>
      </c>
      <c r="D888" s="2" t="s">
        <v>3727</v>
      </c>
      <c r="E888" t="str">
        <f>IMAGE("http://themerkle.com/wp-content/uploads/2015/05/anon-attack.jpg",1)</f>
        <v/>
      </c>
      <c r="F888" s="1" t="s">
        <v>4</v>
      </c>
      <c r="G888" s="2" t="s">
        <v>3728</v>
      </c>
    </row>
    <row r="889">
      <c r="A889" s="1" t="s">
        <v>3729</v>
      </c>
      <c r="B889" s="1" t="s">
        <v>3730</v>
      </c>
      <c r="C889" s="1" t="s">
        <v>3731</v>
      </c>
      <c r="D889" s="1" t="s">
        <v>3732</v>
      </c>
      <c r="E889" t="str">
        <f>IMAGE("http://ifttt.com/images/no_image_card.png",1)</f>
        <v/>
      </c>
      <c r="F889" s="1" t="s">
        <v>4</v>
      </c>
      <c r="G889" s="2" t="s">
        <v>3733</v>
      </c>
    </row>
    <row r="890">
      <c r="A890" s="1" t="s">
        <v>3744</v>
      </c>
      <c r="B890" s="1" t="s">
        <v>3745</v>
      </c>
      <c r="C890" s="1" t="s">
        <v>3118</v>
      </c>
      <c r="D890" s="2" t="s">
        <v>3746</v>
      </c>
      <c r="E890" t="str">
        <f>IMAGE("https://d1ai9qtk9p41kl.cloudfront.net/assets/db/1432086046596.jpg",1)</f>
        <v/>
      </c>
      <c r="F890" s="1" t="s">
        <v>4</v>
      </c>
      <c r="G890" s="2" t="s">
        <v>3747</v>
      </c>
    </row>
    <row r="891">
      <c r="A891" s="1" t="s">
        <v>3748</v>
      </c>
      <c r="B891" s="1" t="s">
        <v>3749</v>
      </c>
      <c r="C891" s="1" t="s">
        <v>3750</v>
      </c>
      <c r="D891" s="1" t="s">
        <v>14</v>
      </c>
      <c r="E891" t="str">
        <f>IMAGE("http://ifttt.com/images/no_image_card.png",1)</f>
        <v/>
      </c>
      <c r="F891" s="1" t="s">
        <v>4</v>
      </c>
      <c r="G891" s="2" t="s">
        <v>3751</v>
      </c>
    </row>
    <row r="892">
      <c r="A892" s="1" t="s">
        <v>3748</v>
      </c>
      <c r="B892" s="1" t="s">
        <v>3752</v>
      </c>
      <c r="C892" s="1" t="s">
        <v>3753</v>
      </c>
      <c r="D892" s="2" t="s">
        <v>3754</v>
      </c>
      <c r="E892" t="str">
        <f>IMAGE("http://i.imgur.com/TVeiMYg.jpg?1?fb",1)</f>
        <v/>
      </c>
      <c r="F892" s="1" t="s">
        <v>4</v>
      </c>
      <c r="G892" s="2" t="s">
        <v>3755</v>
      </c>
    </row>
    <row r="893">
      <c r="A893" s="1" t="s">
        <v>3756</v>
      </c>
      <c r="B893" s="1" t="s">
        <v>3757</v>
      </c>
      <c r="C893" s="1" t="s">
        <v>3758</v>
      </c>
      <c r="D893" s="2" t="s">
        <v>3759</v>
      </c>
      <c r="E893" t="str">
        <f>IMAGE("http://www.bitcoinfutures.co/wp-content/uploads/2015/04/796.png",1)</f>
        <v/>
      </c>
      <c r="F893" s="1" t="s">
        <v>4</v>
      </c>
      <c r="G893" s="2" t="s">
        <v>3760</v>
      </c>
    </row>
    <row r="894">
      <c r="A894" s="1" t="s">
        <v>3761</v>
      </c>
      <c r="B894" s="1" t="s">
        <v>3762</v>
      </c>
      <c r="C894" s="1" t="s">
        <v>3763</v>
      </c>
      <c r="D894" s="1" t="s">
        <v>3764</v>
      </c>
      <c r="E894" t="str">
        <f>IMAGE("http://ifttt.com/images/no_image_card.png",1)</f>
        <v/>
      </c>
      <c r="F894" s="1" t="s">
        <v>4</v>
      </c>
      <c r="G894" s="2" t="s">
        <v>3765</v>
      </c>
    </row>
    <row r="895">
      <c r="A895" s="1" t="s">
        <v>3766</v>
      </c>
      <c r="B895" s="1" t="s">
        <v>3767</v>
      </c>
      <c r="C895" s="1" t="s">
        <v>3758</v>
      </c>
      <c r="D895" s="2" t="s">
        <v>3759</v>
      </c>
      <c r="E895" t="str">
        <f>IMAGE("http://www.bitcoinfutures.co/wp-content/uploads/2015/04/796.png",1)</f>
        <v/>
      </c>
      <c r="F895" s="1" t="s">
        <v>4</v>
      </c>
      <c r="G895" s="2" t="s">
        <v>3768</v>
      </c>
    </row>
    <row r="896">
      <c r="A896" s="1" t="s">
        <v>3769</v>
      </c>
      <c r="B896" s="1" t="s">
        <v>3770</v>
      </c>
      <c r="C896" s="1" t="s">
        <v>3771</v>
      </c>
      <c r="D896" s="2" t="s">
        <v>3772</v>
      </c>
      <c r="E896" t="str">
        <f>IMAGE("/assets/images/common/metaDefaultImage.jpg",1)</f>
        <v/>
      </c>
      <c r="F896" s="1" t="s">
        <v>4</v>
      </c>
      <c r="G896" s="2" t="s">
        <v>3773</v>
      </c>
    </row>
    <row r="897">
      <c r="A897" s="1" t="s">
        <v>3774</v>
      </c>
      <c r="B897" s="1" t="s">
        <v>3775</v>
      </c>
      <c r="C897" s="1" t="s">
        <v>3776</v>
      </c>
      <c r="D897" s="2" t="s">
        <v>3777</v>
      </c>
      <c r="E897" t="str">
        <f>IMAGE("http://newsletters.briefs.blpprofessional.com/repo/uploadsb/module_images/62437.png",1)</f>
        <v/>
      </c>
      <c r="F897" s="1" t="s">
        <v>4</v>
      </c>
      <c r="G897" s="2" t="s">
        <v>3778</v>
      </c>
    </row>
    <row r="898">
      <c r="A898" s="1" t="s">
        <v>3779</v>
      </c>
      <c r="B898" s="1" t="s">
        <v>825</v>
      </c>
      <c r="C898" s="1" t="s">
        <v>3780</v>
      </c>
      <c r="D898" s="2" t="s">
        <v>3781</v>
      </c>
      <c r="E898" t="str">
        <f>IMAGE("https://coinslists.info/wp-content/uploads/2015/05/cllogo2b.jpg",1)</f>
        <v/>
      </c>
      <c r="F898" s="1" t="s">
        <v>4</v>
      </c>
      <c r="G898" s="2" t="s">
        <v>3782</v>
      </c>
    </row>
    <row r="899">
      <c r="A899" s="1" t="s">
        <v>3783</v>
      </c>
      <c r="B899" s="1" t="s">
        <v>3784</v>
      </c>
      <c r="C899" s="1" t="s">
        <v>3785</v>
      </c>
      <c r="D899" s="2" t="s">
        <v>3786</v>
      </c>
      <c r="E899" t="str">
        <f>IMAGE("https://qzprod.files.wordpress.com/2015/05/share_of_all_payments_in_the_uk_made_using_cash_by_volume__cash_chartbuilder.png?w=1280",1)</f>
        <v/>
      </c>
      <c r="F899" s="1" t="s">
        <v>4</v>
      </c>
      <c r="G899" s="2" t="s">
        <v>3787</v>
      </c>
    </row>
    <row r="900">
      <c r="A900" s="1" t="s">
        <v>3788</v>
      </c>
      <c r="B900" s="1" t="s">
        <v>3789</v>
      </c>
      <c r="C900" s="1" t="s">
        <v>3790</v>
      </c>
      <c r="D900" s="2" t="s">
        <v>3791</v>
      </c>
      <c r="E900" t="str">
        <f>IMAGE("http://amphibian.com/cell/169.png",1)</f>
        <v/>
      </c>
      <c r="F900" s="1" t="s">
        <v>4</v>
      </c>
      <c r="G900" s="2" t="s">
        <v>3792</v>
      </c>
    </row>
    <row r="901">
      <c r="A901" s="1" t="s">
        <v>3793</v>
      </c>
      <c r="B901" s="1" t="s">
        <v>3794</v>
      </c>
      <c r="C901" s="1" t="s">
        <v>3795</v>
      </c>
      <c r="D901" s="2" t="s">
        <v>3796</v>
      </c>
      <c r="E901" t="str">
        <f>IMAGE("",1)</f>
        <v/>
      </c>
      <c r="F901" s="1" t="s">
        <v>4</v>
      </c>
      <c r="G901" s="2" t="s">
        <v>3797</v>
      </c>
    </row>
    <row r="902">
      <c r="A902" s="1" t="s">
        <v>3798</v>
      </c>
      <c r="B902" s="1" t="s">
        <v>3799</v>
      </c>
      <c r="C902" s="1" t="s">
        <v>3800</v>
      </c>
      <c r="D902" s="1" t="s">
        <v>3801</v>
      </c>
      <c r="E902" t="str">
        <f t="shared" ref="E902:E913" si="100">IMAGE("http://ifttt.com/images/no_image_card.png",1)</f>
        <v/>
      </c>
      <c r="F902" s="1" t="s">
        <v>4</v>
      </c>
      <c r="G902" s="2" t="s">
        <v>3802</v>
      </c>
    </row>
    <row r="903">
      <c r="A903" s="1" t="s">
        <v>3803</v>
      </c>
      <c r="B903" s="1" t="s">
        <v>3804</v>
      </c>
      <c r="C903" s="1" t="s">
        <v>3805</v>
      </c>
      <c r="D903" s="1" t="s">
        <v>3806</v>
      </c>
      <c r="E903" t="str">
        <f t="shared" si="100"/>
        <v/>
      </c>
      <c r="F903" s="1" t="s">
        <v>4</v>
      </c>
      <c r="G903" s="2" t="s">
        <v>3807</v>
      </c>
    </row>
    <row r="904">
      <c r="A904" s="1" t="s">
        <v>3808</v>
      </c>
      <c r="B904" s="1" t="s">
        <v>3809</v>
      </c>
      <c r="C904" s="1" t="s">
        <v>3810</v>
      </c>
      <c r="D904" s="1" t="s">
        <v>3811</v>
      </c>
      <c r="E904" t="str">
        <f t="shared" si="100"/>
        <v/>
      </c>
      <c r="F904" s="1" t="s">
        <v>4</v>
      </c>
      <c r="G904" s="2" t="s">
        <v>3812</v>
      </c>
    </row>
    <row r="905">
      <c r="A905" s="1" t="s">
        <v>3813</v>
      </c>
      <c r="B905" s="1" t="s">
        <v>3814</v>
      </c>
      <c r="C905" s="1" t="s">
        <v>3815</v>
      </c>
      <c r="D905" s="1" t="s">
        <v>3816</v>
      </c>
      <c r="E905" t="str">
        <f t="shared" si="100"/>
        <v/>
      </c>
      <c r="F905" s="1" t="s">
        <v>4</v>
      </c>
      <c r="G905" s="2" t="s">
        <v>3817</v>
      </c>
    </row>
    <row r="906">
      <c r="A906" s="1" t="s">
        <v>3798</v>
      </c>
      <c r="B906" s="1" t="s">
        <v>3799</v>
      </c>
      <c r="C906" s="1" t="s">
        <v>3800</v>
      </c>
      <c r="D906" s="1" t="s">
        <v>3801</v>
      </c>
      <c r="E906" t="str">
        <f t="shared" si="100"/>
        <v/>
      </c>
      <c r="F906" s="1" t="s">
        <v>4</v>
      </c>
      <c r="G906" s="2" t="s">
        <v>3802</v>
      </c>
    </row>
    <row r="907">
      <c r="A907" s="1" t="s">
        <v>3803</v>
      </c>
      <c r="B907" s="1" t="s">
        <v>3804</v>
      </c>
      <c r="C907" s="1" t="s">
        <v>3805</v>
      </c>
      <c r="D907" s="1" t="s">
        <v>3806</v>
      </c>
      <c r="E907" t="str">
        <f t="shared" si="100"/>
        <v/>
      </c>
      <c r="F907" s="1" t="s">
        <v>4</v>
      </c>
      <c r="G907" s="2" t="s">
        <v>3807</v>
      </c>
    </row>
    <row r="908">
      <c r="A908" s="1" t="s">
        <v>3808</v>
      </c>
      <c r="B908" s="1" t="s">
        <v>3809</v>
      </c>
      <c r="C908" s="1" t="s">
        <v>3810</v>
      </c>
      <c r="D908" s="1" t="s">
        <v>3811</v>
      </c>
      <c r="E908" t="str">
        <f t="shared" si="100"/>
        <v/>
      </c>
      <c r="F908" s="1" t="s">
        <v>4</v>
      </c>
      <c r="G908" s="2" t="s">
        <v>3812</v>
      </c>
    </row>
    <row r="909">
      <c r="A909" s="1" t="s">
        <v>3818</v>
      </c>
      <c r="B909" s="1" t="s">
        <v>2364</v>
      </c>
      <c r="C909" s="1" t="s">
        <v>3819</v>
      </c>
      <c r="D909" s="1" t="s">
        <v>14</v>
      </c>
      <c r="E909" t="str">
        <f t="shared" si="100"/>
        <v/>
      </c>
      <c r="F909" s="1" t="s">
        <v>4</v>
      </c>
      <c r="G909" s="2" t="s">
        <v>3820</v>
      </c>
    </row>
    <row r="910">
      <c r="A910" s="1" t="s">
        <v>3821</v>
      </c>
      <c r="B910" s="1" t="s">
        <v>3822</v>
      </c>
      <c r="C910" s="1" t="s">
        <v>3823</v>
      </c>
      <c r="D910" s="1" t="s">
        <v>3824</v>
      </c>
      <c r="E910" t="str">
        <f t="shared" si="100"/>
        <v/>
      </c>
      <c r="F910" s="1" t="s">
        <v>4</v>
      </c>
      <c r="G910" s="2" t="s">
        <v>3825</v>
      </c>
    </row>
    <row r="911">
      <c r="A911" s="1" t="s">
        <v>3826</v>
      </c>
      <c r="B911" s="1" t="s">
        <v>3827</v>
      </c>
      <c r="C911" s="1" t="s">
        <v>3828</v>
      </c>
      <c r="D911" s="1" t="s">
        <v>3829</v>
      </c>
      <c r="E911" t="str">
        <f t="shared" si="100"/>
        <v/>
      </c>
      <c r="F911" s="1" t="s">
        <v>4</v>
      </c>
      <c r="G911" s="2" t="s">
        <v>3830</v>
      </c>
    </row>
    <row r="912">
      <c r="A912" s="1" t="s">
        <v>3831</v>
      </c>
      <c r="B912" s="1" t="s">
        <v>3166</v>
      </c>
      <c r="C912" s="1" t="s">
        <v>3832</v>
      </c>
      <c r="D912" s="1" t="s">
        <v>3833</v>
      </c>
      <c r="E912" t="str">
        <f t="shared" si="100"/>
        <v/>
      </c>
      <c r="F912" s="1" t="s">
        <v>4</v>
      </c>
      <c r="G912" s="2" t="s">
        <v>3834</v>
      </c>
    </row>
    <row r="913">
      <c r="A913" s="1" t="s">
        <v>3835</v>
      </c>
      <c r="B913" s="1" t="s">
        <v>2410</v>
      </c>
      <c r="C913" s="1" t="s">
        <v>3836</v>
      </c>
      <c r="D913" s="2" t="s">
        <v>3837</v>
      </c>
      <c r="E913" t="str">
        <f t="shared" si="100"/>
        <v/>
      </c>
      <c r="F913" s="1" t="s">
        <v>4</v>
      </c>
      <c r="G913" s="2" t="s">
        <v>3838</v>
      </c>
    </row>
    <row r="914">
      <c r="A914" s="1" t="s">
        <v>3839</v>
      </c>
      <c r="B914" s="1" t="s">
        <v>3840</v>
      </c>
      <c r="C914" s="1" t="s">
        <v>3841</v>
      </c>
      <c r="D914" s="2" t="s">
        <v>3842</v>
      </c>
      <c r="E914" t="str">
        <f>IMAGE("http://i.imgur.com/QNvWKtM.jpg",1)</f>
        <v/>
      </c>
      <c r="F914" s="1" t="s">
        <v>4</v>
      </c>
      <c r="G914" s="2" t="s">
        <v>3843</v>
      </c>
    </row>
    <row r="915">
      <c r="A915" s="1" t="s">
        <v>3844</v>
      </c>
      <c r="B915" s="1" t="s">
        <v>3845</v>
      </c>
      <c r="C915" s="1" t="s">
        <v>3846</v>
      </c>
      <c r="D915" s="2" t="s">
        <v>3847</v>
      </c>
      <c r="E915" t="str">
        <f>IMAGE("//motherboard-images.vice.com/content-images/article/no-id/1432145230838792.png?crop=0.6021505376344086xw:1xh;*,*&amp;amp;resize=500:*&amp;amp;output-format=jpeg&amp;amp;output-quality=90",1)</f>
        <v/>
      </c>
      <c r="F915" s="1" t="s">
        <v>4</v>
      </c>
      <c r="G915" s="2" t="s">
        <v>3848</v>
      </c>
    </row>
    <row r="916">
      <c r="A916" s="1" t="s">
        <v>3849</v>
      </c>
      <c r="B916" s="1" t="s">
        <v>3850</v>
      </c>
      <c r="C916" s="1" t="s">
        <v>3851</v>
      </c>
      <c r="D916" s="1" t="s">
        <v>14</v>
      </c>
      <c r="E916" t="str">
        <f t="shared" ref="E916:E919" si="101">IMAGE("http://ifttt.com/images/no_image_card.png",1)</f>
        <v/>
      </c>
      <c r="F916" s="1" t="s">
        <v>4</v>
      </c>
      <c r="G916" s="2" t="s">
        <v>3852</v>
      </c>
    </row>
    <row r="917">
      <c r="A917" s="1" t="s">
        <v>3853</v>
      </c>
      <c r="B917" s="1" t="s">
        <v>2184</v>
      </c>
      <c r="C917" s="1" t="s">
        <v>3854</v>
      </c>
      <c r="D917" s="1" t="s">
        <v>3855</v>
      </c>
      <c r="E917" t="str">
        <f t="shared" si="101"/>
        <v/>
      </c>
      <c r="F917" s="1" t="s">
        <v>4</v>
      </c>
      <c r="G917" s="2" t="s">
        <v>3856</v>
      </c>
    </row>
    <row r="918">
      <c r="A918" s="1" t="s">
        <v>3857</v>
      </c>
      <c r="B918" s="1" t="s">
        <v>3858</v>
      </c>
      <c r="C918" s="1" t="s">
        <v>3859</v>
      </c>
      <c r="D918" s="1" t="s">
        <v>3860</v>
      </c>
      <c r="E918" t="str">
        <f t="shared" si="101"/>
        <v/>
      </c>
      <c r="F918" s="1" t="s">
        <v>4</v>
      </c>
      <c r="G918" s="2" t="s">
        <v>3861</v>
      </c>
    </row>
    <row r="919">
      <c r="A919" s="1" t="s">
        <v>3862</v>
      </c>
      <c r="B919" s="1" t="s">
        <v>3863</v>
      </c>
      <c r="C919" s="1" t="s">
        <v>3864</v>
      </c>
      <c r="D919" s="1" t="s">
        <v>3865</v>
      </c>
      <c r="E919" t="str">
        <f t="shared" si="101"/>
        <v/>
      </c>
      <c r="F919" s="1" t="s">
        <v>4</v>
      </c>
      <c r="G919" s="2" t="s">
        <v>3866</v>
      </c>
    </row>
    <row r="920">
      <c r="A920" s="1" t="s">
        <v>3867</v>
      </c>
      <c r="B920" s="1" t="s">
        <v>129</v>
      </c>
      <c r="C920" s="1" t="s">
        <v>3868</v>
      </c>
      <c r="D920" s="2" t="s">
        <v>3869</v>
      </c>
      <c r="E920" t="str">
        <f>IMAGE("http://bravenewcoin.com/assets/Uploads/_resampled/CroppedImage400400-Selection-254.png",1)</f>
        <v/>
      </c>
      <c r="F920" s="1" t="s">
        <v>4</v>
      </c>
      <c r="G920" s="2" t="s">
        <v>3870</v>
      </c>
    </row>
    <row r="921">
      <c r="A921" s="1" t="s">
        <v>3871</v>
      </c>
      <c r="B921" s="1" t="s">
        <v>3872</v>
      </c>
      <c r="C921" s="1" t="s">
        <v>3873</v>
      </c>
      <c r="D921" s="2" t="s">
        <v>3874</v>
      </c>
      <c r="E921" t="str">
        <f>IMAGE("https://fbcdn-profile-a.akamaihd.net/hprofile-ak-xfa1/v/t1.0-1/c14.0.200.200/p200x200/10252060_456085544529638_2759805670221004674_n.png?oh=5aba93b57e87314fb76dc9879c05ff3a&amp;amp;oe=55FF5197&amp;amp;__gda__=1439658882_670938e676803aac6858e812f1c9f8e9",1)</f>
        <v/>
      </c>
      <c r="F921" s="1" t="s">
        <v>4</v>
      </c>
      <c r="G921" s="2" t="s">
        <v>3875</v>
      </c>
    </row>
    <row r="922">
      <c r="A922" s="1" t="s">
        <v>3876</v>
      </c>
      <c r="B922" s="1" t="s">
        <v>2206</v>
      </c>
      <c r="C922" s="1" t="s">
        <v>3877</v>
      </c>
      <c r="D922" s="1" t="s">
        <v>3878</v>
      </c>
      <c r="E922" t="str">
        <f>IMAGE("http://ifttt.com/images/no_image_card.png",1)</f>
        <v/>
      </c>
      <c r="F922" s="1" t="s">
        <v>4</v>
      </c>
      <c r="G922" s="2" t="s">
        <v>3879</v>
      </c>
    </row>
    <row r="923">
      <c r="A923" s="1" t="s">
        <v>3880</v>
      </c>
      <c r="B923" s="1" t="s">
        <v>3881</v>
      </c>
      <c r="C923" s="1" t="s">
        <v>3882</v>
      </c>
      <c r="D923" s="2" t="s">
        <v>3883</v>
      </c>
      <c r="E923" t="str">
        <f>IMAGE("http://f.thumbs.redditmedia.com/FtSRF8SxZ0-mzcCM.png",1)</f>
        <v/>
      </c>
      <c r="F923" s="1" t="s">
        <v>4</v>
      </c>
      <c r="G923" s="2" t="s">
        <v>3884</v>
      </c>
    </row>
    <row r="924">
      <c r="A924" s="1" t="s">
        <v>3885</v>
      </c>
      <c r="B924" s="1" t="s">
        <v>3886</v>
      </c>
      <c r="C924" s="1" t="s">
        <v>3887</v>
      </c>
      <c r="D924" s="2" t="s">
        <v>3888</v>
      </c>
      <c r="E924" t="str">
        <f>IMAGE("http://1.bp.blogspot.com/-nb-KODLf5y0/VV7OdyIb2OI/AAAAAAAAAB8/YqaCf1AvXuQ/s640/BitcoinPizzaDay.png",1)</f>
        <v/>
      </c>
      <c r="F924" s="1" t="s">
        <v>4</v>
      </c>
      <c r="G924" s="2" t="s">
        <v>3889</v>
      </c>
    </row>
    <row r="925">
      <c r="A925" s="1" t="s">
        <v>3890</v>
      </c>
      <c r="B925" s="1" t="s">
        <v>830</v>
      </c>
      <c r="C925" s="1" t="s">
        <v>3891</v>
      </c>
      <c r="D925" s="2" t="s">
        <v>3892</v>
      </c>
      <c r="E925" t="str">
        <f>IMAGE("http://www.strictlyvc.com/wp-content/uploads/2015/05/17639963136_8b2c64b746_m.jpg",1)</f>
        <v/>
      </c>
      <c r="F925" s="1" t="s">
        <v>4</v>
      </c>
      <c r="G925" s="2" t="s">
        <v>3893</v>
      </c>
    </row>
    <row r="926">
      <c r="A926" s="1" t="s">
        <v>3894</v>
      </c>
      <c r="B926" s="1" t="s">
        <v>3895</v>
      </c>
      <c r="C926" s="1" t="s">
        <v>3896</v>
      </c>
      <c r="D926" s="1" t="s">
        <v>3897</v>
      </c>
      <c r="E926" t="str">
        <f t="shared" ref="E926:E927" si="102">IMAGE("http://ifttt.com/images/no_image_card.png",1)</f>
        <v/>
      </c>
      <c r="F926" s="1" t="s">
        <v>4</v>
      </c>
      <c r="G926" s="2" t="s">
        <v>3898</v>
      </c>
    </row>
    <row r="927">
      <c r="A927" s="1" t="s">
        <v>3899</v>
      </c>
      <c r="B927" s="1" t="s">
        <v>3900</v>
      </c>
      <c r="C927" s="1" t="s">
        <v>3901</v>
      </c>
      <c r="D927" s="1" t="s">
        <v>14</v>
      </c>
      <c r="E927" t="str">
        <f t="shared" si="102"/>
        <v/>
      </c>
      <c r="F927" s="1" t="s">
        <v>4</v>
      </c>
      <c r="G927" s="2" t="s">
        <v>3902</v>
      </c>
    </row>
    <row r="928">
      <c r="A928" s="1" t="s">
        <v>3903</v>
      </c>
      <c r="B928" s="1" t="s">
        <v>300</v>
      </c>
      <c r="C928" s="1" t="s">
        <v>3904</v>
      </c>
      <c r="D928" s="2" t="s">
        <v>3905</v>
      </c>
      <c r="E928" t="str">
        <f>IMAGE("https://www.cryptocoinsnews.com/wp-content/uploads/2015/05/sweden.jpg",1)</f>
        <v/>
      </c>
      <c r="F928" s="1" t="s">
        <v>4</v>
      </c>
      <c r="G928" s="2" t="s">
        <v>3906</v>
      </c>
    </row>
    <row r="929">
      <c r="A929" s="1" t="s">
        <v>3907</v>
      </c>
      <c r="B929" s="1" t="s">
        <v>3908</v>
      </c>
      <c r="C929" s="1" t="s">
        <v>3909</v>
      </c>
      <c r="D929" s="2" t="s">
        <v>3910</v>
      </c>
      <c r="E929" t="str">
        <f>IMAGE("http://newsletters.briefs.blpprofessional.com/repo/uploadsb/module_images/61601.jpg",1)</f>
        <v/>
      </c>
      <c r="F929" s="1" t="s">
        <v>4</v>
      </c>
      <c r="G929" s="2" t="s">
        <v>3911</v>
      </c>
    </row>
    <row r="930">
      <c r="A930" s="1" t="s">
        <v>3912</v>
      </c>
      <c r="B930" s="1" t="s">
        <v>1357</v>
      </c>
      <c r="C930" s="1" t="s">
        <v>3913</v>
      </c>
      <c r="D930" s="2" t="s">
        <v>3914</v>
      </c>
      <c r="E930" t="str">
        <f>IMAGE("http://i.imgur.com/yLjAjge.jpg",1)</f>
        <v/>
      </c>
      <c r="F930" s="1" t="s">
        <v>4</v>
      </c>
      <c r="G930" s="2" t="s">
        <v>3915</v>
      </c>
    </row>
    <row r="931">
      <c r="A931" s="1" t="s">
        <v>3912</v>
      </c>
      <c r="B931" s="1" t="s">
        <v>300</v>
      </c>
      <c r="C931" s="1" t="s">
        <v>3916</v>
      </c>
      <c r="D931" s="2" t="s">
        <v>3917</v>
      </c>
      <c r="E931" t="str">
        <f>IMAGE("https://www.cryptocoinsnews.com/wp-content/uploads/2015/05/double-way.jpg",1)</f>
        <v/>
      </c>
      <c r="F931" s="1" t="s">
        <v>4</v>
      </c>
      <c r="G931" s="2" t="s">
        <v>3918</v>
      </c>
    </row>
    <row r="932">
      <c r="A932" s="1" t="s">
        <v>3919</v>
      </c>
      <c r="B932" s="1" t="s">
        <v>3920</v>
      </c>
      <c r="C932" s="1" t="s">
        <v>3921</v>
      </c>
      <c r="D932" s="2" t="s">
        <v>3922</v>
      </c>
      <c r="E932" t="str">
        <f>IMAGE("http://ifttt.com/images/no_image_card.png",1)</f>
        <v/>
      </c>
      <c r="F932" s="1" t="s">
        <v>4</v>
      </c>
      <c r="G932" s="2" t="s">
        <v>3923</v>
      </c>
    </row>
    <row r="933">
      <c r="A933" s="1" t="s">
        <v>3924</v>
      </c>
      <c r="B933" s="1" t="s">
        <v>3925</v>
      </c>
      <c r="C933" s="1" t="s">
        <v>3926</v>
      </c>
      <c r="D933" s="2" t="s">
        <v>3927</v>
      </c>
      <c r="E933" t="str">
        <f>IMAGE("http://i.imgur.com/iN3QpHg.jpg?fb",1)</f>
        <v/>
      </c>
      <c r="F933" s="1" t="s">
        <v>4</v>
      </c>
      <c r="G933" s="2" t="s">
        <v>3928</v>
      </c>
    </row>
    <row r="934">
      <c r="A934" s="1" t="s">
        <v>3929</v>
      </c>
      <c r="B934" s="1" t="s">
        <v>300</v>
      </c>
      <c r="C934" s="1" t="s">
        <v>3930</v>
      </c>
      <c r="D934" s="2" t="s">
        <v>3931</v>
      </c>
      <c r="E934" t="str">
        <f>IMAGE("http://www.newsbtc.com/wp-content/uploads/2015/03/square.png",1)</f>
        <v/>
      </c>
      <c r="F934" s="1" t="s">
        <v>4</v>
      </c>
      <c r="G934" s="2" t="s">
        <v>3932</v>
      </c>
    </row>
    <row r="935">
      <c r="A935" s="1" t="s">
        <v>3933</v>
      </c>
      <c r="B935" s="1" t="s">
        <v>300</v>
      </c>
      <c r="C935" s="1" t="s">
        <v>3934</v>
      </c>
      <c r="D935" s="2" t="s">
        <v>3935</v>
      </c>
      <c r="E935" t="str">
        <f>IMAGE("http://www.treasuryinsider.com/wp-content/uploads/sites/21/2015/05/Russian-ban-bitcoin-300x225.png",1)</f>
        <v/>
      </c>
      <c r="F935" s="1" t="s">
        <v>4</v>
      </c>
      <c r="G935" s="2" t="s">
        <v>3936</v>
      </c>
    </row>
    <row r="936">
      <c r="A936" s="1" t="s">
        <v>3937</v>
      </c>
      <c r="B936" s="1" t="s">
        <v>3938</v>
      </c>
      <c r="C936" s="1" t="s">
        <v>3939</v>
      </c>
      <c r="D936" s="2" t="s">
        <v>3940</v>
      </c>
      <c r="E936" t="str">
        <f>IMAGE("http://i.imgur.com/c72BMrx.png",1)</f>
        <v/>
      </c>
      <c r="F936" s="1" t="s">
        <v>4</v>
      </c>
      <c r="G936" s="2" t="s">
        <v>3941</v>
      </c>
    </row>
    <row r="937">
      <c r="A937" s="1" t="s">
        <v>3942</v>
      </c>
      <c r="B937" s="1" t="s">
        <v>3943</v>
      </c>
      <c r="C937" s="1" t="s">
        <v>3944</v>
      </c>
      <c r="D937" s="2" t="s">
        <v>3945</v>
      </c>
      <c r="E937" t="str">
        <f>IMAGE("http://harbourtimes.com/wp-content/uploads/2015/05/&amp;#26366;&amp;#20426;&amp;#33775;.jpg",1)</f>
        <v/>
      </c>
      <c r="F937" s="1" t="s">
        <v>4</v>
      </c>
      <c r="G937" s="2" t="s">
        <v>3946</v>
      </c>
    </row>
    <row r="938">
      <c r="A938" s="1" t="s">
        <v>3947</v>
      </c>
      <c r="B938" s="1" t="s">
        <v>3948</v>
      </c>
      <c r="C938" s="1" t="s">
        <v>3949</v>
      </c>
      <c r="D938" s="1" t="s">
        <v>3950</v>
      </c>
      <c r="E938" t="str">
        <f t="shared" ref="E938:E940" si="103">IMAGE("http://ifttt.com/images/no_image_card.png",1)</f>
        <v/>
      </c>
      <c r="F938" s="1" t="s">
        <v>4</v>
      </c>
      <c r="G938" s="2" t="s">
        <v>3951</v>
      </c>
    </row>
    <row r="939">
      <c r="A939" s="1" t="s">
        <v>3952</v>
      </c>
      <c r="B939" s="1" t="s">
        <v>3953</v>
      </c>
      <c r="C939" s="1" t="s">
        <v>3954</v>
      </c>
      <c r="D939" s="1" t="s">
        <v>3955</v>
      </c>
      <c r="E939" t="str">
        <f t="shared" si="103"/>
        <v/>
      </c>
      <c r="F939" s="1" t="s">
        <v>4</v>
      </c>
      <c r="G939" s="2" t="s">
        <v>3956</v>
      </c>
    </row>
    <row r="940">
      <c r="A940" s="1" t="s">
        <v>3957</v>
      </c>
      <c r="B940" s="1" t="s">
        <v>1399</v>
      </c>
      <c r="C940" s="1" t="s">
        <v>3958</v>
      </c>
      <c r="D940" s="1" t="s">
        <v>3959</v>
      </c>
      <c r="E940" t="str">
        <f t="shared" si="103"/>
        <v/>
      </c>
      <c r="F940" s="1" t="s">
        <v>4</v>
      </c>
      <c r="G940" s="2" t="s">
        <v>3960</v>
      </c>
    </row>
    <row r="941">
      <c r="A941" s="1" t="s">
        <v>3961</v>
      </c>
      <c r="B941" s="1" t="s">
        <v>3962</v>
      </c>
      <c r="C941" s="1" t="s">
        <v>3963</v>
      </c>
      <c r="D941" s="2" t="s">
        <v>3964</v>
      </c>
      <c r="E941" t="str">
        <f>IMAGE("https://yacuna.com/blog/wp-content/uploads/2015/05/Bitcoin-Blockchain-Block-Size.png",1)</f>
        <v/>
      </c>
      <c r="F941" s="1" t="s">
        <v>4</v>
      </c>
      <c r="G941" s="2" t="s">
        <v>3965</v>
      </c>
    </row>
    <row r="942">
      <c r="A942" s="1" t="s">
        <v>3966</v>
      </c>
      <c r="B942" s="1" t="s">
        <v>2729</v>
      </c>
      <c r="C942" s="1" t="s">
        <v>3967</v>
      </c>
      <c r="D942" s="2" t="s">
        <v>3968</v>
      </c>
      <c r="E942" t="str">
        <f t="shared" ref="E942:E944" si="104">IMAGE("http://ifttt.com/images/no_image_card.png",1)</f>
        <v/>
      </c>
      <c r="F942" s="1" t="s">
        <v>4</v>
      </c>
      <c r="G942" s="2" t="s">
        <v>3969</v>
      </c>
    </row>
    <row r="943">
      <c r="A943" s="1" t="s">
        <v>3952</v>
      </c>
      <c r="B943" s="1" t="s">
        <v>3953</v>
      </c>
      <c r="C943" s="1" t="s">
        <v>3954</v>
      </c>
      <c r="D943" s="1" t="s">
        <v>3955</v>
      </c>
      <c r="E943" t="str">
        <f t="shared" si="104"/>
        <v/>
      </c>
      <c r="F943" s="1" t="s">
        <v>4</v>
      </c>
      <c r="G943" s="2" t="s">
        <v>3956</v>
      </c>
    </row>
    <row r="944">
      <c r="A944" s="1" t="s">
        <v>3957</v>
      </c>
      <c r="B944" s="1" t="s">
        <v>1399</v>
      </c>
      <c r="C944" s="1" t="s">
        <v>3958</v>
      </c>
      <c r="D944" s="1" t="s">
        <v>3959</v>
      </c>
      <c r="E944" t="str">
        <f t="shared" si="104"/>
        <v/>
      </c>
      <c r="F944" s="1" t="s">
        <v>4</v>
      </c>
      <c r="G944" s="2" t="s">
        <v>3960</v>
      </c>
    </row>
    <row r="945">
      <c r="A945" s="1" t="s">
        <v>3961</v>
      </c>
      <c r="B945" s="1" t="s">
        <v>3962</v>
      </c>
      <c r="C945" s="1" t="s">
        <v>3963</v>
      </c>
      <c r="D945" s="2" t="s">
        <v>3964</v>
      </c>
      <c r="E945" t="str">
        <f>IMAGE("https://yacuna.com/blog/wp-content/uploads/2015/05/Bitcoin-Blockchain-Block-Size.png",1)</f>
        <v/>
      </c>
      <c r="F945" s="1" t="s">
        <v>4</v>
      </c>
      <c r="G945" s="2" t="s">
        <v>3965</v>
      </c>
    </row>
    <row r="946">
      <c r="A946" s="1" t="s">
        <v>3970</v>
      </c>
      <c r="B946" s="1" t="s">
        <v>3971</v>
      </c>
      <c r="C946" s="1" t="s">
        <v>3972</v>
      </c>
      <c r="D946" s="1" t="s">
        <v>3973</v>
      </c>
      <c r="E946" t="str">
        <f>IMAGE("http://ifttt.com/images/no_image_card.png",1)</f>
        <v/>
      </c>
      <c r="F946" s="1" t="s">
        <v>4</v>
      </c>
      <c r="G946" s="2" t="s">
        <v>3974</v>
      </c>
    </row>
    <row r="947">
      <c r="A947" s="1" t="s">
        <v>3975</v>
      </c>
      <c r="B947" s="1" t="s">
        <v>3976</v>
      </c>
      <c r="C947" s="1" t="s">
        <v>3977</v>
      </c>
      <c r="D947" s="2" t="s">
        <v>3978</v>
      </c>
      <c r="E947" t="str">
        <f>IMAGE("http://i.imgur.com/N5Ekk3A.jpg",1)</f>
        <v/>
      </c>
      <c r="F947" s="1" t="s">
        <v>4</v>
      </c>
      <c r="G947" s="2" t="s">
        <v>3979</v>
      </c>
    </row>
    <row r="948">
      <c r="A948" s="1" t="s">
        <v>3980</v>
      </c>
      <c r="B948" s="1" t="s">
        <v>2280</v>
      </c>
      <c r="C948" s="1" t="s">
        <v>3981</v>
      </c>
      <c r="D948" s="1" t="s">
        <v>3982</v>
      </c>
      <c r="E948" t="str">
        <f>IMAGE("http://ifttt.com/images/no_image_card.png",1)</f>
        <v/>
      </c>
      <c r="F948" s="1" t="s">
        <v>4</v>
      </c>
      <c r="G948" s="2" t="s">
        <v>3983</v>
      </c>
    </row>
    <row r="949">
      <c r="A949" s="1" t="s">
        <v>3984</v>
      </c>
      <c r="B949" s="1" t="s">
        <v>3602</v>
      </c>
      <c r="C949" s="1" t="s">
        <v>3985</v>
      </c>
      <c r="D949" s="2" t="s">
        <v>3986</v>
      </c>
      <c r="E949" t="str">
        <f>IMAGE("https://pbs.twimg.com/media/CFmvlaxWoAE5e8z.jpg:large",1)</f>
        <v/>
      </c>
      <c r="F949" s="1" t="s">
        <v>4</v>
      </c>
      <c r="G949" s="2" t="s">
        <v>3987</v>
      </c>
    </row>
    <row r="950">
      <c r="A950" s="1" t="s">
        <v>3984</v>
      </c>
      <c r="B950" s="1" t="s">
        <v>1451</v>
      </c>
      <c r="C950" s="1" t="s">
        <v>3988</v>
      </c>
      <c r="D950" s="1" t="s">
        <v>3989</v>
      </c>
      <c r="E950" t="str">
        <f>IMAGE("http://ifttt.com/images/no_image_card.png",1)</f>
        <v/>
      </c>
      <c r="F950" s="1" t="s">
        <v>4</v>
      </c>
      <c r="G950" s="2" t="s">
        <v>3990</v>
      </c>
    </row>
    <row r="951">
      <c r="A951" s="1" t="s">
        <v>3991</v>
      </c>
      <c r="B951" s="1" t="s">
        <v>2364</v>
      </c>
      <c r="C951" s="1" t="s">
        <v>3992</v>
      </c>
      <c r="D951" s="2" t="s">
        <v>3993</v>
      </c>
      <c r="E951" t="str">
        <f>IMAGE("http://altcoinpress.com/wp-content/uploads/2015/05/forum_attack2.jpg",1)</f>
        <v/>
      </c>
      <c r="F951" s="1" t="s">
        <v>4</v>
      </c>
      <c r="G951" s="2" t="s">
        <v>3994</v>
      </c>
    </row>
    <row r="952">
      <c r="A952" s="1" t="s">
        <v>3995</v>
      </c>
      <c r="B952" s="1" t="s">
        <v>1865</v>
      </c>
      <c r="C952" s="1" t="s">
        <v>3996</v>
      </c>
      <c r="D952" s="2" t="s">
        <v>3997</v>
      </c>
      <c r="E952" t="str">
        <f>IMAGE("http://bitcoindial.com/static/img/bitcoindial-card.png",1)</f>
        <v/>
      </c>
      <c r="F952" s="1" t="s">
        <v>4</v>
      </c>
      <c r="G952" s="2" t="s">
        <v>3998</v>
      </c>
    </row>
    <row r="953">
      <c r="A953" s="1" t="s">
        <v>3980</v>
      </c>
      <c r="B953" s="1" t="s">
        <v>2280</v>
      </c>
      <c r="C953" s="1" t="s">
        <v>3981</v>
      </c>
      <c r="D953" s="1" t="s">
        <v>3982</v>
      </c>
      <c r="E953" t="str">
        <f>IMAGE("http://ifttt.com/images/no_image_card.png",1)</f>
        <v/>
      </c>
      <c r="F953" s="1" t="s">
        <v>4</v>
      </c>
      <c r="G953" s="2" t="s">
        <v>3983</v>
      </c>
    </row>
    <row r="954">
      <c r="A954" s="1" t="s">
        <v>3999</v>
      </c>
      <c r="B954" s="1" t="s">
        <v>4000</v>
      </c>
      <c r="C954" s="1" t="s">
        <v>4001</v>
      </c>
      <c r="D954" s="2" t="s">
        <v>4002</v>
      </c>
      <c r="E954" t="str">
        <f>IMAGE("https://pbs.twimg.com/profile_images/434850427226431488/SgA7yhGN_400x400.jpeg",1)</f>
        <v/>
      </c>
      <c r="F954" s="1" t="s">
        <v>4</v>
      </c>
      <c r="G954" s="2" t="s">
        <v>4003</v>
      </c>
    </row>
    <row r="955">
      <c r="A955" s="1" t="s">
        <v>3991</v>
      </c>
      <c r="B955" s="1" t="s">
        <v>2364</v>
      </c>
      <c r="C955" s="1" t="s">
        <v>3992</v>
      </c>
      <c r="D955" s="2" t="s">
        <v>3993</v>
      </c>
      <c r="E955" t="str">
        <f>IMAGE("http://altcoinpress.com/wp-content/uploads/2015/05/forum_attack2.jpg",1)</f>
        <v/>
      </c>
      <c r="F955" s="1" t="s">
        <v>4</v>
      </c>
      <c r="G955" s="2" t="s">
        <v>3994</v>
      </c>
    </row>
    <row r="956">
      <c r="A956" s="1" t="s">
        <v>3995</v>
      </c>
      <c r="B956" s="1" t="s">
        <v>1865</v>
      </c>
      <c r="C956" s="1" t="s">
        <v>3996</v>
      </c>
      <c r="D956" s="2" t="s">
        <v>3997</v>
      </c>
      <c r="E956" t="str">
        <f>IMAGE("http://bitcoindial.com/static/img/bitcoindial-card.png",1)</f>
        <v/>
      </c>
      <c r="F956" s="1" t="s">
        <v>4</v>
      </c>
      <c r="G956" s="2" t="s">
        <v>3998</v>
      </c>
    </row>
    <row r="957">
      <c r="A957" s="1" t="s">
        <v>4004</v>
      </c>
      <c r="B957" s="1" t="s">
        <v>1685</v>
      </c>
      <c r="C957" s="1" t="s">
        <v>4005</v>
      </c>
      <c r="D957" s="2" t="s">
        <v>4006</v>
      </c>
      <c r="E957" t="str">
        <f>IMAGE("http://images0.tcdn.nl/watuzegt/article24051924.ece/BINARY/u/geld.jpg",1)</f>
        <v/>
      </c>
      <c r="F957" s="1" t="s">
        <v>4</v>
      </c>
      <c r="G957" s="2" t="s">
        <v>4007</v>
      </c>
    </row>
    <row r="958">
      <c r="A958" s="1" t="s">
        <v>4008</v>
      </c>
      <c r="B958" s="1" t="s">
        <v>4009</v>
      </c>
      <c r="C958" s="1" t="s">
        <v>4010</v>
      </c>
      <c r="D958" s="2" t="s">
        <v>4011</v>
      </c>
      <c r="E958" t="str">
        <f>IMAGE("http://www.futurism.com/wp-content/uploads/2015/05/Bitcoin_May22nd_2015.jpg",1)</f>
        <v/>
      </c>
      <c r="F958" s="1" t="s">
        <v>4</v>
      </c>
      <c r="G958" s="2" t="s">
        <v>4012</v>
      </c>
    </row>
    <row r="959">
      <c r="A959" s="1" t="s">
        <v>4013</v>
      </c>
      <c r="B959" s="1" t="s">
        <v>4014</v>
      </c>
      <c r="C959" s="1" t="s">
        <v>4015</v>
      </c>
      <c r="D959" s="2" t="s">
        <v>4016</v>
      </c>
      <c r="E959" t="str">
        <f>IMAGE("http://static.bitlanders.com/images/actionpage/home/card.png",1)</f>
        <v/>
      </c>
      <c r="F959" s="1" t="s">
        <v>4</v>
      </c>
      <c r="G959" s="2" t="s">
        <v>4017</v>
      </c>
    </row>
    <row r="960">
      <c r="A960" s="1" t="s">
        <v>4018</v>
      </c>
      <c r="B960" s="1" t="s">
        <v>4019</v>
      </c>
      <c r="C960" s="1" t="s">
        <v>4020</v>
      </c>
      <c r="D960" s="2" t="s">
        <v>4021</v>
      </c>
      <c r="E960" t="str">
        <f>IMAGE("http://i.imgur.com/z0c0aLd.jpg?1?fb",1)</f>
        <v/>
      </c>
      <c r="F960" s="1" t="s">
        <v>4</v>
      </c>
      <c r="G960" s="2" t="s">
        <v>4022</v>
      </c>
    </row>
    <row r="961">
      <c r="A961" s="1" t="s">
        <v>4023</v>
      </c>
      <c r="B961" s="1" t="s">
        <v>4024</v>
      </c>
      <c r="C961" s="1" t="s">
        <v>4025</v>
      </c>
      <c r="D961" s="1" t="s">
        <v>4026</v>
      </c>
      <c r="E961" t="str">
        <f t="shared" ref="E961:E964" si="105">IMAGE("http://ifttt.com/images/no_image_card.png",1)</f>
        <v/>
      </c>
      <c r="F961" s="1" t="s">
        <v>4</v>
      </c>
      <c r="G961" s="2" t="s">
        <v>4027</v>
      </c>
    </row>
    <row r="962">
      <c r="A962" s="1" t="s">
        <v>4028</v>
      </c>
      <c r="B962" s="1" t="s">
        <v>4029</v>
      </c>
      <c r="C962" s="1" t="s">
        <v>4030</v>
      </c>
      <c r="D962" s="1" t="s">
        <v>4031</v>
      </c>
      <c r="E962" t="str">
        <f t="shared" si="105"/>
        <v/>
      </c>
      <c r="F962" s="1" t="s">
        <v>4</v>
      </c>
      <c r="G962" s="2" t="s">
        <v>4032</v>
      </c>
    </row>
    <row r="963">
      <c r="A963" s="1" t="s">
        <v>4033</v>
      </c>
      <c r="B963" s="1" t="s">
        <v>1944</v>
      </c>
      <c r="C963" s="1" t="s">
        <v>4034</v>
      </c>
      <c r="D963" s="1" t="s">
        <v>4035</v>
      </c>
      <c r="E963" t="str">
        <f t="shared" si="105"/>
        <v/>
      </c>
      <c r="F963" s="1" t="s">
        <v>4</v>
      </c>
      <c r="G963" s="2" t="s">
        <v>4036</v>
      </c>
    </row>
    <row r="964">
      <c r="A964" s="1" t="s">
        <v>4037</v>
      </c>
      <c r="B964" s="1" t="s">
        <v>4038</v>
      </c>
      <c r="C964" s="1" t="s">
        <v>4039</v>
      </c>
      <c r="D964" s="1" t="s">
        <v>4040</v>
      </c>
      <c r="E964" t="str">
        <f t="shared" si="105"/>
        <v/>
      </c>
      <c r="F964" s="1" t="s">
        <v>4</v>
      </c>
      <c r="G964" s="2" t="s">
        <v>4041</v>
      </c>
    </row>
    <row r="965">
      <c r="A965" s="1" t="s">
        <v>4042</v>
      </c>
      <c r="B965" s="1" t="s">
        <v>4043</v>
      </c>
      <c r="C965" s="1" t="s">
        <v>4044</v>
      </c>
      <c r="D965" s="2" t="s">
        <v>4045</v>
      </c>
      <c r="E965" t="str">
        <f>IMAGE("https://i.ytimg.com/vi/Y9BCNnL3Ab4/maxresdefault.jpg",1)</f>
        <v/>
      </c>
      <c r="F965" s="1" t="s">
        <v>4</v>
      </c>
      <c r="G965" s="2" t="s">
        <v>4046</v>
      </c>
    </row>
    <row r="966">
      <c r="A966" s="1" t="s">
        <v>4047</v>
      </c>
      <c r="B966" s="1" t="s">
        <v>4048</v>
      </c>
      <c r="C966" s="1" t="s">
        <v>4049</v>
      </c>
      <c r="D966" s="2" t="s">
        <v>4050</v>
      </c>
      <c r="E966" t="str">
        <f>IMAGE("http://i.imgur.com/hdoR9P2.jpg?fb",1)</f>
        <v/>
      </c>
      <c r="F966" s="1" t="s">
        <v>4</v>
      </c>
      <c r="G966" s="2" t="s">
        <v>4051</v>
      </c>
    </row>
    <row r="967">
      <c r="A967" s="1" t="s">
        <v>4052</v>
      </c>
      <c r="B967" s="1" t="s">
        <v>4053</v>
      </c>
      <c r="C967" s="1" t="s">
        <v>4054</v>
      </c>
      <c r="D967" s="1" t="s">
        <v>4055</v>
      </c>
      <c r="E967" t="str">
        <f t="shared" ref="E967:E968" si="106">IMAGE("http://ifttt.com/images/no_image_card.png",1)</f>
        <v/>
      </c>
      <c r="F967" s="1" t="s">
        <v>4</v>
      </c>
      <c r="G967" s="2" t="s">
        <v>4056</v>
      </c>
    </row>
    <row r="968">
      <c r="A968" s="1" t="s">
        <v>4057</v>
      </c>
      <c r="B968" s="1" t="s">
        <v>32</v>
      </c>
      <c r="C968" s="1" t="s">
        <v>4058</v>
      </c>
      <c r="D968" s="1" t="s">
        <v>4059</v>
      </c>
      <c r="E968" t="str">
        <f t="shared" si="106"/>
        <v/>
      </c>
      <c r="F968" s="1" t="s">
        <v>4</v>
      </c>
      <c r="G968" s="2" t="s">
        <v>4060</v>
      </c>
    </row>
    <row r="969">
      <c r="A969" s="1" t="s">
        <v>4061</v>
      </c>
      <c r="B969" s="1" t="s">
        <v>1051</v>
      </c>
      <c r="C969" s="1" t="s">
        <v>4062</v>
      </c>
      <c r="D969" s="2" t="s">
        <v>4063</v>
      </c>
      <c r="E969" t="str">
        <f>IMAGE("http://l1.yimg.com/bt/api/res/1.2/2whJAo2kmHRDqeS6478_3g--/YXBwaWQ9eW5ld3M7cT03NTt3PTYwMA--/http://media.zenfs.com/en-US/video/bloomberg_932/a7bd393a6cd06f888212f162f16ffe34.cf.png",1)</f>
        <v/>
      </c>
      <c r="F969" s="1" t="s">
        <v>4</v>
      </c>
      <c r="G969" s="2" t="s">
        <v>4064</v>
      </c>
    </row>
    <row r="970">
      <c r="A970" s="1" t="s">
        <v>4065</v>
      </c>
      <c r="B970" s="1" t="s">
        <v>4066</v>
      </c>
      <c r="C970" s="1" t="s">
        <v>4067</v>
      </c>
      <c r="D970" s="1" t="s">
        <v>4068</v>
      </c>
      <c r="E970" t="str">
        <f t="shared" ref="E970:E971" si="107">IMAGE("http://ifttt.com/images/no_image_card.png",1)</f>
        <v/>
      </c>
      <c r="F970" s="1" t="s">
        <v>4</v>
      </c>
      <c r="G970" s="2" t="s">
        <v>4069</v>
      </c>
    </row>
    <row r="971">
      <c r="A971" s="1" t="s">
        <v>4070</v>
      </c>
      <c r="B971" s="1" t="s">
        <v>4071</v>
      </c>
      <c r="C971" s="1" t="s">
        <v>4072</v>
      </c>
      <c r="D971" s="2" t="s">
        <v>4073</v>
      </c>
      <c r="E971" t="str">
        <f t="shared" si="107"/>
        <v/>
      </c>
      <c r="F971" s="1" t="s">
        <v>4</v>
      </c>
      <c r="G971" s="2" t="s">
        <v>4074</v>
      </c>
    </row>
    <row r="972">
      <c r="A972" s="1" t="s">
        <v>4075</v>
      </c>
      <c r="B972" s="1" t="s">
        <v>4076</v>
      </c>
      <c r="C972" s="1" t="s">
        <v>4077</v>
      </c>
      <c r="D972" s="2" t="s">
        <v>4078</v>
      </c>
      <c r="E972" t="str">
        <f>IMAGE("https://i.ytimg.com/vi/9C4uTEEOJlM/hqdefault.jpg",1)</f>
        <v/>
      </c>
      <c r="F972" s="1" t="s">
        <v>4</v>
      </c>
      <c r="G972" s="2" t="s">
        <v>4079</v>
      </c>
    </row>
    <row r="973">
      <c r="A973" s="1" t="s">
        <v>4080</v>
      </c>
      <c r="B973" s="1" t="s">
        <v>4081</v>
      </c>
      <c r="C973" s="1" t="s">
        <v>4082</v>
      </c>
      <c r="D973" s="1" t="s">
        <v>14</v>
      </c>
      <c r="E973" t="str">
        <f t="shared" ref="E973:E978" si="108">IMAGE("http://ifttt.com/images/no_image_card.png",1)</f>
        <v/>
      </c>
      <c r="F973" s="1" t="s">
        <v>4</v>
      </c>
      <c r="G973" s="2" t="s">
        <v>4083</v>
      </c>
    </row>
    <row r="974">
      <c r="A974" s="1" t="s">
        <v>4084</v>
      </c>
      <c r="B974" s="1" t="s">
        <v>4085</v>
      </c>
      <c r="C974" s="1" t="s">
        <v>4086</v>
      </c>
      <c r="D974" s="2" t="s">
        <v>4087</v>
      </c>
      <c r="E974" t="str">
        <f t="shared" si="108"/>
        <v/>
      </c>
      <c r="F974" s="1" t="s">
        <v>4</v>
      </c>
      <c r="G974" s="2" t="s">
        <v>4088</v>
      </c>
    </row>
    <row r="975">
      <c r="A975" s="1" t="s">
        <v>4089</v>
      </c>
      <c r="B975" s="1" t="s">
        <v>4090</v>
      </c>
      <c r="C975" s="1" t="s">
        <v>4091</v>
      </c>
      <c r="D975" s="1" t="s">
        <v>4092</v>
      </c>
      <c r="E975" t="str">
        <f t="shared" si="108"/>
        <v/>
      </c>
      <c r="F975" s="1" t="s">
        <v>4</v>
      </c>
      <c r="G975" s="2" t="s">
        <v>4093</v>
      </c>
    </row>
    <row r="976">
      <c r="A976" s="1" t="s">
        <v>4089</v>
      </c>
      <c r="B976" s="1" t="s">
        <v>99</v>
      </c>
      <c r="C976" s="1" t="s">
        <v>4094</v>
      </c>
      <c r="D976" s="1" t="s">
        <v>4095</v>
      </c>
      <c r="E976" t="str">
        <f t="shared" si="108"/>
        <v/>
      </c>
      <c r="F976" s="1" t="s">
        <v>4</v>
      </c>
      <c r="G976" s="2" t="s">
        <v>4096</v>
      </c>
    </row>
    <row r="977">
      <c r="A977" s="1" t="s">
        <v>4097</v>
      </c>
      <c r="B977" s="1" t="s">
        <v>4098</v>
      </c>
      <c r="C977" s="1" t="s">
        <v>4099</v>
      </c>
      <c r="D977" s="1" t="s">
        <v>4100</v>
      </c>
      <c r="E977" t="str">
        <f t="shared" si="108"/>
        <v/>
      </c>
      <c r="F977" s="1" t="s">
        <v>4</v>
      </c>
      <c r="G977" s="2" t="s">
        <v>4101</v>
      </c>
    </row>
    <row r="978">
      <c r="A978" s="1" t="s">
        <v>4102</v>
      </c>
      <c r="B978" s="1" t="s">
        <v>4103</v>
      </c>
      <c r="C978" s="1" t="s">
        <v>4104</v>
      </c>
      <c r="D978" s="1" t="s">
        <v>4105</v>
      </c>
      <c r="E978" t="str">
        <f t="shared" si="108"/>
        <v/>
      </c>
      <c r="F978" s="1" t="s">
        <v>4</v>
      </c>
      <c r="G978" s="2" t="s">
        <v>4106</v>
      </c>
    </row>
    <row r="979">
      <c r="A979" s="1" t="s">
        <v>4107</v>
      </c>
      <c r="B979" s="1" t="s">
        <v>4108</v>
      </c>
      <c r="C979" s="1" t="s">
        <v>4109</v>
      </c>
      <c r="D979" s="2" t="s">
        <v>4110</v>
      </c>
      <c r="E979" t="str">
        <f>IMAGE("https://i.ytimg.com/vi/IAYcYxnir5A/maxresdefault.jpg",1)</f>
        <v/>
      </c>
      <c r="F979" s="1" t="s">
        <v>4</v>
      </c>
      <c r="G979" s="2" t="s">
        <v>4111</v>
      </c>
    </row>
    <row r="980">
      <c r="A980" s="1" t="s">
        <v>4112</v>
      </c>
      <c r="B980" s="1" t="s">
        <v>4113</v>
      </c>
      <c r="C980" s="1" t="s">
        <v>4114</v>
      </c>
      <c r="D980" s="1" t="s">
        <v>4115</v>
      </c>
      <c r="E980" t="str">
        <f>IMAGE("http://ifttt.com/images/no_image_card.png",1)</f>
        <v/>
      </c>
      <c r="F980" s="1" t="s">
        <v>4</v>
      </c>
      <c r="G980" s="2" t="s">
        <v>4116</v>
      </c>
    </row>
    <row r="981">
      <c r="A981" s="1" t="s">
        <v>4117</v>
      </c>
      <c r="B981" s="1" t="s">
        <v>4118</v>
      </c>
      <c r="C981" s="1" t="s">
        <v>4119</v>
      </c>
      <c r="D981" s="2" t="s">
        <v>4120</v>
      </c>
      <c r="E981" t="str">
        <f>IMAGE("https://i.ytimg.com/vi/p0_Phj6mI_M/maxresdefault.jpg",1)</f>
        <v/>
      </c>
      <c r="F981" s="1" t="s">
        <v>4</v>
      </c>
      <c r="G981" s="2" t="s">
        <v>4121</v>
      </c>
    </row>
    <row r="982">
      <c r="A982" s="1" t="s">
        <v>4122</v>
      </c>
      <c r="B982" s="1" t="s">
        <v>4123</v>
      </c>
      <c r="C982" s="1" t="s">
        <v>4124</v>
      </c>
      <c r="D982" s="2" t="s">
        <v>4125</v>
      </c>
      <c r="E982" t="str">
        <f>IMAGE("http://media.coindesk.com/2015/05/stock-trading.jpg",1)</f>
        <v/>
      </c>
      <c r="F982" s="1" t="s">
        <v>4</v>
      </c>
      <c r="G982" s="2" t="s">
        <v>4126</v>
      </c>
    </row>
    <row r="983">
      <c r="A983" s="1" t="s">
        <v>4127</v>
      </c>
      <c r="B983" s="1" t="s">
        <v>4128</v>
      </c>
      <c r="C983" s="1" t="s">
        <v>4129</v>
      </c>
      <c r="D983" s="2" t="s">
        <v>4130</v>
      </c>
      <c r="E983" t="str">
        <f>IMAGE("http://ifttt.com/images/no_image_card.png",1)</f>
        <v/>
      </c>
      <c r="F983" s="1" t="s">
        <v>4</v>
      </c>
      <c r="G983" s="2" t="s">
        <v>4131</v>
      </c>
    </row>
    <row r="984">
      <c r="A984" s="1" t="s">
        <v>4132</v>
      </c>
      <c r="B984" s="1" t="s">
        <v>4133</v>
      </c>
      <c r="C984" s="1" t="s">
        <v>4134</v>
      </c>
      <c r="D984" s="2" t="s">
        <v>4135</v>
      </c>
      <c r="E984" t="str">
        <f>IMAGE("http://assets.tumblr.com/images/og/text_200.png",1)</f>
        <v/>
      </c>
      <c r="F984" s="1" t="s">
        <v>4</v>
      </c>
      <c r="G984" s="2" t="s">
        <v>4136</v>
      </c>
    </row>
    <row r="985">
      <c r="A985" s="1" t="s">
        <v>4137</v>
      </c>
      <c r="B985" s="1" t="s">
        <v>4138</v>
      </c>
      <c r="C985" s="1" t="s">
        <v>4139</v>
      </c>
      <c r="D985" s="1" t="s">
        <v>4140</v>
      </c>
      <c r="E985" t="str">
        <f t="shared" ref="E985:E987" si="109">IMAGE("http://ifttt.com/images/no_image_card.png",1)</f>
        <v/>
      </c>
      <c r="F985" s="1" t="s">
        <v>4</v>
      </c>
      <c r="G985" s="2" t="s">
        <v>4141</v>
      </c>
    </row>
    <row r="986">
      <c r="A986" s="1" t="s">
        <v>4142</v>
      </c>
      <c r="B986" s="1" t="s">
        <v>4128</v>
      </c>
      <c r="C986" s="1" t="s">
        <v>4143</v>
      </c>
      <c r="D986" s="1" t="s">
        <v>4144</v>
      </c>
      <c r="E986" t="str">
        <f t="shared" si="109"/>
        <v/>
      </c>
      <c r="F986" s="1" t="s">
        <v>4</v>
      </c>
      <c r="G986" s="2" t="s">
        <v>4145</v>
      </c>
    </row>
    <row r="987">
      <c r="A987" s="1" t="s">
        <v>4146</v>
      </c>
      <c r="B987" s="1" t="s">
        <v>1600</v>
      </c>
      <c r="C987" s="1" t="s">
        <v>4147</v>
      </c>
      <c r="D987" s="1" t="s">
        <v>14</v>
      </c>
      <c r="E987" t="str">
        <f t="shared" si="109"/>
        <v/>
      </c>
      <c r="F987" s="1" t="s">
        <v>4</v>
      </c>
      <c r="G987" s="2" t="s">
        <v>4148</v>
      </c>
    </row>
    <row r="988">
      <c r="A988" s="1" t="s">
        <v>4146</v>
      </c>
      <c r="B988" s="1" t="s">
        <v>2184</v>
      </c>
      <c r="C988" s="1" t="s">
        <v>4149</v>
      </c>
      <c r="D988" s="2" t="s">
        <v>4150</v>
      </c>
      <c r="E988" t="str">
        <f>IMAGE("http://enjoybitcoins.com/wp-content/plugins/all-in-one-seo-pack/images/default-user-image.png",1)</f>
        <v/>
      </c>
      <c r="F988" s="1" t="s">
        <v>4</v>
      </c>
      <c r="G988" s="2" t="s">
        <v>4151</v>
      </c>
    </row>
    <row r="989">
      <c r="A989" s="1" t="s">
        <v>4152</v>
      </c>
      <c r="B989" s="1" t="s">
        <v>4153</v>
      </c>
      <c r="C989" s="1" t="s">
        <v>4154</v>
      </c>
      <c r="D989" s="1" t="s">
        <v>14</v>
      </c>
      <c r="E989" t="str">
        <f t="shared" ref="E989:E991" si="110">IMAGE("http://ifttt.com/images/no_image_card.png",1)</f>
        <v/>
      </c>
      <c r="F989" s="1" t="s">
        <v>4</v>
      </c>
      <c r="G989" s="2" t="s">
        <v>4155</v>
      </c>
    </row>
    <row r="990">
      <c r="A990" s="1" t="s">
        <v>4152</v>
      </c>
      <c r="B990" s="1" t="s">
        <v>4156</v>
      </c>
      <c r="C990" s="1" t="s">
        <v>4157</v>
      </c>
      <c r="D990" s="1" t="s">
        <v>4158</v>
      </c>
      <c r="E990" t="str">
        <f t="shared" si="110"/>
        <v/>
      </c>
      <c r="F990" s="1" t="s">
        <v>4</v>
      </c>
      <c r="G990" s="2" t="s">
        <v>4159</v>
      </c>
    </row>
    <row r="991">
      <c r="A991" s="1" t="s">
        <v>4152</v>
      </c>
      <c r="B991" s="1" t="s">
        <v>4160</v>
      </c>
      <c r="C991" s="1" t="s">
        <v>4161</v>
      </c>
      <c r="D991" s="1" t="s">
        <v>4162</v>
      </c>
      <c r="E991" t="str">
        <f t="shared" si="110"/>
        <v/>
      </c>
      <c r="F991" s="1" t="s">
        <v>4</v>
      </c>
      <c r="G991" s="2" t="s">
        <v>4163</v>
      </c>
    </row>
    <row r="992">
      <c r="A992" s="1" t="s">
        <v>4164</v>
      </c>
      <c r="B992" s="1" t="s">
        <v>4165</v>
      </c>
      <c r="C992" s="1" t="s">
        <v>4166</v>
      </c>
      <c r="D992" s="2" t="s">
        <v>4167</v>
      </c>
      <c r="E992" t="str">
        <f>IMAGE("http://www.alt-m.org/wp-content/uploads/2015/05/BitcoinUnemployment1.jpg",1)</f>
        <v/>
      </c>
      <c r="F992" s="1" t="s">
        <v>4</v>
      </c>
      <c r="G992" s="2" t="s">
        <v>4168</v>
      </c>
    </row>
    <row r="993">
      <c r="A993" s="1" t="s">
        <v>4169</v>
      </c>
      <c r="B993" s="1" t="s">
        <v>245</v>
      </c>
      <c r="C993" s="1" t="s">
        <v>4170</v>
      </c>
      <c r="D993" s="2" t="s">
        <v>4171</v>
      </c>
      <c r="E993" t="str">
        <f>IMAGE("https://blockchain.info/Resources/arrow_right_green.png",1)</f>
        <v/>
      </c>
      <c r="F993" s="1" t="s">
        <v>4</v>
      </c>
      <c r="G993" s="2" t="s">
        <v>4172</v>
      </c>
    </row>
    <row r="994">
      <c r="A994" s="1" t="s">
        <v>4146</v>
      </c>
      <c r="B994" s="1" t="s">
        <v>1600</v>
      </c>
      <c r="C994" s="1" t="s">
        <v>4147</v>
      </c>
      <c r="D994" s="1" t="s">
        <v>14</v>
      </c>
      <c r="E994" t="str">
        <f t="shared" ref="E994:E995" si="111">IMAGE("http://ifttt.com/images/no_image_card.png",1)</f>
        <v/>
      </c>
      <c r="F994" s="1" t="s">
        <v>4</v>
      </c>
      <c r="G994" s="2" t="s">
        <v>4148</v>
      </c>
    </row>
    <row r="995">
      <c r="A995" s="1" t="s">
        <v>4173</v>
      </c>
      <c r="B995" s="1" t="s">
        <v>4174</v>
      </c>
      <c r="C995" s="1" t="s">
        <v>4175</v>
      </c>
      <c r="D995" s="2" t="s">
        <v>4176</v>
      </c>
      <c r="E995" t="str">
        <f t="shared" si="111"/>
        <v/>
      </c>
      <c r="F995" s="1" t="s">
        <v>4</v>
      </c>
      <c r="G995" s="2" t="s">
        <v>4177</v>
      </c>
    </row>
    <row r="996">
      <c r="A996" s="1" t="s">
        <v>4178</v>
      </c>
      <c r="B996" s="1" t="s">
        <v>4179</v>
      </c>
      <c r="C996" s="1" t="s">
        <v>4180</v>
      </c>
      <c r="D996" s="2" t="s">
        <v>4181</v>
      </c>
      <c r="E996" t="str">
        <f t="shared" ref="E996:E997" si="112">IMAGE("https://d2l2xugcou6irs.cloudfront.net/svbtle_logo.png",1)</f>
        <v/>
      </c>
      <c r="F996" s="1" t="s">
        <v>4</v>
      </c>
      <c r="G996" s="2" t="s">
        <v>4182</v>
      </c>
    </row>
    <row r="997">
      <c r="A997" s="1" t="s">
        <v>4183</v>
      </c>
      <c r="B997" s="1" t="s">
        <v>4184</v>
      </c>
      <c r="C997" s="1" t="s">
        <v>4185</v>
      </c>
      <c r="D997" s="2" t="s">
        <v>4181</v>
      </c>
      <c r="E997" t="str">
        <f t="shared" si="112"/>
        <v/>
      </c>
      <c r="F997" s="1" t="s">
        <v>4</v>
      </c>
      <c r="G997" s="2" t="s">
        <v>4186</v>
      </c>
    </row>
    <row r="998">
      <c r="A998" s="1" t="s">
        <v>4183</v>
      </c>
      <c r="B998" s="1" t="s">
        <v>4076</v>
      </c>
      <c r="C998" s="1" t="s">
        <v>4187</v>
      </c>
      <c r="D998" s="1" t="s">
        <v>14</v>
      </c>
      <c r="E998" t="str">
        <f>IMAGE("http://ifttt.com/images/no_image_card.png",1)</f>
        <v/>
      </c>
      <c r="F998" s="1" t="s">
        <v>4</v>
      </c>
      <c r="G998" s="2" t="s">
        <v>4188</v>
      </c>
    </row>
    <row r="999">
      <c r="A999" s="1" t="s">
        <v>4189</v>
      </c>
      <c r="B999" s="1" t="s">
        <v>4190</v>
      </c>
      <c r="C999" s="1" t="s">
        <v>4191</v>
      </c>
      <c r="D999" s="2" t="s">
        <v>4192</v>
      </c>
      <c r="E999" t="str">
        <f>IMAGE("http://i.imgur.com/Oeyg0TJ.jpg?fb",1)</f>
        <v/>
      </c>
      <c r="F999" s="1" t="s">
        <v>4</v>
      </c>
      <c r="G999" s="2" t="s">
        <v>4193</v>
      </c>
    </row>
    <row r="1000">
      <c r="A1000" s="1" t="s">
        <v>4194</v>
      </c>
      <c r="B1000" s="1" t="s">
        <v>4195</v>
      </c>
      <c r="C1000" s="1" t="s">
        <v>4196</v>
      </c>
      <c r="D1000" s="1" t="s">
        <v>4197</v>
      </c>
      <c r="E1000" t="str">
        <f>IMAGE("http://ifttt.com/images/no_image_card.png",1)</f>
        <v/>
      </c>
      <c r="F1000" s="1" t="s">
        <v>4</v>
      </c>
      <c r="G1000" s="2" t="s">
        <v>4198</v>
      </c>
    </row>
    <row r="1001">
      <c r="A1001" s="1" t="s">
        <v>4199</v>
      </c>
      <c r="B1001" s="1" t="s">
        <v>517</v>
      </c>
      <c r="C1001" s="1" t="s">
        <v>4200</v>
      </c>
      <c r="D1001" s="2" t="s">
        <v>4201</v>
      </c>
      <c r="E1001" t="str">
        <f>IMAGE("http://media.coindesk.com/2015/05/Screen-Shot-2015-05-22-at-3.53.09-PM.png",1)</f>
        <v/>
      </c>
      <c r="F1001" s="1" t="s">
        <v>4</v>
      </c>
      <c r="G1001" s="2" t="s">
        <v>4202</v>
      </c>
    </row>
    <row r="1002">
      <c r="A1002" s="1" t="s">
        <v>4203</v>
      </c>
      <c r="B1002" s="1" t="s">
        <v>4204</v>
      </c>
      <c r="C1002" s="1" t="s">
        <v>4205</v>
      </c>
      <c r="D1002" s="1" t="s">
        <v>4206</v>
      </c>
      <c r="E1002" t="str">
        <f>IMAGE("http://ifttt.com/images/no_image_card.png",1)</f>
        <v/>
      </c>
      <c r="F1002" s="1" t="s">
        <v>4</v>
      </c>
      <c r="G1002" s="2" t="s">
        <v>4207</v>
      </c>
    </row>
    <row r="1003">
      <c r="A1003" s="1" t="s">
        <v>4208</v>
      </c>
      <c r="B1003" s="1" t="s">
        <v>4209</v>
      </c>
      <c r="C1003" s="1" t="s">
        <v>4210</v>
      </c>
      <c r="D1003" s="2" t="s">
        <v>4211</v>
      </c>
      <c r="E1003" t="str">
        <f>IMAGE("https://s0.wp.com/i/blank.jpg",1)</f>
        <v/>
      </c>
      <c r="F1003" s="1" t="s">
        <v>4</v>
      </c>
      <c r="G1003" s="2" t="s">
        <v>4212</v>
      </c>
    </row>
    <row r="1004">
      <c r="A1004" s="1" t="s">
        <v>4213</v>
      </c>
      <c r="B1004" s="1" t="s">
        <v>4214</v>
      </c>
      <c r="C1004" s="1" t="s">
        <v>4215</v>
      </c>
      <c r="D1004" s="2" t="s">
        <v>4216</v>
      </c>
      <c r="E1004" t="str">
        <f>IMAGE("http://i.imgur.com/FGLwtvC.jpg?fb",1)</f>
        <v/>
      </c>
      <c r="F1004" s="1" t="s">
        <v>4</v>
      </c>
      <c r="G1004" s="2" t="s">
        <v>4217</v>
      </c>
    </row>
    <row r="1005">
      <c r="A1005" s="1" t="s">
        <v>4218</v>
      </c>
      <c r="B1005" s="1" t="s">
        <v>4219</v>
      </c>
      <c r="C1005" s="1" t="s">
        <v>4220</v>
      </c>
      <c r="D1005" s="1" t="s">
        <v>4221</v>
      </c>
      <c r="E1005" t="str">
        <f>IMAGE("http://ifttt.com/images/no_image_card.png",1)</f>
        <v/>
      </c>
      <c r="F1005" s="1" t="s">
        <v>4</v>
      </c>
      <c r="G1005" s="2" t="s">
        <v>4222</v>
      </c>
    </row>
    <row r="1006">
      <c r="A1006" s="1" t="s">
        <v>4223</v>
      </c>
      <c r="B1006" s="1" t="s">
        <v>4224</v>
      </c>
      <c r="C1006" s="1" t="s">
        <v>4225</v>
      </c>
      <c r="D1006" s="2" t="s">
        <v>4226</v>
      </c>
      <c r="E1006" t="str">
        <f>IMAGE("http://blogs-images.forbes.com/kathleenchaykowski/files/2015/05/techtrends2015.jpg",1)</f>
        <v/>
      </c>
      <c r="F1006" s="1" t="s">
        <v>4</v>
      </c>
      <c r="G1006" s="2" t="s">
        <v>4227</v>
      </c>
    </row>
    <row r="1007">
      <c r="A1007" s="1" t="s">
        <v>4228</v>
      </c>
      <c r="B1007" s="1" t="s">
        <v>4229</v>
      </c>
      <c r="C1007" s="1" t="s">
        <v>4230</v>
      </c>
      <c r="D1007" s="2" t="s">
        <v>4231</v>
      </c>
      <c r="E1007" t="str">
        <f>IMAGE("http://fm.cnbc.com/applications/cnbc.com/resources/img/editorial/2015/05/20/102693762-e4afc4817575843ca187de47d6ccf8350012ff39.600x400.jpg",1)</f>
        <v/>
      </c>
      <c r="F1007" s="1" t="s">
        <v>4</v>
      </c>
      <c r="G1007" s="2" t="s">
        <v>4232</v>
      </c>
    </row>
    <row r="1008">
      <c r="A1008" s="1" t="s">
        <v>4218</v>
      </c>
      <c r="B1008" s="1" t="s">
        <v>4219</v>
      </c>
      <c r="C1008" s="1" t="s">
        <v>4220</v>
      </c>
      <c r="D1008" s="1" t="s">
        <v>4221</v>
      </c>
      <c r="E1008" t="str">
        <f>IMAGE("http://ifttt.com/images/no_image_card.png",1)</f>
        <v/>
      </c>
      <c r="F1008" s="1" t="s">
        <v>4</v>
      </c>
      <c r="G1008" s="2" t="s">
        <v>4222</v>
      </c>
    </row>
    <row r="1009">
      <c r="A1009" s="1" t="s">
        <v>4223</v>
      </c>
      <c r="B1009" s="1" t="s">
        <v>4224</v>
      </c>
      <c r="C1009" s="1" t="s">
        <v>4225</v>
      </c>
      <c r="D1009" s="2" t="s">
        <v>4226</v>
      </c>
      <c r="E1009" t="str">
        <f>IMAGE("http://blogs-images.forbes.com/kathleenchaykowski/files/2015/05/techtrends2015.jpg",1)</f>
        <v/>
      </c>
      <c r="F1009" s="1" t="s">
        <v>4</v>
      </c>
      <c r="G1009" s="2" t="s">
        <v>4227</v>
      </c>
    </row>
    <row r="1010">
      <c r="A1010" s="1" t="s">
        <v>4233</v>
      </c>
      <c r="B1010" s="1" t="s">
        <v>4234</v>
      </c>
      <c r="C1010" s="1" t="s">
        <v>4235</v>
      </c>
      <c r="D1010" s="2" t="s">
        <v>4236</v>
      </c>
      <c r="E1010" t="str">
        <f>IMAGE("http://mouseion.weebly.com/uploads/4/6/3/9/46395159/7847296_orig.png",1)</f>
        <v/>
      </c>
      <c r="F1010" s="1" t="s">
        <v>4</v>
      </c>
      <c r="G1010" s="2" t="s">
        <v>4237</v>
      </c>
    </row>
    <row r="1011">
      <c r="A1011" s="1" t="s">
        <v>4238</v>
      </c>
      <c r="B1011" s="1" t="s">
        <v>4239</v>
      </c>
      <c r="C1011" s="1" t="s">
        <v>4240</v>
      </c>
      <c r="D1011" s="1" t="s">
        <v>4241</v>
      </c>
      <c r="E1011" t="str">
        <f>IMAGE("http://ifttt.com/images/no_image_card.png",1)</f>
        <v/>
      </c>
      <c r="F1011" s="1" t="s">
        <v>4</v>
      </c>
      <c r="G1011" s="2" t="s">
        <v>4242</v>
      </c>
    </row>
    <row r="1012">
      <c r="A1012" s="1" t="s">
        <v>4243</v>
      </c>
      <c r="B1012" s="1" t="s">
        <v>4244</v>
      </c>
      <c r="C1012" s="1" t="s">
        <v>4245</v>
      </c>
      <c r="D1012" s="2" t="s">
        <v>4246</v>
      </c>
      <c r="E1012" t="str">
        <f>IMAGE("http://s.marketwatch.com/public/resources/MWimages/MW-BL902_bitcoi_MG_20130925184744.jpg",1)</f>
        <v/>
      </c>
      <c r="F1012" s="1" t="s">
        <v>4</v>
      </c>
      <c r="G1012" s="2" t="s">
        <v>4247</v>
      </c>
    </row>
    <row r="1013">
      <c r="A1013" s="1" t="s">
        <v>4248</v>
      </c>
      <c r="B1013" s="1" t="s">
        <v>12</v>
      </c>
      <c r="C1013" s="1" t="s">
        <v>4249</v>
      </c>
      <c r="D1013" s="1" t="s">
        <v>14</v>
      </c>
      <c r="E1013" t="str">
        <f t="shared" ref="E1013:E1017" si="113">IMAGE("http://ifttt.com/images/no_image_card.png",1)</f>
        <v/>
      </c>
      <c r="F1013" s="1" t="s">
        <v>4</v>
      </c>
      <c r="G1013" s="2" t="s">
        <v>4250</v>
      </c>
    </row>
    <row r="1014">
      <c r="A1014" s="1" t="s">
        <v>4251</v>
      </c>
      <c r="B1014" s="1" t="s">
        <v>689</v>
      </c>
      <c r="C1014" s="1" t="s">
        <v>4252</v>
      </c>
      <c r="D1014" s="2" t="s">
        <v>4253</v>
      </c>
      <c r="E1014" t="str">
        <f t="shared" si="113"/>
        <v/>
      </c>
      <c r="F1014" s="1" t="s">
        <v>4</v>
      </c>
      <c r="G1014" s="2" t="s">
        <v>4254</v>
      </c>
    </row>
    <row r="1015">
      <c r="A1015" s="1" t="s">
        <v>4255</v>
      </c>
      <c r="B1015" s="1" t="s">
        <v>4123</v>
      </c>
      <c r="C1015" s="1" t="s">
        <v>4256</v>
      </c>
      <c r="D1015" s="1" t="s">
        <v>4257</v>
      </c>
      <c r="E1015" t="str">
        <f t="shared" si="113"/>
        <v/>
      </c>
      <c r="F1015" s="1" t="s">
        <v>4</v>
      </c>
      <c r="G1015" s="2" t="s">
        <v>4258</v>
      </c>
    </row>
    <row r="1016">
      <c r="A1016" s="1" t="s">
        <v>4259</v>
      </c>
      <c r="B1016" s="1" t="s">
        <v>4260</v>
      </c>
      <c r="C1016" s="1" t="s">
        <v>4261</v>
      </c>
      <c r="D1016" s="1" t="s">
        <v>4262</v>
      </c>
      <c r="E1016" t="str">
        <f t="shared" si="113"/>
        <v/>
      </c>
      <c r="F1016" s="1" t="s">
        <v>4</v>
      </c>
      <c r="G1016" s="2" t="s">
        <v>4263</v>
      </c>
    </row>
    <row r="1017">
      <c r="A1017" s="1" t="s">
        <v>4264</v>
      </c>
      <c r="B1017" s="1" t="s">
        <v>4265</v>
      </c>
      <c r="C1017" s="1" t="s">
        <v>4266</v>
      </c>
      <c r="D1017" s="1" t="s">
        <v>4267</v>
      </c>
      <c r="E1017" t="str">
        <f t="shared" si="113"/>
        <v/>
      </c>
      <c r="F1017" s="1" t="s">
        <v>4</v>
      </c>
      <c r="G1017" s="2" t="s">
        <v>4268</v>
      </c>
    </row>
    <row r="1018">
      <c r="A1018" s="1" t="s">
        <v>4269</v>
      </c>
      <c r="B1018" s="1" t="s">
        <v>4270</v>
      </c>
      <c r="C1018" s="1" t="s">
        <v>4271</v>
      </c>
      <c r="D1018" s="2" t="s">
        <v>4272</v>
      </c>
      <c r="E1018" t="str">
        <f>IMAGE("",1)</f>
        <v/>
      </c>
      <c r="F1018" s="1" t="s">
        <v>4</v>
      </c>
      <c r="G1018" s="2" t="s">
        <v>4273</v>
      </c>
    </row>
    <row r="1019">
      <c r="A1019" s="1" t="s">
        <v>4274</v>
      </c>
      <c r="B1019" s="1" t="s">
        <v>4275</v>
      </c>
      <c r="C1019" s="1" t="s">
        <v>4276</v>
      </c>
      <c r="D1019" s="2" t="s">
        <v>4277</v>
      </c>
      <c r="E1019" t="str">
        <f>IMAGE("http://bitcoinist.net/wp-content/uploads/2015/05/OKCoin-contract-Bitcoinist.jpg",1)</f>
        <v/>
      </c>
      <c r="F1019" s="1" t="s">
        <v>4</v>
      </c>
      <c r="G1019" s="2" t="s">
        <v>4278</v>
      </c>
    </row>
    <row r="1020">
      <c r="A1020" s="1" t="s">
        <v>4279</v>
      </c>
      <c r="B1020" s="1" t="s">
        <v>4280</v>
      </c>
      <c r="C1020" s="1" t="s">
        <v>4281</v>
      </c>
      <c r="D1020" s="1" t="s">
        <v>4282</v>
      </c>
      <c r="E1020" t="str">
        <f>IMAGE("http://ifttt.com/images/no_image_card.png",1)</f>
        <v/>
      </c>
      <c r="F1020" s="1" t="s">
        <v>4</v>
      </c>
      <c r="G1020" s="2" t="s">
        <v>4283</v>
      </c>
    </row>
    <row r="1021">
      <c r="A1021" s="1" t="s">
        <v>4284</v>
      </c>
      <c r="B1021" s="1" t="s">
        <v>1422</v>
      </c>
      <c r="C1021" s="1" t="s">
        <v>4285</v>
      </c>
      <c r="D1021" s="2" t="s">
        <v>4286</v>
      </c>
      <c r="E1021" t="str">
        <f>IMAGE("http://static1.freedoge.co.in/banners/728x90-2.png",1)</f>
        <v/>
      </c>
      <c r="F1021" s="1" t="s">
        <v>4</v>
      </c>
      <c r="G1021" s="2" t="s">
        <v>4287</v>
      </c>
    </row>
    <row r="1022">
      <c r="A1022" s="1" t="s">
        <v>4288</v>
      </c>
      <c r="B1022" s="1" t="s">
        <v>2391</v>
      </c>
      <c r="C1022" s="1" t="s">
        <v>4289</v>
      </c>
      <c r="D1022" s="1" t="s">
        <v>4290</v>
      </c>
      <c r="E1022" t="str">
        <f>IMAGE("http://ifttt.com/images/no_image_card.png",1)</f>
        <v/>
      </c>
      <c r="F1022" s="1" t="s">
        <v>4</v>
      </c>
      <c r="G1022" s="2" t="s">
        <v>4291</v>
      </c>
    </row>
    <row r="1023">
      <c r="A1023" s="1" t="s">
        <v>4292</v>
      </c>
      <c r="B1023" s="1" t="s">
        <v>4293</v>
      </c>
      <c r="C1023" s="1" t="s">
        <v>4294</v>
      </c>
      <c r="D1023" s="2" t="s">
        <v>4295</v>
      </c>
      <c r="E1023" t="str">
        <f>IMAGE("http://i.imgur.com/jwZ6asy.jpg?fb",1)</f>
        <v/>
      </c>
      <c r="F1023" s="1" t="s">
        <v>4</v>
      </c>
      <c r="G1023" s="2" t="s">
        <v>4296</v>
      </c>
    </row>
    <row r="1024">
      <c r="A1024" s="1" t="s">
        <v>4297</v>
      </c>
      <c r="B1024" s="1" t="s">
        <v>4298</v>
      </c>
      <c r="C1024" s="1" t="s">
        <v>4299</v>
      </c>
      <c r="D1024" s="2" t="s">
        <v>4300</v>
      </c>
      <c r="E1024" t="str">
        <f>IMAGE("http://i.imgur.com/ZrKmuYg.png?fb",1)</f>
        <v/>
      </c>
      <c r="F1024" s="1" t="s">
        <v>4</v>
      </c>
      <c r="G1024" s="2" t="s">
        <v>4301</v>
      </c>
    </row>
    <row r="1025">
      <c r="A1025" s="1" t="s">
        <v>4302</v>
      </c>
      <c r="B1025" s="1" t="s">
        <v>4303</v>
      </c>
      <c r="C1025" s="1" t="s">
        <v>4304</v>
      </c>
      <c r="D1025" s="1" t="s">
        <v>4305</v>
      </c>
      <c r="E1025" t="str">
        <f>IMAGE("http://ifttt.com/images/no_image_card.png",1)</f>
        <v/>
      </c>
      <c r="F1025" s="1" t="s">
        <v>4</v>
      </c>
      <c r="G1025" s="2" t="s">
        <v>4306</v>
      </c>
    </row>
    <row r="1026">
      <c r="A1026" s="1" t="s">
        <v>4307</v>
      </c>
      <c r="B1026" s="1" t="s">
        <v>4308</v>
      </c>
      <c r="C1026" s="1" t="s">
        <v>4309</v>
      </c>
      <c r="D1026" s="2" t="s">
        <v>4310</v>
      </c>
      <c r="E1026" t="str">
        <f>IMAGE("http://s.marketwatch.com/public/resources/MWimages/MW-DM252_bitcoi_ZG_20150518184220.jpg",1)</f>
        <v/>
      </c>
      <c r="F1026" s="1" t="s">
        <v>4</v>
      </c>
      <c r="G1026" s="2" t="s">
        <v>4311</v>
      </c>
    </row>
    <row r="1027">
      <c r="A1027" s="1" t="s">
        <v>4312</v>
      </c>
      <c r="B1027" s="1" t="s">
        <v>4313</v>
      </c>
      <c r="C1027" s="1" t="s">
        <v>4314</v>
      </c>
      <c r="D1027" s="2" t="s">
        <v>4315</v>
      </c>
      <c r="E1027" t="str">
        <f>IMAGE("https://i.ytimg.com/vi/WTMq1Qfi2B0/hqdefault.jpg",1)</f>
        <v/>
      </c>
      <c r="F1027" s="1" t="s">
        <v>4</v>
      </c>
      <c r="G1027" s="2" t="s">
        <v>4316</v>
      </c>
    </row>
    <row r="1028">
      <c r="A1028" s="1" t="s">
        <v>4317</v>
      </c>
      <c r="B1028" s="1" t="s">
        <v>4318</v>
      </c>
      <c r="C1028" s="1" t="s">
        <v>4319</v>
      </c>
      <c r="D1028" s="2" t="s">
        <v>4320</v>
      </c>
      <c r="E1028" t="str">
        <f>IMAGE("http://ifttt.com/images/no_image_card.png",1)</f>
        <v/>
      </c>
      <c r="F1028" s="1" t="s">
        <v>4</v>
      </c>
      <c r="G1028" s="2" t="s">
        <v>4321</v>
      </c>
    </row>
    <row r="1029">
      <c r="A1029" s="1" t="s">
        <v>4322</v>
      </c>
      <c r="B1029" s="1" t="s">
        <v>815</v>
      </c>
      <c r="C1029" s="1" t="s">
        <v>4323</v>
      </c>
      <c r="D1029" s="2" t="s">
        <v>4324</v>
      </c>
      <c r="E1029" t="str">
        <f>IMAGE("https://i.ytimg.com/vd?id=vJenqhpwvlA&amp;amp;ats=660000&amp;amp;w=960&amp;amp;h=720&amp;amp;sigh=m_xxJbXN8Bk-vSuoMgCXHb3Y0mg",1)</f>
        <v/>
      </c>
      <c r="F1029" s="1" t="s">
        <v>4</v>
      </c>
      <c r="G1029" s="2" t="s">
        <v>4325</v>
      </c>
    </row>
    <row r="1030">
      <c r="A1030" s="1" t="s">
        <v>4326</v>
      </c>
      <c r="B1030" s="1" t="s">
        <v>4327</v>
      </c>
      <c r="C1030" s="1" t="s">
        <v>4328</v>
      </c>
      <c r="D1030" s="2" t="s">
        <v>4329</v>
      </c>
      <c r="E1030" t="str">
        <f>IMAGE("http://cdn.shopify.com/s/files/1/0336/8485/products/bitcoin_negra.jpg?v=1432340209",1)</f>
        <v/>
      </c>
      <c r="F1030" s="1" t="s">
        <v>4</v>
      </c>
      <c r="G1030" s="2" t="s">
        <v>4330</v>
      </c>
    </row>
    <row r="1031">
      <c r="A1031" s="1" t="s">
        <v>4317</v>
      </c>
      <c r="B1031" s="1" t="s">
        <v>4318</v>
      </c>
      <c r="C1031" s="1" t="s">
        <v>4319</v>
      </c>
      <c r="D1031" s="2" t="s">
        <v>4320</v>
      </c>
      <c r="E1031" t="str">
        <f>IMAGE("http://ifttt.com/images/no_image_card.png",1)</f>
        <v/>
      </c>
      <c r="F1031" s="1" t="s">
        <v>4</v>
      </c>
      <c r="G1031" s="2" t="s">
        <v>4321</v>
      </c>
    </row>
    <row r="1032">
      <c r="A1032" s="1" t="s">
        <v>4322</v>
      </c>
      <c r="B1032" s="1" t="s">
        <v>815</v>
      </c>
      <c r="C1032" s="1" t="s">
        <v>4323</v>
      </c>
      <c r="D1032" s="2" t="s">
        <v>4324</v>
      </c>
      <c r="E1032" t="str">
        <f>IMAGE("https://i.ytimg.com/vd?id=vJenqhpwvlA&amp;amp;ats=660000&amp;amp;w=960&amp;amp;h=720&amp;amp;sigh=m_xxJbXN8Bk-vSuoMgCXHb3Y0mg",1)</f>
        <v/>
      </c>
      <c r="F1032" s="1" t="s">
        <v>4</v>
      </c>
      <c r="G1032" s="2" t="s">
        <v>4325</v>
      </c>
    </row>
    <row r="1033">
      <c r="A1033" s="1" t="s">
        <v>4331</v>
      </c>
      <c r="B1033" s="1" t="s">
        <v>4332</v>
      </c>
      <c r="C1033" s="1" t="s">
        <v>4333</v>
      </c>
      <c r="D1033" s="2" t="s">
        <v>4334</v>
      </c>
      <c r="E1033" t="str">
        <f>IMAGE("http://i.imgur.com/2qV0DI1.gif?fb",1)</f>
        <v/>
      </c>
      <c r="F1033" s="1" t="s">
        <v>4</v>
      </c>
      <c r="G1033" s="2" t="s">
        <v>4335</v>
      </c>
    </row>
    <row r="1034">
      <c r="A1034" s="1" t="s">
        <v>4336</v>
      </c>
      <c r="B1034" s="1" t="s">
        <v>4337</v>
      </c>
      <c r="C1034" s="1" t="s">
        <v>4338</v>
      </c>
      <c r="D1034" s="1" t="s">
        <v>4339</v>
      </c>
      <c r="E1034" t="str">
        <f>IMAGE("http://ifttt.com/images/no_image_card.png",1)</f>
        <v/>
      </c>
      <c r="F1034" s="1" t="s">
        <v>4</v>
      </c>
      <c r="G1034" s="2" t="s">
        <v>4340</v>
      </c>
    </row>
    <row r="1035">
      <c r="A1035" s="1" t="s">
        <v>4331</v>
      </c>
      <c r="B1035" s="1" t="s">
        <v>4332</v>
      </c>
      <c r="C1035" s="1" t="s">
        <v>4333</v>
      </c>
      <c r="D1035" s="2" t="s">
        <v>4334</v>
      </c>
      <c r="E1035" t="str">
        <f>IMAGE("http://i.imgur.com/2qV0DI1.gif?fb",1)</f>
        <v/>
      </c>
      <c r="F1035" s="1" t="s">
        <v>4</v>
      </c>
      <c r="G1035" s="2" t="s">
        <v>4335</v>
      </c>
    </row>
    <row r="1036">
      <c r="A1036" s="1" t="s">
        <v>4341</v>
      </c>
      <c r="B1036" s="1" t="s">
        <v>4342</v>
      </c>
      <c r="C1036" s="1" t="s">
        <v>4343</v>
      </c>
      <c r="D1036" s="1" t="s">
        <v>4344</v>
      </c>
      <c r="E1036" t="str">
        <f t="shared" ref="E1036:E1038" si="114">IMAGE("http://ifttt.com/images/no_image_card.png",1)</f>
        <v/>
      </c>
      <c r="F1036" s="1" t="s">
        <v>4</v>
      </c>
      <c r="G1036" s="2" t="s">
        <v>4345</v>
      </c>
    </row>
    <row r="1037">
      <c r="A1037" s="1" t="s">
        <v>4346</v>
      </c>
      <c r="B1037" s="1" t="s">
        <v>12</v>
      </c>
      <c r="C1037" s="1" t="s">
        <v>4347</v>
      </c>
      <c r="D1037" s="1" t="s">
        <v>14</v>
      </c>
      <c r="E1037" t="str">
        <f t="shared" si="114"/>
        <v/>
      </c>
      <c r="F1037" s="1" t="s">
        <v>4</v>
      </c>
      <c r="G1037" s="2" t="s">
        <v>4348</v>
      </c>
    </row>
    <row r="1038">
      <c r="A1038" s="1" t="s">
        <v>4349</v>
      </c>
      <c r="B1038" s="1" t="s">
        <v>4350</v>
      </c>
      <c r="C1038" s="1" t="s">
        <v>4351</v>
      </c>
      <c r="D1038" s="1" t="s">
        <v>4352</v>
      </c>
      <c r="E1038" t="str">
        <f t="shared" si="114"/>
        <v/>
      </c>
      <c r="F1038" s="1" t="s">
        <v>4</v>
      </c>
      <c r="G1038" s="2" t="s">
        <v>4353</v>
      </c>
    </row>
    <row r="1039">
      <c r="A1039" s="1" t="s">
        <v>4354</v>
      </c>
      <c r="B1039" s="1" t="s">
        <v>4355</v>
      </c>
      <c r="C1039" s="1" t="s">
        <v>4356</v>
      </c>
      <c r="D1039" s="2" t="s">
        <v>4357</v>
      </c>
      <c r="E1039" t="str">
        <f>IMAGE("https://cryptocointalk.com/public/style_images/ipsthemes_agile/meta_image.png",1)</f>
        <v/>
      </c>
      <c r="F1039" s="1" t="s">
        <v>4</v>
      </c>
      <c r="G1039" s="2" t="s">
        <v>4358</v>
      </c>
    </row>
    <row r="1040">
      <c r="A1040" s="1" t="s">
        <v>4359</v>
      </c>
      <c r="B1040" s="1" t="s">
        <v>4360</v>
      </c>
      <c r="C1040" s="1" t="s">
        <v>4361</v>
      </c>
      <c r="D1040" s="1" t="s">
        <v>4362</v>
      </c>
      <c r="E1040" t="str">
        <f>IMAGE("http://ifttt.com/images/no_image_card.png",1)</f>
        <v/>
      </c>
      <c r="F1040" s="1" t="s">
        <v>4</v>
      </c>
      <c r="G1040" s="2" t="s">
        <v>4363</v>
      </c>
    </row>
    <row r="1041">
      <c r="A1041" s="1" t="s">
        <v>4364</v>
      </c>
      <c r="B1041" s="1" t="s">
        <v>517</v>
      </c>
      <c r="C1041" s="1" t="s">
        <v>4365</v>
      </c>
      <c r="D1041" s="2" t="s">
        <v>4366</v>
      </c>
      <c r="E1041" t="str">
        <f>IMAGE("https://pbs.twimg.com/profile_images/553695831782883328/IvKiS7WJ_400x400.jpeg",1)</f>
        <v/>
      </c>
      <c r="F1041" s="1" t="s">
        <v>4</v>
      </c>
      <c r="G1041" s="2" t="s">
        <v>4367</v>
      </c>
    </row>
    <row r="1042">
      <c r="A1042" s="1" t="s">
        <v>4364</v>
      </c>
      <c r="B1042" s="1" t="s">
        <v>373</v>
      </c>
      <c r="C1042" s="1" t="s">
        <v>4368</v>
      </c>
      <c r="D1042" s="2" t="s">
        <v>4369</v>
      </c>
      <c r="E1042" t="str">
        <f>IMAGE("https://www.ibsintelligence.com/images/banners/Splash/news-756x100.jpg",1)</f>
        <v/>
      </c>
      <c r="F1042" s="1" t="s">
        <v>4</v>
      </c>
      <c r="G1042" s="2" t="s">
        <v>4370</v>
      </c>
    </row>
    <row r="1043">
      <c r="A1043" s="1" t="s">
        <v>4364</v>
      </c>
      <c r="B1043" s="1" t="s">
        <v>517</v>
      </c>
      <c r="C1043" s="1" t="s">
        <v>4365</v>
      </c>
      <c r="D1043" s="2" t="s">
        <v>4366</v>
      </c>
      <c r="E1043" t="str">
        <f>IMAGE("https://pbs.twimg.com/profile_images/553695831782883328/IvKiS7WJ_400x400.jpeg",1)</f>
        <v/>
      </c>
      <c r="F1043" s="1" t="s">
        <v>4</v>
      </c>
      <c r="G1043" s="2" t="s">
        <v>4367</v>
      </c>
    </row>
    <row r="1044">
      <c r="A1044" s="1" t="s">
        <v>4371</v>
      </c>
      <c r="B1044" s="1" t="s">
        <v>200</v>
      </c>
      <c r="C1044" s="1" t="s">
        <v>4372</v>
      </c>
      <c r="D1044" s="1" t="s">
        <v>4373</v>
      </c>
      <c r="E1044" t="str">
        <f>IMAGE("http://ifttt.com/images/no_image_card.png",1)</f>
        <v/>
      </c>
      <c r="F1044" s="1" t="s">
        <v>4</v>
      </c>
      <c r="G1044" s="2" t="s">
        <v>4374</v>
      </c>
    </row>
    <row r="1045">
      <c r="A1045" s="1" t="s">
        <v>4375</v>
      </c>
      <c r="B1045" s="1" t="s">
        <v>4376</v>
      </c>
      <c r="C1045" s="1" t="s">
        <v>4377</v>
      </c>
      <c r="D1045" s="2" t="s">
        <v>4378</v>
      </c>
      <c r="E1045" t="str">
        <f>IMAGE("http://i.imgur.com/r1ez9vi.jpg",1)</f>
        <v/>
      </c>
      <c r="F1045" s="1" t="s">
        <v>4</v>
      </c>
      <c r="G1045" s="2" t="s">
        <v>4379</v>
      </c>
    </row>
    <row r="1046">
      <c r="A1046" s="1" t="s">
        <v>4380</v>
      </c>
      <c r="B1046" s="1" t="s">
        <v>4381</v>
      </c>
      <c r="C1046" s="1" t="s">
        <v>4382</v>
      </c>
      <c r="D1046" s="1" t="s">
        <v>4383</v>
      </c>
      <c r="E1046" t="str">
        <f t="shared" ref="E1046:E1048" si="115">IMAGE("http://ifttt.com/images/no_image_card.png",1)</f>
        <v/>
      </c>
      <c r="F1046" s="1" t="s">
        <v>4</v>
      </c>
      <c r="G1046" s="2" t="s">
        <v>4384</v>
      </c>
    </row>
    <row r="1047">
      <c r="A1047" s="1" t="s">
        <v>4385</v>
      </c>
      <c r="B1047" s="1" t="s">
        <v>732</v>
      </c>
      <c r="C1047" s="1" t="s">
        <v>4386</v>
      </c>
      <c r="D1047" s="1" t="s">
        <v>4387</v>
      </c>
      <c r="E1047" t="str">
        <f t="shared" si="115"/>
        <v/>
      </c>
      <c r="F1047" s="1" t="s">
        <v>4</v>
      </c>
      <c r="G1047" s="2" t="s">
        <v>4388</v>
      </c>
    </row>
    <row r="1048">
      <c r="A1048" s="1" t="s">
        <v>4389</v>
      </c>
      <c r="B1048" s="1" t="s">
        <v>1997</v>
      </c>
      <c r="C1048" s="1" t="s">
        <v>4390</v>
      </c>
      <c r="D1048" s="1" t="s">
        <v>4391</v>
      </c>
      <c r="E1048" t="str">
        <f t="shared" si="115"/>
        <v/>
      </c>
      <c r="F1048" s="1" t="s">
        <v>4</v>
      </c>
      <c r="G1048" s="2" t="s">
        <v>4392</v>
      </c>
    </row>
    <row r="1049">
      <c r="A1049" s="1" t="s">
        <v>4393</v>
      </c>
      <c r="B1049" s="1" t="s">
        <v>4394</v>
      </c>
      <c r="C1049" s="1" t="s">
        <v>4309</v>
      </c>
      <c r="D1049" s="2" t="s">
        <v>4395</v>
      </c>
      <c r="E1049" t="str">
        <f>IMAGE("http://s.marketwatch.com/public/resources/MWimages/MW-DM252_bitcoi_ZG_20150518184220.jpg",1)</f>
        <v/>
      </c>
      <c r="F1049" s="1" t="s">
        <v>4</v>
      </c>
      <c r="G1049" s="2" t="s">
        <v>4396</v>
      </c>
    </row>
    <row r="1050">
      <c r="A1050" s="1" t="s">
        <v>4397</v>
      </c>
      <c r="B1050" s="1" t="s">
        <v>498</v>
      </c>
      <c r="C1050" s="1" t="s">
        <v>4398</v>
      </c>
      <c r="D1050" s="2" t="s">
        <v>4399</v>
      </c>
      <c r="E1050" t="str">
        <f>IMAGE("http://shitco.in/wp-content/uploads/2015/05/Screen-Shot-2015-05-22-at-11.13.16-PM.png",1)</f>
        <v/>
      </c>
      <c r="F1050" s="1" t="s">
        <v>4</v>
      </c>
      <c r="G1050" s="2" t="s">
        <v>4400</v>
      </c>
    </row>
    <row r="1051">
      <c r="A1051" s="1" t="s">
        <v>4401</v>
      </c>
      <c r="B1051" s="1" t="s">
        <v>4402</v>
      </c>
      <c r="C1051" s="1" t="s">
        <v>4403</v>
      </c>
      <c r="D1051" s="1" t="s">
        <v>4404</v>
      </c>
      <c r="E1051" t="str">
        <f>IMAGE("http://ifttt.com/images/no_image_card.png",1)</f>
        <v/>
      </c>
      <c r="F1051" s="1" t="s">
        <v>4</v>
      </c>
      <c r="G1051" s="2" t="s">
        <v>4405</v>
      </c>
    </row>
    <row r="1052">
      <c r="A1052" s="1" t="s">
        <v>4406</v>
      </c>
      <c r="B1052" s="1" t="s">
        <v>4407</v>
      </c>
      <c r="C1052" s="1" t="s">
        <v>4408</v>
      </c>
      <c r="D1052" s="2" t="s">
        <v>4409</v>
      </c>
      <c r="E1052" t="str">
        <f>IMAGE("https://i.ytimg.com/vi/C2ruPbpnUEY/hqdefault.jpg",1)</f>
        <v/>
      </c>
      <c r="F1052" s="1" t="s">
        <v>4</v>
      </c>
      <c r="G1052" s="2" t="s">
        <v>4410</v>
      </c>
    </row>
    <row r="1053">
      <c r="A1053" s="1" t="s">
        <v>4411</v>
      </c>
      <c r="B1053" s="1" t="s">
        <v>4412</v>
      </c>
      <c r="C1053" s="1" t="s">
        <v>4413</v>
      </c>
      <c r="D1053" s="1" t="s">
        <v>4414</v>
      </c>
      <c r="E1053" t="str">
        <f>IMAGE("http://ifttt.com/images/no_image_card.png",1)</f>
        <v/>
      </c>
      <c r="F1053" s="1" t="s">
        <v>4</v>
      </c>
      <c r="G1053" s="2" t="s">
        <v>4415</v>
      </c>
    </row>
    <row r="1054">
      <c r="A1054" s="1" t="s">
        <v>4416</v>
      </c>
      <c r="B1054" s="1" t="s">
        <v>4417</v>
      </c>
      <c r="C1054" s="1" t="s">
        <v>4418</v>
      </c>
      <c r="D1054" s="2" t="s">
        <v>4419</v>
      </c>
      <c r="E1054" t="str">
        <f>IMAGE("https://i.ytimg.com/vi/6R00VBj5ehk/maxresdefault.jpg",1)</f>
        <v/>
      </c>
      <c r="F1054" s="1" t="s">
        <v>4</v>
      </c>
      <c r="G1054" s="2" t="s">
        <v>4420</v>
      </c>
    </row>
    <row r="1055">
      <c r="A1055" s="1" t="s">
        <v>4421</v>
      </c>
      <c r="B1055" s="1" t="s">
        <v>129</v>
      </c>
      <c r="C1055" s="1" t="s">
        <v>4422</v>
      </c>
      <c r="D1055" s="2" t="s">
        <v>4423</v>
      </c>
      <c r="E1055" t="str">
        <f>IMAGE("http://bravenewcoin.com/assets/Uploads/_resampled/CroppedImage400400-Bitfinex-Hacked.jpg",1)</f>
        <v/>
      </c>
      <c r="F1055" s="1" t="s">
        <v>4</v>
      </c>
      <c r="G1055" s="2" t="s">
        <v>4424</v>
      </c>
    </row>
    <row r="1056">
      <c r="A1056" s="1" t="s">
        <v>4425</v>
      </c>
      <c r="B1056" s="1" t="s">
        <v>4426</v>
      </c>
      <c r="C1056" s="1" t="s">
        <v>4427</v>
      </c>
      <c r="D1056" s="1" t="s">
        <v>4428</v>
      </c>
      <c r="E1056" t="str">
        <f>IMAGE("http://ifttt.com/images/no_image_card.png",1)</f>
        <v/>
      </c>
      <c r="F1056" s="1" t="s">
        <v>4</v>
      </c>
      <c r="G1056" s="2" t="s">
        <v>4429</v>
      </c>
    </row>
    <row r="1057">
      <c r="A1057" s="1" t="s">
        <v>4430</v>
      </c>
      <c r="B1057" s="1" t="s">
        <v>4431</v>
      </c>
      <c r="C1057" s="1" t="s">
        <v>4432</v>
      </c>
      <c r="D1057" s="2" t="s">
        <v>4433</v>
      </c>
      <c r="E1057" t="str">
        <f>IMAGE("http://i.imgur.com/ugaAAuY.png?fb",1)</f>
        <v/>
      </c>
      <c r="F1057" s="1" t="s">
        <v>4</v>
      </c>
      <c r="G1057" s="2" t="s">
        <v>4434</v>
      </c>
    </row>
    <row r="1058">
      <c r="A1058" s="1" t="s">
        <v>4435</v>
      </c>
      <c r="B1058" s="1" t="s">
        <v>4436</v>
      </c>
      <c r="C1058" s="1" t="s">
        <v>4437</v>
      </c>
      <c r="D1058" s="1" t="s">
        <v>4438</v>
      </c>
      <c r="E1058" t="str">
        <f t="shared" ref="E1058:E1062" si="116">IMAGE("http://ifttt.com/images/no_image_card.png",1)</f>
        <v/>
      </c>
      <c r="F1058" s="1" t="s">
        <v>4</v>
      </c>
      <c r="G1058" s="2" t="s">
        <v>4439</v>
      </c>
    </row>
    <row r="1059">
      <c r="A1059" s="1" t="s">
        <v>4440</v>
      </c>
      <c r="B1059" s="1" t="s">
        <v>4441</v>
      </c>
      <c r="C1059" s="1" t="s">
        <v>4442</v>
      </c>
      <c r="D1059" s="1" t="s">
        <v>4443</v>
      </c>
      <c r="E1059" t="str">
        <f t="shared" si="116"/>
        <v/>
      </c>
      <c r="F1059" s="1" t="s">
        <v>4</v>
      </c>
      <c r="G1059" s="2" t="s">
        <v>4444</v>
      </c>
    </row>
    <row r="1060">
      <c r="A1060" s="1" t="s">
        <v>4445</v>
      </c>
      <c r="B1060" s="1" t="s">
        <v>4446</v>
      </c>
      <c r="C1060" s="1" t="s">
        <v>4447</v>
      </c>
      <c r="D1060" s="2" t="s">
        <v>4448</v>
      </c>
      <c r="E1060" t="str">
        <f t="shared" si="116"/>
        <v/>
      </c>
      <c r="F1060" s="1" t="s">
        <v>4</v>
      </c>
      <c r="G1060" s="2" t="s">
        <v>4449</v>
      </c>
    </row>
    <row r="1061">
      <c r="A1061" s="1" t="s">
        <v>4450</v>
      </c>
      <c r="B1061" s="1" t="s">
        <v>1004</v>
      </c>
      <c r="C1061" s="1" t="s">
        <v>4451</v>
      </c>
      <c r="D1061" s="1" t="s">
        <v>4452</v>
      </c>
      <c r="E1061" t="str">
        <f t="shared" si="116"/>
        <v/>
      </c>
      <c r="F1061" s="1" t="s">
        <v>4</v>
      </c>
      <c r="G1061" s="2" t="s">
        <v>4453</v>
      </c>
    </row>
    <row r="1062">
      <c r="A1062" s="1" t="s">
        <v>4454</v>
      </c>
      <c r="B1062" s="1" t="s">
        <v>4455</v>
      </c>
      <c r="C1062" s="1" t="s">
        <v>4456</v>
      </c>
      <c r="D1062" s="1" t="s">
        <v>14</v>
      </c>
      <c r="E1062" t="str">
        <f t="shared" si="116"/>
        <v/>
      </c>
      <c r="F1062" s="1" t="s">
        <v>4</v>
      </c>
      <c r="G1062" s="2" t="s">
        <v>4457</v>
      </c>
    </row>
    <row r="1063">
      <c r="A1063" s="1" t="s">
        <v>4458</v>
      </c>
      <c r="B1063" s="1" t="s">
        <v>64</v>
      </c>
      <c r="C1063" s="1" t="s">
        <v>4459</v>
      </c>
      <c r="D1063" s="2" t="s">
        <v>4460</v>
      </c>
      <c r="E1063" t="str">
        <f>IMAGE("http://therealnews.com/media/trn_2015-05-01/jhenry0520banks.jpg",1)</f>
        <v/>
      </c>
      <c r="F1063" s="1" t="s">
        <v>4</v>
      </c>
      <c r="G1063" s="2" t="s">
        <v>4461</v>
      </c>
    </row>
    <row r="1064">
      <c r="A1064" s="1" t="s">
        <v>4462</v>
      </c>
      <c r="B1064" s="1" t="s">
        <v>4463</v>
      </c>
      <c r="C1064" s="1" t="s">
        <v>4464</v>
      </c>
      <c r="D1064" s="2" t="s">
        <v>4465</v>
      </c>
      <c r="E1064" t="str">
        <f>IMAGE("http://www.igamingbusiness.com/sites/igamingbusiness.com/files/styles/300x250/public/newspapers_stack_information_161_2.jpg?itok=HeNGIsk4",1)</f>
        <v/>
      </c>
      <c r="F1064" s="1" t="s">
        <v>4</v>
      </c>
      <c r="G1064" s="2" t="s">
        <v>4466</v>
      </c>
    </row>
    <row r="1065">
      <c r="A1065" s="1" t="s">
        <v>4467</v>
      </c>
      <c r="B1065" s="1" t="s">
        <v>4468</v>
      </c>
      <c r="C1065" s="1" t="s">
        <v>4469</v>
      </c>
      <c r="D1065" s="1" t="s">
        <v>4470</v>
      </c>
      <c r="E1065" t="str">
        <f>IMAGE("http://ifttt.com/images/no_image_card.png",1)</f>
        <v/>
      </c>
      <c r="F1065" s="1" t="s">
        <v>4</v>
      </c>
      <c r="G1065" s="2" t="s">
        <v>4471</v>
      </c>
    </row>
    <row r="1066">
      <c r="A1066" s="1" t="s">
        <v>4472</v>
      </c>
      <c r="B1066" s="1" t="s">
        <v>3132</v>
      </c>
      <c r="C1066" s="1" t="s">
        <v>4473</v>
      </c>
      <c r="D1066" s="2" t="s">
        <v>4474</v>
      </c>
      <c r="E1066" t="str">
        <f>IMAGE("http://1.bp.blogspot.com/-AKBGG49nibY/U-PkuyMQavI/AAAAAAAABQg/u9s_c3kbRiY/s80/*",1)</f>
        <v/>
      </c>
      <c r="F1066" s="1" t="s">
        <v>4</v>
      </c>
      <c r="G1066" s="2" t="s">
        <v>4475</v>
      </c>
    </row>
    <row r="1067">
      <c r="A1067" s="1" t="s">
        <v>4476</v>
      </c>
      <c r="B1067" s="1" t="s">
        <v>4477</v>
      </c>
      <c r="C1067" s="1" t="s">
        <v>4478</v>
      </c>
      <c r="D1067" s="2" t="s">
        <v>4479</v>
      </c>
      <c r="E1067" t="str">
        <f>IMAGE("http://www.cryptosplus.com/bundles/instant/images/load.GIF",1)</f>
        <v/>
      </c>
      <c r="F1067" s="1" t="s">
        <v>4</v>
      </c>
      <c r="G1067" s="2" t="s">
        <v>4480</v>
      </c>
    </row>
    <row r="1068">
      <c r="A1068" s="1" t="s">
        <v>4481</v>
      </c>
      <c r="B1068" s="1" t="s">
        <v>4482</v>
      </c>
      <c r="C1068" s="1" t="s">
        <v>4483</v>
      </c>
      <c r="D1068" s="2" t="s">
        <v>4484</v>
      </c>
      <c r="E1068" t="str">
        <f>IMAGE("http://www.moneynews.com/App_Themes/Moneynews/images/facebook/moneynewsFBLogo.gif",1)</f>
        <v/>
      </c>
      <c r="F1068" s="1" t="s">
        <v>4</v>
      </c>
      <c r="G1068" s="2" t="s">
        <v>4485</v>
      </c>
    </row>
    <row r="1069">
      <c r="A1069" s="1" t="s">
        <v>4486</v>
      </c>
      <c r="B1069" s="1" t="s">
        <v>4487</v>
      </c>
      <c r="C1069" s="1" t="s">
        <v>4488</v>
      </c>
      <c r="D1069" s="2" t="s">
        <v>4489</v>
      </c>
      <c r="E1069" t="str">
        <f>IMAGE("https://pbs.twimg.com/profile_images/1472041543/bitcoinlogo_400x400.png",1)</f>
        <v/>
      </c>
      <c r="F1069" s="1" t="s">
        <v>4</v>
      </c>
      <c r="G1069" s="2" t="s">
        <v>4490</v>
      </c>
    </row>
    <row r="1070">
      <c r="A1070" s="1" t="s">
        <v>4491</v>
      </c>
      <c r="B1070" s="1" t="s">
        <v>4492</v>
      </c>
      <c r="C1070" s="1" t="s">
        <v>4493</v>
      </c>
      <c r="D1070" s="1" t="s">
        <v>4494</v>
      </c>
      <c r="E1070" t="str">
        <f t="shared" ref="E1070:E1071" si="117">IMAGE("http://ifttt.com/images/no_image_card.png",1)</f>
        <v/>
      </c>
      <c r="F1070" s="1" t="s">
        <v>4</v>
      </c>
      <c r="G1070" s="2" t="s">
        <v>4495</v>
      </c>
    </row>
    <row r="1071">
      <c r="A1071" s="1" t="s">
        <v>4496</v>
      </c>
      <c r="B1071" s="1" t="s">
        <v>4497</v>
      </c>
      <c r="C1071" s="1" t="s">
        <v>4498</v>
      </c>
      <c r="D1071" s="1" t="s">
        <v>4499</v>
      </c>
      <c r="E1071" t="str">
        <f t="shared" si="117"/>
        <v/>
      </c>
      <c r="F1071" s="1" t="s">
        <v>4</v>
      </c>
      <c r="G1071" s="2" t="s">
        <v>4500</v>
      </c>
    </row>
    <row r="1072">
      <c r="A1072" s="1" t="s">
        <v>4501</v>
      </c>
      <c r="B1072" s="1" t="s">
        <v>3489</v>
      </c>
      <c r="C1072" s="1" t="s">
        <v>4502</v>
      </c>
      <c r="D1072" s="2" t="s">
        <v>4503</v>
      </c>
      <c r="E1072" t="str">
        <f>IMAGE("http://cointelegraph.com/images/725_aHR0cDovL2NvaW50ZWxlZ3JhcGguY29tL3N0b3JhZ2UvdXBsb2Fkcy92aWV3LzhlMWY0YTRjZDA5ZmFiYjViNDk5NGNjM2RmMjgxZjk1LnBuZw==.jpg",1)</f>
        <v/>
      </c>
      <c r="F1072" s="1" t="s">
        <v>4</v>
      </c>
      <c r="G1072" s="2" t="s">
        <v>4504</v>
      </c>
    </row>
    <row r="1073">
      <c r="A1073" s="1" t="s">
        <v>4505</v>
      </c>
      <c r="B1073" s="1" t="s">
        <v>4506</v>
      </c>
      <c r="C1073" s="1" t="s">
        <v>4507</v>
      </c>
      <c r="D1073" s="2" t="s">
        <v>4508</v>
      </c>
      <c r="E1073" t="str">
        <f>IMAGE("https://pbs.twimg.com/media/CFrWk80UMAAKoDN.png:large",1)</f>
        <v/>
      </c>
      <c r="F1073" s="1" t="s">
        <v>4</v>
      </c>
      <c r="G1073" s="2" t="s">
        <v>4509</v>
      </c>
    </row>
    <row r="1074">
      <c r="A1074" s="1" t="s">
        <v>4510</v>
      </c>
      <c r="B1074" s="1" t="s">
        <v>3602</v>
      </c>
      <c r="C1074" s="1" t="s">
        <v>4511</v>
      </c>
      <c r="D1074" s="2" t="s">
        <v>4512</v>
      </c>
      <c r="E1074" t="str">
        <f>IMAGE("http://coincenter.org/wp-content/uploads/2014/11/Payment-Sec2.png",1)</f>
        <v/>
      </c>
      <c r="F1074" s="1" t="s">
        <v>4</v>
      </c>
      <c r="G1074" s="2" t="s">
        <v>4513</v>
      </c>
    </row>
    <row r="1075">
      <c r="A1075" s="1" t="s">
        <v>4514</v>
      </c>
      <c r="B1075" s="1" t="s">
        <v>1202</v>
      </c>
      <c r="C1075" s="1" t="s">
        <v>4515</v>
      </c>
      <c r="D1075" s="1" t="s">
        <v>4516</v>
      </c>
      <c r="E1075" t="str">
        <f t="shared" ref="E1075:E1078" si="118">IMAGE("http://ifttt.com/images/no_image_card.png",1)</f>
        <v/>
      </c>
      <c r="F1075" s="1" t="s">
        <v>4</v>
      </c>
      <c r="G1075" s="2" t="s">
        <v>4517</v>
      </c>
    </row>
    <row r="1076">
      <c r="A1076" s="1" t="s">
        <v>4518</v>
      </c>
      <c r="B1076" s="1" t="s">
        <v>4497</v>
      </c>
      <c r="C1076" s="1" t="s">
        <v>4519</v>
      </c>
      <c r="D1076" s="1" t="s">
        <v>4520</v>
      </c>
      <c r="E1076" t="str">
        <f t="shared" si="118"/>
        <v/>
      </c>
      <c r="F1076" s="1" t="s">
        <v>4</v>
      </c>
      <c r="G1076" s="2" t="s">
        <v>4521</v>
      </c>
    </row>
    <row r="1077">
      <c r="A1077" s="1" t="s">
        <v>4522</v>
      </c>
      <c r="B1077" s="1" t="s">
        <v>4523</v>
      </c>
      <c r="C1077" s="1" t="s">
        <v>4524</v>
      </c>
      <c r="D1077" s="1" t="s">
        <v>4525</v>
      </c>
      <c r="E1077" t="str">
        <f t="shared" si="118"/>
        <v/>
      </c>
      <c r="F1077" s="1" t="s">
        <v>4</v>
      </c>
      <c r="G1077" s="2" t="s">
        <v>4526</v>
      </c>
    </row>
    <row r="1078">
      <c r="A1078" s="1" t="s">
        <v>4527</v>
      </c>
      <c r="B1078" s="1" t="s">
        <v>4528</v>
      </c>
      <c r="C1078" s="1" t="s">
        <v>4529</v>
      </c>
      <c r="D1078" s="1" t="s">
        <v>4530</v>
      </c>
      <c r="E1078" t="str">
        <f t="shared" si="118"/>
        <v/>
      </c>
      <c r="F1078" s="1" t="s">
        <v>4</v>
      </c>
      <c r="G1078" s="2" t="s">
        <v>4531</v>
      </c>
    </row>
    <row r="1079">
      <c r="A1079" s="1" t="s">
        <v>4532</v>
      </c>
      <c r="B1079" s="1" t="s">
        <v>933</v>
      </c>
      <c r="C1079" s="1" t="s">
        <v>4533</v>
      </c>
      <c r="D1079" s="2" t="s">
        <v>4534</v>
      </c>
      <c r="E1079" t="str">
        <f>IMAGE("http://newsletters.briefs.blpprofessional.com/images/media.folioshack.com/bloomberg_briefs/logo.png",1)</f>
        <v/>
      </c>
      <c r="F1079" s="1" t="s">
        <v>4</v>
      </c>
      <c r="G1079" s="2" t="s">
        <v>4535</v>
      </c>
    </row>
    <row r="1080">
      <c r="A1080" s="1" t="s">
        <v>4536</v>
      </c>
      <c r="B1080" s="1" t="s">
        <v>703</v>
      </c>
      <c r="C1080" s="1" t="s">
        <v>4537</v>
      </c>
      <c r="D1080" s="1" t="s">
        <v>4538</v>
      </c>
      <c r="E1080" t="str">
        <f>IMAGE("http://ifttt.com/images/no_image_card.png",1)</f>
        <v/>
      </c>
      <c r="F1080" s="1" t="s">
        <v>4</v>
      </c>
      <c r="G1080" s="2" t="s">
        <v>4539</v>
      </c>
    </row>
    <row r="1081">
      <c r="A1081" s="1" t="s">
        <v>4540</v>
      </c>
      <c r="B1081" s="1" t="s">
        <v>4541</v>
      </c>
      <c r="C1081" s="1" t="s">
        <v>4542</v>
      </c>
      <c r="D1081" s="2" t="s">
        <v>4543</v>
      </c>
      <c r="E1081" t="str">
        <f>IMAGE("http://pastebin.com/i/fb2.jpg",1)</f>
        <v/>
      </c>
      <c r="F1081" s="1" t="s">
        <v>4</v>
      </c>
      <c r="G1081" s="2" t="s">
        <v>4544</v>
      </c>
    </row>
    <row r="1082">
      <c r="A1082" s="1" t="s">
        <v>4545</v>
      </c>
      <c r="B1082" s="1" t="s">
        <v>4128</v>
      </c>
      <c r="C1082" s="1" t="s">
        <v>4129</v>
      </c>
      <c r="D1082" s="1" t="s">
        <v>4546</v>
      </c>
      <c r="E1082" t="str">
        <f t="shared" ref="E1082:E1083" si="119">IMAGE("http://ifttt.com/images/no_image_card.png",1)</f>
        <v/>
      </c>
      <c r="F1082" s="1" t="s">
        <v>4</v>
      </c>
      <c r="G1082" s="2" t="s">
        <v>4547</v>
      </c>
    </row>
    <row r="1083">
      <c r="A1083" s="1" t="s">
        <v>4548</v>
      </c>
      <c r="B1083" s="1" t="s">
        <v>4549</v>
      </c>
      <c r="C1083" s="1" t="s">
        <v>4550</v>
      </c>
      <c r="D1083" s="1" t="s">
        <v>4551</v>
      </c>
      <c r="E1083" t="str">
        <f t="shared" si="119"/>
        <v/>
      </c>
      <c r="F1083" s="1" t="s">
        <v>4</v>
      </c>
      <c r="G1083" s="2" t="s">
        <v>4552</v>
      </c>
    </row>
    <row r="1084">
      <c r="A1084" s="1" t="s">
        <v>4553</v>
      </c>
      <c r="B1084" s="1" t="s">
        <v>2192</v>
      </c>
      <c r="C1084" s="1" t="s">
        <v>4554</v>
      </c>
      <c r="D1084" s="2" t="s">
        <v>4555</v>
      </c>
      <c r="E1084" t="str">
        <f>IMAGE("http://s1.ibtimes.com/sites/www.ibtimes.com/files/styles/v2_article_large/public/2015/03/10/bitcoin.jpg?itok=S9EUfWBA",1)</f>
        <v/>
      </c>
      <c r="F1084" s="1" t="s">
        <v>4</v>
      </c>
      <c r="G1084" s="2" t="s">
        <v>4556</v>
      </c>
    </row>
    <row r="1085">
      <c r="A1085" s="1" t="s">
        <v>4557</v>
      </c>
      <c r="B1085" s="1" t="s">
        <v>4558</v>
      </c>
      <c r="C1085" s="1" t="s">
        <v>4559</v>
      </c>
      <c r="D1085" s="1" t="s">
        <v>4560</v>
      </c>
      <c r="E1085" t="str">
        <f>IMAGE("http://ifttt.com/images/no_image_card.png",1)</f>
        <v/>
      </c>
      <c r="F1085" s="1" t="s">
        <v>4</v>
      </c>
      <c r="G1085" s="2" t="s">
        <v>4561</v>
      </c>
    </row>
    <row r="1086">
      <c r="A1086" s="1" t="s">
        <v>4562</v>
      </c>
      <c r="B1086" s="1" t="s">
        <v>4563</v>
      </c>
      <c r="C1086" s="1" t="s">
        <v>4564</v>
      </c>
      <c r="D1086" s="2" t="s">
        <v>4565</v>
      </c>
      <c r="E1086" t="str">
        <f>IMAGE("http://i.imgur.com/oKeetaQ.jpg?fb",1)</f>
        <v/>
      </c>
      <c r="F1086" s="1" t="s">
        <v>4</v>
      </c>
      <c r="G1086" s="2" t="s">
        <v>4566</v>
      </c>
    </row>
    <row r="1087">
      <c r="A1087" s="1" t="s">
        <v>4567</v>
      </c>
      <c r="B1087" s="1" t="s">
        <v>4568</v>
      </c>
      <c r="C1087" s="1" t="s">
        <v>4569</v>
      </c>
      <c r="D1087" s="1" t="s">
        <v>4570</v>
      </c>
      <c r="E1087" t="str">
        <f t="shared" ref="E1087:E1089" si="120">IMAGE("http://ifttt.com/images/no_image_card.png",1)</f>
        <v/>
      </c>
      <c r="F1087" s="1" t="s">
        <v>4</v>
      </c>
      <c r="G1087" s="2" t="s">
        <v>4571</v>
      </c>
    </row>
    <row r="1088">
      <c r="A1088" s="1" t="s">
        <v>4572</v>
      </c>
      <c r="B1088" s="1" t="s">
        <v>4573</v>
      </c>
      <c r="C1088" s="1" t="s">
        <v>4574</v>
      </c>
      <c r="D1088" s="1" t="s">
        <v>4575</v>
      </c>
      <c r="E1088" t="str">
        <f t="shared" si="120"/>
        <v/>
      </c>
      <c r="F1088" s="1" t="s">
        <v>4</v>
      </c>
      <c r="G1088" s="2" t="s">
        <v>4576</v>
      </c>
    </row>
    <row r="1089">
      <c r="A1089" s="1" t="s">
        <v>4577</v>
      </c>
      <c r="B1089" s="1" t="s">
        <v>4578</v>
      </c>
      <c r="C1089" s="1" t="s">
        <v>4579</v>
      </c>
      <c r="D1089" s="2" t="s">
        <v>4580</v>
      </c>
      <c r="E1089" t="str">
        <f t="shared" si="120"/>
        <v/>
      </c>
      <c r="F1089" s="1" t="s">
        <v>4</v>
      </c>
      <c r="G1089" s="2" t="s">
        <v>4581</v>
      </c>
    </row>
    <row r="1090">
      <c r="A1090" s="1" t="s">
        <v>4582</v>
      </c>
      <c r="B1090" s="1" t="s">
        <v>4583</v>
      </c>
      <c r="C1090" s="1" t="s">
        <v>4584</v>
      </c>
      <c r="D1090" s="2" t="s">
        <v>4585</v>
      </c>
      <c r="E1090" t="str">
        <f>IMAGE("http://i.imgur.com/uvMKrGb.png?fb",1)</f>
        <v/>
      </c>
      <c r="F1090" s="1" t="s">
        <v>4</v>
      </c>
      <c r="G1090" s="2" t="s">
        <v>4586</v>
      </c>
    </row>
    <row r="1091">
      <c r="A1091" s="1" t="s">
        <v>4582</v>
      </c>
      <c r="B1091" s="1" t="s">
        <v>4587</v>
      </c>
      <c r="C1091" s="1" t="s">
        <v>4588</v>
      </c>
      <c r="D1091" s="1" t="s">
        <v>4588</v>
      </c>
      <c r="E1091" t="str">
        <f t="shared" ref="E1091:E1094" si="121">IMAGE("http://ifttt.com/images/no_image_card.png",1)</f>
        <v/>
      </c>
      <c r="F1091" s="1" t="s">
        <v>4</v>
      </c>
      <c r="G1091" s="2" t="s">
        <v>4589</v>
      </c>
    </row>
    <row r="1092">
      <c r="A1092" s="1" t="s">
        <v>4590</v>
      </c>
      <c r="B1092" s="1" t="s">
        <v>4591</v>
      </c>
      <c r="C1092" s="1" t="s">
        <v>4592</v>
      </c>
      <c r="D1092" s="1" t="s">
        <v>4593</v>
      </c>
      <c r="E1092" t="str">
        <f t="shared" si="121"/>
        <v/>
      </c>
      <c r="F1092" s="1" t="s">
        <v>4</v>
      </c>
      <c r="G1092" s="2" t="s">
        <v>4594</v>
      </c>
    </row>
    <row r="1093">
      <c r="A1093" s="1" t="s">
        <v>4595</v>
      </c>
      <c r="B1093" s="1" t="s">
        <v>4596</v>
      </c>
      <c r="C1093" s="1" t="s">
        <v>4597</v>
      </c>
      <c r="D1093" s="2" t="s">
        <v>4598</v>
      </c>
      <c r="E1093" t="str">
        <f t="shared" si="121"/>
        <v/>
      </c>
      <c r="F1093" s="1" t="s">
        <v>4</v>
      </c>
      <c r="G1093" s="2" t="s">
        <v>4599</v>
      </c>
    </row>
    <row r="1094">
      <c r="A1094" s="1" t="s">
        <v>4600</v>
      </c>
      <c r="B1094" s="1" t="s">
        <v>4601</v>
      </c>
      <c r="C1094" s="1" t="s">
        <v>4602</v>
      </c>
      <c r="D1094" s="1" t="s">
        <v>4603</v>
      </c>
      <c r="E1094" t="str">
        <f t="shared" si="121"/>
        <v/>
      </c>
      <c r="F1094" s="1" t="s">
        <v>4</v>
      </c>
      <c r="G1094" s="2" t="s">
        <v>4604</v>
      </c>
    </row>
    <row r="1095">
      <c r="A1095" s="1" t="s">
        <v>4600</v>
      </c>
      <c r="B1095" s="1" t="s">
        <v>2266</v>
      </c>
      <c r="C1095" s="1" t="s">
        <v>4605</v>
      </c>
      <c r="D1095" s="2" t="s">
        <v>4606</v>
      </c>
      <c r="E1095" t="str">
        <f>IMAGE("https://tctechcrunch2011.files.wordpress.com/2015/05/21movie.jpg?w=560&amp;amp;h=292&amp;amp;crop=1",1)</f>
        <v/>
      </c>
      <c r="F1095" s="1" t="s">
        <v>4</v>
      </c>
      <c r="G1095" s="2" t="s">
        <v>4607</v>
      </c>
    </row>
    <row r="1096">
      <c r="A1096" s="1" t="s">
        <v>4608</v>
      </c>
      <c r="B1096" s="1" t="s">
        <v>4609</v>
      </c>
      <c r="C1096" s="1" t="s">
        <v>4610</v>
      </c>
      <c r="D1096" s="1" t="s">
        <v>4611</v>
      </c>
      <c r="E1096" t="str">
        <f>IMAGE("http://ifttt.com/images/no_image_card.png",1)</f>
        <v/>
      </c>
      <c r="F1096" s="1" t="s">
        <v>4</v>
      </c>
      <c r="G1096" s="2" t="s">
        <v>4612</v>
      </c>
    </row>
    <row r="1097">
      <c r="A1097" s="1" t="s">
        <v>4613</v>
      </c>
      <c r="B1097" s="1" t="s">
        <v>4614</v>
      </c>
      <c r="C1097" s="1" t="s">
        <v>4615</v>
      </c>
      <c r="D1097" s="2" t="s">
        <v>4616</v>
      </c>
      <c r="E1097" t="str">
        <f>IMAGE("http://i.imgur.com/yPEJy8d.jpg",1)</f>
        <v/>
      </c>
      <c r="F1097" s="1" t="s">
        <v>4</v>
      </c>
      <c r="G1097" s="2" t="s">
        <v>4617</v>
      </c>
    </row>
    <row r="1098">
      <c r="A1098" s="1" t="s">
        <v>4618</v>
      </c>
      <c r="B1098" s="1" t="s">
        <v>4619</v>
      </c>
      <c r="C1098" s="1" t="s">
        <v>4620</v>
      </c>
      <c r="D1098" s="2" t="s">
        <v>4621</v>
      </c>
      <c r="E1098" t="str">
        <f>IMAGE("http://ichef.bbci.co.uk/news/1024/media/images/83131000/jpg/_83131583_ba0ec44c-8e48-4a8e-991d-1bd55d66992e.jpg",1)</f>
        <v/>
      </c>
      <c r="F1098" s="1" t="s">
        <v>4</v>
      </c>
      <c r="G1098" s="2" t="s">
        <v>4622</v>
      </c>
    </row>
    <row r="1099">
      <c r="A1099" s="1" t="s">
        <v>4623</v>
      </c>
      <c r="B1099" s="1" t="s">
        <v>4624</v>
      </c>
      <c r="C1099" s="1" t="s">
        <v>4625</v>
      </c>
      <c r="D1099" s="2" t="s">
        <v>4626</v>
      </c>
      <c r="E1099" t="str">
        <f>IMAGE("https://blockchain.info/Resources/blockchain-logo-vector.svg",1)</f>
        <v/>
      </c>
      <c r="F1099" s="1" t="s">
        <v>4</v>
      </c>
      <c r="G1099" s="2" t="s">
        <v>4627</v>
      </c>
    </row>
    <row r="1100">
      <c r="A1100" s="1" t="s">
        <v>4628</v>
      </c>
      <c r="B1100" s="1" t="s">
        <v>4629</v>
      </c>
      <c r="C1100" s="1" t="s">
        <v>4630</v>
      </c>
      <c r="D1100" s="2" t="s">
        <v>4631</v>
      </c>
      <c r="E1100" t="str">
        <f>IMAGE("http://i.imgur.com/jsdPI9D.jpg",1)</f>
        <v/>
      </c>
      <c r="F1100" s="1" t="s">
        <v>4</v>
      </c>
      <c r="G1100" s="2" t="s">
        <v>4632</v>
      </c>
    </row>
    <row r="1101">
      <c r="A1101" s="1" t="s">
        <v>4633</v>
      </c>
      <c r="B1101" s="1" t="s">
        <v>4634</v>
      </c>
      <c r="C1101" s="1" t="s">
        <v>4635</v>
      </c>
      <c r="D1101" s="1" t="s">
        <v>4636</v>
      </c>
      <c r="E1101" t="str">
        <f t="shared" ref="E1101:E1104" si="122">IMAGE("http://ifttt.com/images/no_image_card.png",1)</f>
        <v/>
      </c>
      <c r="F1101" s="1" t="s">
        <v>4</v>
      </c>
      <c r="G1101" s="2" t="s">
        <v>4637</v>
      </c>
    </row>
    <row r="1102">
      <c r="A1102" s="1" t="s">
        <v>4638</v>
      </c>
      <c r="B1102" s="1" t="s">
        <v>4639</v>
      </c>
      <c r="C1102" s="1" t="s">
        <v>4640</v>
      </c>
      <c r="D1102" s="1" t="s">
        <v>4641</v>
      </c>
      <c r="E1102" t="str">
        <f t="shared" si="122"/>
        <v/>
      </c>
      <c r="F1102" s="1" t="s">
        <v>4</v>
      </c>
      <c r="G1102" s="2" t="s">
        <v>4642</v>
      </c>
    </row>
    <row r="1103">
      <c r="A1103" s="1" t="s">
        <v>4643</v>
      </c>
      <c r="B1103" s="1" t="s">
        <v>4644</v>
      </c>
      <c r="C1103" s="1" t="s">
        <v>4645</v>
      </c>
      <c r="D1103" s="2" t="s">
        <v>4646</v>
      </c>
      <c r="E1103" t="str">
        <f t="shared" si="122"/>
        <v/>
      </c>
      <c r="F1103" s="1" t="s">
        <v>4</v>
      </c>
      <c r="G1103" s="2" t="s">
        <v>4647</v>
      </c>
    </row>
    <row r="1104">
      <c r="A1104" s="1" t="s">
        <v>4648</v>
      </c>
      <c r="B1104" s="1" t="s">
        <v>4649</v>
      </c>
      <c r="C1104" s="1" t="s">
        <v>4650</v>
      </c>
      <c r="D1104" s="1" t="s">
        <v>4651</v>
      </c>
      <c r="E1104" t="str">
        <f t="shared" si="122"/>
        <v/>
      </c>
      <c r="F1104" s="1" t="s">
        <v>4</v>
      </c>
      <c r="G1104" s="2" t="s">
        <v>4652</v>
      </c>
    </row>
    <row r="1105">
      <c r="A1105" s="1" t="s">
        <v>4653</v>
      </c>
      <c r="B1105" s="1" t="s">
        <v>3602</v>
      </c>
      <c r="C1105" s="1" t="s">
        <v>4654</v>
      </c>
      <c r="D1105" s="2" t="s">
        <v>4655</v>
      </c>
      <c r="E1105" t="str">
        <f>IMAGE("https://pbs.twimg.com/profile_images/578236274969960448/-VQIi5wK_400x400.jpeg",1)</f>
        <v/>
      </c>
      <c r="F1105" s="1" t="s">
        <v>4</v>
      </c>
      <c r="G1105" s="2" t="s">
        <v>4656</v>
      </c>
    </row>
    <row r="1106">
      <c r="A1106" s="1" t="s">
        <v>4657</v>
      </c>
      <c r="B1106" s="1" t="s">
        <v>4658</v>
      </c>
      <c r="C1106" s="1" t="s">
        <v>4659</v>
      </c>
      <c r="D1106" s="2" t="s">
        <v>4660</v>
      </c>
      <c r="E1106" t="str">
        <f>IMAGE("https://tctechcrunch2011.files.wordpress.com/2015/05/21movie.jpg?w=560&amp;amp;h=292&amp;amp;crop=1",1)</f>
        <v/>
      </c>
      <c r="F1106" s="1" t="s">
        <v>4</v>
      </c>
      <c r="G1106" s="2" t="s">
        <v>4661</v>
      </c>
    </row>
    <row r="1107">
      <c r="A1107" s="1" t="s">
        <v>4662</v>
      </c>
      <c r="B1107" s="1" t="s">
        <v>4663</v>
      </c>
      <c r="C1107" s="1" t="s">
        <v>4664</v>
      </c>
      <c r="D1107" s="2" t="s">
        <v>4665</v>
      </c>
      <c r="E1107" t="str">
        <f>IMAGE("http://i.imgur.com/d6WlmVv.jpg?fb",1)</f>
        <v/>
      </c>
      <c r="F1107" s="1" t="s">
        <v>4</v>
      </c>
      <c r="G1107" s="2" t="s">
        <v>4666</v>
      </c>
    </row>
    <row r="1108">
      <c r="A1108" s="1" t="s">
        <v>4667</v>
      </c>
      <c r="B1108" s="1" t="s">
        <v>830</v>
      </c>
      <c r="C1108" s="1" t="s">
        <v>4668</v>
      </c>
      <c r="D1108" s="2" t="s">
        <v>4669</v>
      </c>
      <c r="E1108" t="str">
        <f>IMAGE("http://static.guim.co.uk/sys-images/Guardian/Pix/pictures/2015/5/21/1432223082055/The-blockchain-used-to-ru-009.jpg",1)</f>
        <v/>
      </c>
      <c r="F1108" s="1" t="s">
        <v>4</v>
      </c>
      <c r="G1108" s="2" t="s">
        <v>4670</v>
      </c>
    </row>
    <row r="1109">
      <c r="A1109" s="1" t="s">
        <v>4671</v>
      </c>
      <c r="B1109" s="1" t="s">
        <v>4672</v>
      </c>
      <c r="C1109" s="1" t="s">
        <v>4673</v>
      </c>
      <c r="D1109" s="1" t="s">
        <v>4674</v>
      </c>
      <c r="E1109" t="str">
        <f>IMAGE("http://ifttt.com/images/no_image_card.png",1)</f>
        <v/>
      </c>
      <c r="F1109" s="1" t="s">
        <v>4</v>
      </c>
      <c r="G1109" s="2" t="s">
        <v>4675</v>
      </c>
    </row>
    <row r="1110">
      <c r="A1110" s="1" t="s">
        <v>4676</v>
      </c>
      <c r="B1110" s="1" t="s">
        <v>4677</v>
      </c>
      <c r="C1110" s="1" t="s">
        <v>4678</v>
      </c>
      <c r="D1110" s="2" t="s">
        <v>4679</v>
      </c>
      <c r="E1110" t="str">
        <f>IMAGE("http://drive.google.com/uc?export=view&amp;id=0B34cSOYVmJIOYlNCTV93c0hMOUU",1)</f>
        <v/>
      </c>
      <c r="F1110" s="1" t="s">
        <v>4</v>
      </c>
      <c r="G1110" s="2" t="s">
        <v>4680</v>
      </c>
    </row>
    <row r="1111">
      <c r="A1111" s="1" t="s">
        <v>4657</v>
      </c>
      <c r="B1111" s="1" t="s">
        <v>4658</v>
      </c>
      <c r="C1111" s="1" t="s">
        <v>4659</v>
      </c>
      <c r="D1111" s="2" t="s">
        <v>4660</v>
      </c>
      <c r="E1111" t="str">
        <f>IMAGE("https://tctechcrunch2011.files.wordpress.com/2015/05/21movie.jpg?w=560&amp;amp;h=292&amp;amp;crop=1",1)</f>
        <v/>
      </c>
      <c r="F1111" s="1" t="s">
        <v>4</v>
      </c>
      <c r="G1111" s="2" t="s">
        <v>4661</v>
      </c>
    </row>
    <row r="1112">
      <c r="A1112" s="1" t="s">
        <v>4681</v>
      </c>
      <c r="B1112" s="1" t="s">
        <v>4682</v>
      </c>
      <c r="C1112" s="1" t="s">
        <v>4683</v>
      </c>
      <c r="D1112" s="1" t="s">
        <v>4684</v>
      </c>
      <c r="E1112" t="str">
        <f>IMAGE("http://ifttt.com/images/no_image_card.png",1)</f>
        <v/>
      </c>
      <c r="F1112" s="1" t="s">
        <v>4</v>
      </c>
      <c r="G1112" s="2" t="s">
        <v>4685</v>
      </c>
    </row>
    <row r="1113">
      <c r="A1113" s="1" t="s">
        <v>4686</v>
      </c>
      <c r="B1113" s="1" t="s">
        <v>1882</v>
      </c>
      <c r="C1113" s="1" t="s">
        <v>4687</v>
      </c>
      <c r="D1113" s="2" t="s">
        <v>4688</v>
      </c>
      <c r="E1113" t="str">
        <f>IMAGE("http://0.gravatar.com/blavatar/4fec6da023fec20987b342d51d4dab19?s=200&amp;amp;ts=1432403496",1)</f>
        <v/>
      </c>
      <c r="F1113" s="1" t="s">
        <v>4</v>
      </c>
      <c r="G1113" s="2" t="s">
        <v>4689</v>
      </c>
    </row>
    <row r="1114">
      <c r="A1114" s="1" t="s">
        <v>4690</v>
      </c>
      <c r="B1114" s="1" t="s">
        <v>3347</v>
      </c>
      <c r="C1114" s="1" t="s">
        <v>4691</v>
      </c>
      <c r="D1114" s="2" t="s">
        <v>4692</v>
      </c>
      <c r="E1114" t="str">
        <f>IMAGE("http://www.schiffradio.com/wp-content/uploads/2015/05/ImitationFlattery.jpg",1)</f>
        <v/>
      </c>
      <c r="F1114" s="1" t="s">
        <v>4</v>
      </c>
      <c r="G1114" s="2" t="s">
        <v>4693</v>
      </c>
    </row>
    <row r="1115">
      <c r="A1115" s="1" t="s">
        <v>4694</v>
      </c>
      <c r="B1115" s="1" t="s">
        <v>4695</v>
      </c>
      <c r="C1115" s="1" t="s">
        <v>4696</v>
      </c>
      <c r="D1115" s="2" t="s">
        <v>4697</v>
      </c>
      <c r="E1115" t="str">
        <f>IMAGE("https://pbs.twimg.com/profile_banners/1442025302/1413227573/1500x500",1)</f>
        <v/>
      </c>
      <c r="F1115" s="1" t="s">
        <v>4</v>
      </c>
      <c r="G1115" s="2" t="s">
        <v>4698</v>
      </c>
    </row>
    <row r="1116">
      <c r="A1116" s="1" t="s">
        <v>4699</v>
      </c>
      <c r="B1116" s="1" t="s">
        <v>2767</v>
      </c>
      <c r="C1116" s="1" t="s">
        <v>4700</v>
      </c>
      <c r="D1116" s="2" t="s">
        <v>4701</v>
      </c>
      <c r="E1116" t="str">
        <f>IMAGE("https://pbs.twimg.com/profile_images/478119696776970240/B3Bak2gk_400x400.jpeg",1)</f>
        <v/>
      </c>
      <c r="F1116" s="1" t="s">
        <v>4</v>
      </c>
      <c r="G1116" s="2" t="s">
        <v>4702</v>
      </c>
    </row>
    <row r="1117">
      <c r="A1117" s="1" t="s">
        <v>4703</v>
      </c>
      <c r="B1117" s="1" t="s">
        <v>4704</v>
      </c>
      <c r="C1117" s="1" t="s">
        <v>4705</v>
      </c>
      <c r="D1117" s="2" t="s">
        <v>4706</v>
      </c>
      <c r="E1117" t="str">
        <f>IMAGE("http://cointelegraph.com/images/725_aHR0cDovL2NvaW50ZWxlZ3JhcGguY29tL3N0b3JhZ2UvdXBsb2Fkcy92aWV3L2YzNWI5NjBhZWQ1NDExYjBlZDRkMmUyMjk5OTVmZjYxLnBuZw==.jpg",1)</f>
        <v/>
      </c>
      <c r="F1117" s="1" t="s">
        <v>4</v>
      </c>
      <c r="G1117" s="2" t="s">
        <v>4707</v>
      </c>
    </row>
    <row r="1118">
      <c r="A1118" s="1" t="s">
        <v>4708</v>
      </c>
      <c r="B1118" s="1" t="s">
        <v>4709</v>
      </c>
      <c r="C1118" s="1" t="s">
        <v>4710</v>
      </c>
      <c r="D1118" s="1" t="s">
        <v>4711</v>
      </c>
      <c r="E1118" t="str">
        <f t="shared" ref="E1118:E1121" si="123">IMAGE("http://ifttt.com/images/no_image_card.png",1)</f>
        <v/>
      </c>
      <c r="F1118" s="1" t="s">
        <v>4</v>
      </c>
      <c r="G1118" s="2" t="s">
        <v>4712</v>
      </c>
    </row>
    <row r="1119">
      <c r="A1119" s="1" t="s">
        <v>4713</v>
      </c>
      <c r="B1119" s="1" t="s">
        <v>527</v>
      </c>
      <c r="C1119" s="1" t="s">
        <v>4714</v>
      </c>
      <c r="D1119" s="1" t="s">
        <v>4715</v>
      </c>
      <c r="E1119" t="str">
        <f t="shared" si="123"/>
        <v/>
      </c>
      <c r="F1119" s="1" t="s">
        <v>4</v>
      </c>
      <c r="G1119" s="2" t="s">
        <v>4716</v>
      </c>
    </row>
    <row r="1120">
      <c r="A1120" s="1" t="s">
        <v>4717</v>
      </c>
      <c r="B1120" s="1" t="s">
        <v>12</v>
      </c>
      <c r="C1120" s="1" t="s">
        <v>4718</v>
      </c>
      <c r="D1120" s="1" t="s">
        <v>14</v>
      </c>
      <c r="E1120" t="str">
        <f t="shared" si="123"/>
        <v/>
      </c>
      <c r="F1120" s="1" t="s">
        <v>4</v>
      </c>
      <c r="G1120" s="2" t="s">
        <v>4719</v>
      </c>
    </row>
    <row r="1121">
      <c r="A1121" s="1" t="s">
        <v>4720</v>
      </c>
      <c r="B1121" s="1" t="s">
        <v>1648</v>
      </c>
      <c r="C1121" s="1" t="s">
        <v>4721</v>
      </c>
      <c r="D1121" s="2" t="s">
        <v>4722</v>
      </c>
      <c r="E1121" t="str">
        <f t="shared" si="123"/>
        <v/>
      </c>
      <c r="F1121" s="1" t="s">
        <v>4</v>
      </c>
      <c r="G1121" s="2" t="s">
        <v>4723</v>
      </c>
    </row>
    <row r="1122">
      <c r="A1122" s="1" t="s">
        <v>4724</v>
      </c>
      <c r="B1122" s="1" t="s">
        <v>4725</v>
      </c>
      <c r="C1122" s="1" t="s">
        <v>4726</v>
      </c>
      <c r="D1122" s="2" t="s">
        <v>4727</v>
      </c>
      <c r="E1122" t="str">
        <f>IMAGE("http://cdn.shopify.com/s/files/1/0336/8485/t/8/assets/carousel-item-3.jpg?1220907746133236993",1)</f>
        <v/>
      </c>
      <c r="F1122" s="1" t="s">
        <v>4</v>
      </c>
      <c r="G1122" s="2" t="s">
        <v>4728</v>
      </c>
    </row>
    <row r="1123">
      <c r="A1123" s="1" t="s">
        <v>4729</v>
      </c>
      <c r="B1123" s="1" t="s">
        <v>4128</v>
      </c>
      <c r="C1123" s="1" t="s">
        <v>4730</v>
      </c>
      <c r="D1123" s="1" t="s">
        <v>4731</v>
      </c>
      <c r="E1123" t="str">
        <f>IMAGE("http://ifttt.com/images/no_image_card.png",1)</f>
        <v/>
      </c>
      <c r="F1123" s="1" t="s">
        <v>4</v>
      </c>
      <c r="G1123" s="2" t="s">
        <v>4732</v>
      </c>
    </row>
    <row r="1124">
      <c r="A1124" s="1" t="s">
        <v>4733</v>
      </c>
      <c r="B1124" s="1" t="s">
        <v>498</v>
      </c>
      <c r="C1124" s="1" t="s">
        <v>4734</v>
      </c>
      <c r="D1124" s="2" t="s">
        <v>4735</v>
      </c>
      <c r="E1124" t="str">
        <f>IMAGE("http://shitco.in/wp-content/uploads/2015/05/Screen-Shot-2015-05-23-at-2.16.43-PM.png",1)</f>
        <v/>
      </c>
      <c r="F1124" s="1" t="s">
        <v>4</v>
      </c>
      <c r="G1124" s="2" t="s">
        <v>4736</v>
      </c>
    </row>
    <row r="1125">
      <c r="A1125" s="1" t="s">
        <v>4737</v>
      </c>
      <c r="B1125" s="1" t="s">
        <v>4446</v>
      </c>
      <c r="C1125" s="1" t="s">
        <v>4738</v>
      </c>
      <c r="D1125" s="2" t="s">
        <v>4739</v>
      </c>
      <c r="E1125" t="str">
        <f>IMAGE("http://a.thumbs.redditmedia.com/NuUNUBChc4RYwrH6.png",1)</f>
        <v/>
      </c>
      <c r="F1125" s="1" t="s">
        <v>4</v>
      </c>
      <c r="G1125" s="2" t="s">
        <v>4740</v>
      </c>
    </row>
    <row r="1126">
      <c r="A1126" s="1" t="s">
        <v>4741</v>
      </c>
      <c r="B1126" s="1" t="s">
        <v>2483</v>
      </c>
      <c r="C1126" s="1" t="s">
        <v>4742</v>
      </c>
      <c r="D1126" s="1" t="s">
        <v>4743</v>
      </c>
      <c r="E1126" t="str">
        <f>IMAGE("http://ifttt.com/images/no_image_card.png",1)</f>
        <v/>
      </c>
      <c r="F1126" s="1" t="s">
        <v>4</v>
      </c>
      <c r="G1126" s="2" t="s">
        <v>4744</v>
      </c>
    </row>
    <row r="1127">
      <c r="A1127" s="1" t="s">
        <v>4745</v>
      </c>
      <c r="B1127" s="1" t="s">
        <v>4746</v>
      </c>
      <c r="C1127" s="1" t="s">
        <v>4747</v>
      </c>
      <c r="D1127" s="2" t="s">
        <v>4748</v>
      </c>
      <c r="E1127" t="str">
        <f>IMAGE("http://fabulouspanda.co.uk/macminer/images/bg.jpg",1)</f>
        <v/>
      </c>
      <c r="F1127" s="1" t="s">
        <v>4</v>
      </c>
      <c r="G1127" s="2" t="s">
        <v>4749</v>
      </c>
    </row>
    <row r="1128">
      <c r="A1128" s="1" t="s">
        <v>4750</v>
      </c>
      <c r="B1128" s="1" t="s">
        <v>4751</v>
      </c>
      <c r="C1128" s="1" t="s">
        <v>4752</v>
      </c>
      <c r="D1128" s="2" t="s">
        <v>4753</v>
      </c>
      <c r="E1128" t="str">
        <f>IMAGE("http://i.imgur.com/XhVqbai.jpg?fb",1)</f>
        <v/>
      </c>
      <c r="F1128" s="1" t="s">
        <v>4</v>
      </c>
      <c r="G1128" s="2" t="s">
        <v>4754</v>
      </c>
    </row>
    <row r="1129">
      <c r="A1129" s="1" t="s">
        <v>4755</v>
      </c>
      <c r="B1129" s="1" t="s">
        <v>4756</v>
      </c>
      <c r="C1129" s="1" t="s">
        <v>4757</v>
      </c>
      <c r="D1129" s="1" t="s">
        <v>4758</v>
      </c>
      <c r="E1129" t="str">
        <f t="shared" ref="E1129:E1131" si="124">IMAGE("http://ifttt.com/images/no_image_card.png",1)</f>
        <v/>
      </c>
      <c r="F1129" s="1" t="s">
        <v>4</v>
      </c>
      <c r="G1129" s="2" t="s">
        <v>4759</v>
      </c>
    </row>
    <row r="1130">
      <c r="A1130" s="1" t="s">
        <v>4760</v>
      </c>
      <c r="B1130" s="1" t="s">
        <v>4761</v>
      </c>
      <c r="C1130" s="1" t="s">
        <v>4762</v>
      </c>
      <c r="D1130" s="1" t="s">
        <v>4763</v>
      </c>
      <c r="E1130" t="str">
        <f t="shared" si="124"/>
        <v/>
      </c>
      <c r="F1130" s="1" t="s">
        <v>4</v>
      </c>
      <c r="G1130" s="2" t="s">
        <v>4764</v>
      </c>
    </row>
    <row r="1131">
      <c r="A1131" s="1" t="s">
        <v>4765</v>
      </c>
      <c r="B1131" s="1" t="s">
        <v>4766</v>
      </c>
      <c r="C1131" s="1" t="s">
        <v>4767</v>
      </c>
      <c r="D1131" s="1" t="s">
        <v>4768</v>
      </c>
      <c r="E1131" t="str">
        <f t="shared" si="124"/>
        <v/>
      </c>
      <c r="F1131" s="1" t="s">
        <v>4</v>
      </c>
      <c r="G1131" s="2" t="s">
        <v>4769</v>
      </c>
    </row>
    <row r="1132">
      <c r="A1132" s="1" t="s">
        <v>4770</v>
      </c>
      <c r="B1132" s="1" t="s">
        <v>373</v>
      </c>
      <c r="C1132" s="1" t="s">
        <v>4771</v>
      </c>
      <c r="D1132" s="2" t="s">
        <v>4772</v>
      </c>
      <c r="E1132" t="str">
        <f>IMAGE("http://www.bloomberg.com/image/iG0.AqDMYGWg.jpg",1)</f>
        <v/>
      </c>
      <c r="F1132" s="1" t="s">
        <v>4</v>
      </c>
      <c r="G1132" s="2" t="s">
        <v>4773</v>
      </c>
    </row>
    <row r="1133">
      <c r="A1133" s="1" t="s">
        <v>4774</v>
      </c>
      <c r="B1133" s="1" t="s">
        <v>373</v>
      </c>
      <c r="C1133" s="1" t="s">
        <v>4775</v>
      </c>
      <c r="D1133" s="2" t="s">
        <v>4776</v>
      </c>
      <c r="E1133" t="str">
        <f>IMAGE("http://www.newsbtc.com/wp-content/uploads/2015/05/confe-890x395.jpg",1)</f>
        <v/>
      </c>
      <c r="F1133" s="1" t="s">
        <v>4</v>
      </c>
      <c r="G1133" s="2" t="s">
        <v>4777</v>
      </c>
    </row>
    <row r="1134">
      <c r="A1134" s="1" t="s">
        <v>4778</v>
      </c>
      <c r="B1134" s="1" t="s">
        <v>373</v>
      </c>
      <c r="C1134" s="1" t="s">
        <v>4779</v>
      </c>
      <c r="D1134" s="2" t="s">
        <v>4780</v>
      </c>
      <c r="E1134" t="str">
        <f>IMAGE("http://www.pymnts.com/wp-content/uploads/2015/04/Security-160x113.png",1)</f>
        <v/>
      </c>
      <c r="F1134" s="1" t="s">
        <v>4</v>
      </c>
      <c r="G1134" s="2" t="s">
        <v>4781</v>
      </c>
    </row>
    <row r="1135">
      <c r="A1135" s="1" t="s">
        <v>4778</v>
      </c>
      <c r="B1135" s="1" t="s">
        <v>4782</v>
      </c>
      <c r="C1135" s="1" t="s">
        <v>4783</v>
      </c>
      <c r="D1135" s="2" t="s">
        <v>4784</v>
      </c>
      <c r="E1135" t="str">
        <f>IMAGE("http://archive.wired.com/images/wired_logo.gif",1)</f>
        <v/>
      </c>
      <c r="F1135" s="1" t="s">
        <v>4</v>
      </c>
      <c r="G1135" s="2" t="s">
        <v>4785</v>
      </c>
    </row>
    <row r="1136">
      <c r="A1136" s="1" t="s">
        <v>4786</v>
      </c>
      <c r="B1136" s="1" t="s">
        <v>2192</v>
      </c>
      <c r="C1136" s="1" t="s">
        <v>4787</v>
      </c>
      <c r="D1136" s="2" t="s">
        <v>4788</v>
      </c>
      <c r="E1136" t="str">
        <f>IMAGE("http://a.thumbs.redditmedia.com/BCPcjmQTYwA3TAWllW7AJPixfTMQlMxn-fbD2pgcHT4.png",1)</f>
        <v/>
      </c>
      <c r="F1136" s="1" t="s">
        <v>4</v>
      </c>
      <c r="G1136" s="2" t="s">
        <v>4789</v>
      </c>
    </row>
    <row r="1137">
      <c r="A1137" s="1" t="s">
        <v>4790</v>
      </c>
      <c r="B1137" s="1" t="s">
        <v>4791</v>
      </c>
      <c r="C1137" s="1" t="s">
        <v>4792</v>
      </c>
      <c r="D1137" s="1" t="s">
        <v>4793</v>
      </c>
      <c r="E1137" t="str">
        <f>IMAGE("http://ifttt.com/images/no_image_card.png",1)</f>
        <v/>
      </c>
      <c r="F1137" s="1" t="s">
        <v>4</v>
      </c>
      <c r="G1137" s="2" t="s">
        <v>4794</v>
      </c>
    </row>
    <row r="1138">
      <c r="A1138" s="1" t="s">
        <v>4795</v>
      </c>
      <c r="B1138" s="1" t="s">
        <v>4796</v>
      </c>
      <c r="C1138" s="1" t="s">
        <v>4797</v>
      </c>
      <c r="D1138" s="2" t="s">
        <v>4798</v>
      </c>
      <c r="E1138" t="str">
        <f>IMAGE("https://www-techinasiacom.netdna-ssl.com/wp-content/uploads/2015/05/wifi-skeleton-key-720x341.png",1)</f>
        <v/>
      </c>
      <c r="F1138" s="1" t="s">
        <v>4</v>
      </c>
      <c r="G1138" s="2" t="s">
        <v>4799</v>
      </c>
    </row>
    <row r="1139">
      <c r="A1139" s="1" t="s">
        <v>4800</v>
      </c>
      <c r="B1139" s="1" t="s">
        <v>2950</v>
      </c>
      <c r="C1139" s="1" t="s">
        <v>4801</v>
      </c>
      <c r="D1139" s="1" t="s">
        <v>4802</v>
      </c>
      <c r="E1139" t="str">
        <f t="shared" ref="E1139:E1140" si="125">IMAGE("http://ifttt.com/images/no_image_card.png",1)</f>
        <v/>
      </c>
      <c r="F1139" s="1" t="s">
        <v>4</v>
      </c>
      <c r="G1139" s="2" t="s">
        <v>4803</v>
      </c>
    </row>
    <row r="1140">
      <c r="A1140" s="1" t="s">
        <v>4804</v>
      </c>
      <c r="B1140" s="1" t="s">
        <v>4805</v>
      </c>
      <c r="C1140" s="1" t="s">
        <v>4806</v>
      </c>
      <c r="D1140" s="1" t="s">
        <v>4807</v>
      </c>
      <c r="E1140" t="str">
        <f t="shared" si="125"/>
        <v/>
      </c>
      <c r="F1140" s="1" t="s">
        <v>4</v>
      </c>
      <c r="G1140" s="2" t="s">
        <v>4808</v>
      </c>
    </row>
    <row r="1141">
      <c r="A1141" s="1" t="s">
        <v>4786</v>
      </c>
      <c r="B1141" s="1" t="s">
        <v>2192</v>
      </c>
      <c r="C1141" s="1" t="s">
        <v>4787</v>
      </c>
      <c r="D1141" s="2" t="s">
        <v>4788</v>
      </c>
      <c r="E1141" t="str">
        <f>IMAGE("http://a.thumbs.redditmedia.com/BCPcjmQTYwA3TAWllW7AJPixfTMQlMxn-fbD2pgcHT4.png",1)</f>
        <v/>
      </c>
      <c r="F1141" s="1" t="s">
        <v>4</v>
      </c>
      <c r="G1141" s="2" t="s">
        <v>4789</v>
      </c>
    </row>
    <row r="1142">
      <c r="A1142" s="1" t="s">
        <v>4790</v>
      </c>
      <c r="B1142" s="1" t="s">
        <v>4791</v>
      </c>
      <c r="C1142" s="1" t="s">
        <v>4792</v>
      </c>
      <c r="D1142" s="1" t="s">
        <v>4793</v>
      </c>
      <c r="E1142" t="str">
        <f>IMAGE("http://ifttt.com/images/no_image_card.png",1)</f>
        <v/>
      </c>
      <c r="F1142" s="1" t="s">
        <v>4</v>
      </c>
      <c r="G1142" s="2" t="s">
        <v>4794</v>
      </c>
    </row>
    <row r="1143">
      <c r="A1143" s="1" t="s">
        <v>4809</v>
      </c>
      <c r="B1143" s="1" t="s">
        <v>2707</v>
      </c>
      <c r="C1143" s="1" t="s">
        <v>4810</v>
      </c>
      <c r="D1143" s="2" t="s">
        <v>4811</v>
      </c>
      <c r="E1143" t="str">
        <f>IMAGE("https://www.bitcoinhk.org/media/2015/05/hacking.jpg",1)</f>
        <v/>
      </c>
      <c r="F1143" s="1" t="s">
        <v>4</v>
      </c>
      <c r="G1143" s="2" t="s">
        <v>4812</v>
      </c>
    </row>
    <row r="1144">
      <c r="A1144" s="1" t="s">
        <v>4813</v>
      </c>
      <c r="B1144" s="1" t="s">
        <v>4814</v>
      </c>
      <c r="C1144" s="1" t="s">
        <v>4815</v>
      </c>
      <c r="D1144" s="2" t="s">
        <v>4816</v>
      </c>
      <c r="E1144" t="str">
        <f>IMAGE("http://i.imgur.com/COcM1Ic.png",1)</f>
        <v/>
      </c>
      <c r="F1144" s="1" t="s">
        <v>4</v>
      </c>
      <c r="G1144" s="2" t="s">
        <v>4817</v>
      </c>
    </row>
    <row r="1145">
      <c r="A1145" s="1" t="s">
        <v>4818</v>
      </c>
      <c r="B1145" s="1" t="s">
        <v>4819</v>
      </c>
      <c r="C1145" s="1" t="s">
        <v>4820</v>
      </c>
      <c r="D1145" s="1" t="s">
        <v>4821</v>
      </c>
      <c r="E1145" t="str">
        <f>IMAGE("http://ifttt.com/images/no_image_card.png",1)</f>
        <v/>
      </c>
      <c r="F1145" s="1" t="s">
        <v>4</v>
      </c>
      <c r="G1145" s="2" t="s">
        <v>4822</v>
      </c>
    </row>
    <row r="1146">
      <c r="A1146" s="1" t="s">
        <v>4809</v>
      </c>
      <c r="B1146" s="1" t="s">
        <v>2707</v>
      </c>
      <c r="C1146" s="1" t="s">
        <v>4810</v>
      </c>
      <c r="D1146" s="2" t="s">
        <v>4811</v>
      </c>
      <c r="E1146" t="str">
        <f>IMAGE("https://www.bitcoinhk.org/media/2015/05/hacking.jpg",1)</f>
        <v/>
      </c>
      <c r="F1146" s="1" t="s">
        <v>4</v>
      </c>
      <c r="G1146" s="2" t="s">
        <v>4812</v>
      </c>
    </row>
    <row r="1147">
      <c r="A1147" s="1" t="s">
        <v>4813</v>
      </c>
      <c r="B1147" s="1" t="s">
        <v>4814</v>
      </c>
      <c r="C1147" s="1" t="s">
        <v>4815</v>
      </c>
      <c r="D1147" s="2" t="s">
        <v>4816</v>
      </c>
      <c r="E1147" t="str">
        <f>IMAGE("http://i.imgur.com/COcM1Ic.png",1)</f>
        <v/>
      </c>
      <c r="F1147" s="1" t="s">
        <v>4</v>
      </c>
      <c r="G1147" s="2" t="s">
        <v>4817</v>
      </c>
    </row>
    <row r="1148">
      <c r="A1148" s="1" t="s">
        <v>4823</v>
      </c>
      <c r="B1148" s="1" t="s">
        <v>4824</v>
      </c>
      <c r="C1148" s="1" t="s">
        <v>4825</v>
      </c>
      <c r="D1148" s="1" t="s">
        <v>4826</v>
      </c>
      <c r="E1148" t="str">
        <f t="shared" ref="E1148:E1149" si="126">IMAGE("http://ifttt.com/images/no_image_card.png",1)</f>
        <v/>
      </c>
      <c r="F1148" s="1" t="s">
        <v>4</v>
      </c>
      <c r="G1148" s="2" t="s">
        <v>4827</v>
      </c>
    </row>
    <row r="1149">
      <c r="A1149" s="1" t="s">
        <v>4828</v>
      </c>
      <c r="B1149" s="1" t="s">
        <v>4829</v>
      </c>
      <c r="C1149" s="1" t="s">
        <v>4830</v>
      </c>
      <c r="D1149" s="1" t="s">
        <v>4831</v>
      </c>
      <c r="E1149" t="str">
        <f t="shared" si="126"/>
        <v/>
      </c>
      <c r="F1149" s="1" t="s">
        <v>4</v>
      </c>
      <c r="G1149" s="2" t="s">
        <v>4832</v>
      </c>
    </row>
    <row r="1150">
      <c r="A1150" s="1" t="s">
        <v>4833</v>
      </c>
      <c r="B1150" s="1" t="s">
        <v>4834</v>
      </c>
      <c r="C1150" s="1" t="s">
        <v>4835</v>
      </c>
      <c r="D1150" s="2" t="s">
        <v>4836</v>
      </c>
      <c r="E1150" t="str">
        <f>IMAGE("http://i.imgur.com/zH1uyAu.jpg",1)</f>
        <v/>
      </c>
      <c r="F1150" s="1" t="s">
        <v>4</v>
      </c>
      <c r="G1150" s="2" t="s">
        <v>4837</v>
      </c>
    </row>
    <row r="1151">
      <c r="A1151" s="1" t="s">
        <v>4838</v>
      </c>
      <c r="B1151" s="1" t="s">
        <v>4839</v>
      </c>
      <c r="C1151" s="1" t="s">
        <v>4840</v>
      </c>
      <c r="D1151" s="1" t="s">
        <v>4841</v>
      </c>
      <c r="E1151" t="str">
        <f>IMAGE("http://ifttt.com/images/no_image_card.png",1)</f>
        <v/>
      </c>
      <c r="F1151" s="1" t="s">
        <v>4</v>
      </c>
      <c r="G1151" s="2" t="s">
        <v>4842</v>
      </c>
    </row>
    <row r="1152">
      <c r="A1152" s="1" t="s">
        <v>4843</v>
      </c>
      <c r="B1152" s="1" t="s">
        <v>4844</v>
      </c>
      <c r="C1152" s="1" t="s">
        <v>4845</v>
      </c>
      <c r="D1152" s="2" t="s">
        <v>4846</v>
      </c>
      <c r="E1152" t="str">
        <f>IMAGE("https://i.ytimg.com/vi/T9te055hxqw/hqdefault.jpg",1)</f>
        <v/>
      </c>
      <c r="F1152" s="1" t="s">
        <v>4</v>
      </c>
      <c r="G1152" s="2" t="s">
        <v>4847</v>
      </c>
    </row>
    <row r="1153">
      <c r="A1153" s="1" t="s">
        <v>4848</v>
      </c>
      <c r="B1153" s="1" t="s">
        <v>4224</v>
      </c>
      <c r="C1153" s="1" t="s">
        <v>4849</v>
      </c>
      <c r="D1153" s="1" t="s">
        <v>4850</v>
      </c>
      <c r="E1153" t="str">
        <f t="shared" ref="E1153:E1156" si="127">IMAGE("http://ifttt.com/images/no_image_card.png",1)</f>
        <v/>
      </c>
      <c r="F1153" s="1" t="s">
        <v>4</v>
      </c>
      <c r="G1153" s="2" t="s">
        <v>4851</v>
      </c>
    </row>
    <row r="1154">
      <c r="A1154" s="1" t="s">
        <v>4852</v>
      </c>
      <c r="B1154" s="1" t="s">
        <v>4853</v>
      </c>
      <c r="C1154" s="1" t="s">
        <v>4854</v>
      </c>
      <c r="D1154" s="1" t="s">
        <v>4855</v>
      </c>
      <c r="E1154" t="str">
        <f t="shared" si="127"/>
        <v/>
      </c>
      <c r="F1154" s="1" t="s">
        <v>4</v>
      </c>
      <c r="G1154" s="2" t="s">
        <v>4856</v>
      </c>
    </row>
    <row r="1155">
      <c r="A1155" s="1" t="s">
        <v>4857</v>
      </c>
      <c r="B1155" s="1" t="s">
        <v>339</v>
      </c>
      <c r="C1155" s="1" t="s">
        <v>4858</v>
      </c>
      <c r="D1155" s="1" t="s">
        <v>4859</v>
      </c>
      <c r="E1155" t="str">
        <f t="shared" si="127"/>
        <v/>
      </c>
      <c r="F1155" s="1" t="s">
        <v>4</v>
      </c>
      <c r="G1155" s="2" t="s">
        <v>4860</v>
      </c>
    </row>
    <row r="1156">
      <c r="A1156" s="1" t="s">
        <v>4861</v>
      </c>
      <c r="B1156" s="1" t="s">
        <v>4862</v>
      </c>
      <c r="C1156" s="1" t="s">
        <v>4863</v>
      </c>
      <c r="D1156" s="1" t="s">
        <v>4864</v>
      </c>
      <c r="E1156" t="str">
        <f t="shared" si="127"/>
        <v/>
      </c>
      <c r="F1156" s="1" t="s">
        <v>4</v>
      </c>
      <c r="G1156" s="2" t="s">
        <v>4865</v>
      </c>
    </row>
    <row r="1157">
      <c r="A1157" s="1" t="s">
        <v>4866</v>
      </c>
      <c r="B1157" s="1" t="s">
        <v>4867</v>
      </c>
      <c r="C1157" s="1" t="s">
        <v>4868</v>
      </c>
      <c r="D1157" s="2" t="s">
        <v>4869</v>
      </c>
      <c r="E1157" t="str">
        <f>IMAGE("http://i.imgur.com/Y7tyPFg.jpg?fb",1)</f>
        <v/>
      </c>
      <c r="F1157" s="1" t="s">
        <v>4</v>
      </c>
      <c r="G1157" s="2" t="s">
        <v>4870</v>
      </c>
    </row>
    <row r="1158">
      <c r="A1158" s="1" t="s">
        <v>4852</v>
      </c>
      <c r="B1158" s="1" t="s">
        <v>4853</v>
      </c>
      <c r="C1158" s="1" t="s">
        <v>4854</v>
      </c>
      <c r="D1158" s="1" t="s">
        <v>4855</v>
      </c>
      <c r="E1158" t="str">
        <f>IMAGE("http://ifttt.com/images/no_image_card.png",1)</f>
        <v/>
      </c>
      <c r="F1158" s="1" t="s">
        <v>4</v>
      </c>
      <c r="G1158" s="2" t="s">
        <v>4856</v>
      </c>
    </row>
    <row r="1159">
      <c r="A1159" s="1" t="s">
        <v>4866</v>
      </c>
      <c r="B1159" s="1" t="s">
        <v>4867</v>
      </c>
      <c r="C1159" s="1" t="s">
        <v>4868</v>
      </c>
      <c r="D1159" s="2" t="s">
        <v>4869</v>
      </c>
      <c r="E1159" t="str">
        <f>IMAGE("http://i.imgur.com/Y7tyPFg.jpg?fb",1)</f>
        <v/>
      </c>
      <c r="F1159" s="1" t="s">
        <v>4</v>
      </c>
      <c r="G1159" s="2" t="s">
        <v>4870</v>
      </c>
    </row>
    <row r="1160">
      <c r="A1160" s="1" t="s">
        <v>4871</v>
      </c>
      <c r="B1160" s="1" t="s">
        <v>4872</v>
      </c>
      <c r="C1160" s="1" t="s">
        <v>4873</v>
      </c>
      <c r="D1160" s="1" t="s">
        <v>14</v>
      </c>
      <c r="E1160" t="str">
        <f t="shared" ref="E1160:E1161" si="128">IMAGE("http://ifttt.com/images/no_image_card.png",1)</f>
        <v/>
      </c>
      <c r="F1160" s="1" t="s">
        <v>4</v>
      </c>
      <c r="G1160" s="2" t="s">
        <v>4874</v>
      </c>
    </row>
    <row r="1161">
      <c r="A1161" s="1" t="s">
        <v>4875</v>
      </c>
      <c r="B1161" s="1" t="s">
        <v>4876</v>
      </c>
      <c r="C1161" s="1" t="s">
        <v>4877</v>
      </c>
      <c r="D1161" s="1" t="s">
        <v>4878</v>
      </c>
      <c r="E1161" t="str">
        <f t="shared" si="128"/>
        <v/>
      </c>
      <c r="F1161" s="1" t="s">
        <v>4</v>
      </c>
      <c r="G1161" s="2" t="s">
        <v>4879</v>
      </c>
    </row>
    <row r="1162">
      <c r="A1162" s="1" t="s">
        <v>4880</v>
      </c>
      <c r="B1162" s="1" t="s">
        <v>4867</v>
      </c>
      <c r="C1162" s="1" t="s">
        <v>4881</v>
      </c>
      <c r="D1162" s="2" t="s">
        <v>4882</v>
      </c>
      <c r="E1162" t="str">
        <f>IMAGE("http://i.imgur.com/zdkp9ws.jpg?fb",1)</f>
        <v/>
      </c>
      <c r="F1162" s="1" t="s">
        <v>4</v>
      </c>
      <c r="G1162" s="2" t="s">
        <v>4883</v>
      </c>
    </row>
    <row r="1163">
      <c r="A1163" s="1" t="s">
        <v>4884</v>
      </c>
      <c r="B1163" s="1" t="s">
        <v>129</v>
      </c>
      <c r="C1163" s="1" t="s">
        <v>4885</v>
      </c>
      <c r="D1163" s="2" t="s">
        <v>4886</v>
      </c>
      <c r="E1163" t="str">
        <f>IMAGE("http://bravenewcoin.com/assets/Uploads/_resampled/CroppedImage400400-Selection-259.png",1)</f>
        <v/>
      </c>
      <c r="F1163" s="1" t="s">
        <v>4</v>
      </c>
      <c r="G1163" s="2" t="s">
        <v>4887</v>
      </c>
    </row>
    <row r="1164">
      <c r="A1164" s="1" t="s">
        <v>4888</v>
      </c>
      <c r="B1164" s="1" t="s">
        <v>4889</v>
      </c>
      <c r="C1164" s="1" t="s">
        <v>4890</v>
      </c>
      <c r="D1164" s="1" t="s">
        <v>4891</v>
      </c>
      <c r="E1164" t="str">
        <f>IMAGE("http://ifttt.com/images/no_image_card.png",1)</f>
        <v/>
      </c>
      <c r="F1164" s="1" t="s">
        <v>4</v>
      </c>
      <c r="G1164" s="2" t="s">
        <v>4892</v>
      </c>
    </row>
    <row r="1165">
      <c r="A1165" s="1" t="s">
        <v>4893</v>
      </c>
      <c r="B1165" s="1" t="s">
        <v>4894</v>
      </c>
      <c r="C1165" s="1" t="s">
        <v>4895</v>
      </c>
      <c r="D1165" s="2" t="s">
        <v>4896</v>
      </c>
      <c r="E1165" t="str">
        <f>IMAGE("https://i.ytimg.com/vi/y4SCAw264qM/hqdefault.jpg",1)</f>
        <v/>
      </c>
      <c r="F1165" s="1" t="s">
        <v>4</v>
      </c>
      <c r="G1165" s="2" t="s">
        <v>4897</v>
      </c>
    </row>
    <row r="1166">
      <c r="A1166" s="1" t="s">
        <v>4898</v>
      </c>
      <c r="B1166" s="1" t="s">
        <v>4899</v>
      </c>
      <c r="C1166" s="1" t="s">
        <v>4900</v>
      </c>
      <c r="D1166" s="2" t="s">
        <v>4901</v>
      </c>
      <c r="E1166" t="str">
        <f>IMAGE("http://i.imgur.com/1gzThya.png",1)</f>
        <v/>
      </c>
      <c r="F1166" s="1" t="s">
        <v>4</v>
      </c>
      <c r="G1166" s="2" t="s">
        <v>4902</v>
      </c>
    </row>
    <row r="1167">
      <c r="A1167" s="1" t="s">
        <v>4903</v>
      </c>
      <c r="B1167" s="1" t="s">
        <v>4904</v>
      </c>
      <c r="C1167" s="1" t="s">
        <v>4905</v>
      </c>
      <c r="D1167" s="2" t="s">
        <v>4906</v>
      </c>
      <c r="E1167" t="str">
        <f>IMAGE("http://bitbazzar.com/images/sell1.png",1)</f>
        <v/>
      </c>
      <c r="F1167" s="1" t="s">
        <v>4</v>
      </c>
      <c r="G1167" s="2" t="s">
        <v>4907</v>
      </c>
    </row>
    <row r="1168">
      <c r="A1168" s="1" t="s">
        <v>4908</v>
      </c>
      <c r="B1168" s="1" t="s">
        <v>4909</v>
      </c>
      <c r="C1168" s="1" t="s">
        <v>4910</v>
      </c>
      <c r="D1168" s="2" t="s">
        <v>4911</v>
      </c>
      <c r="E1168" t="str">
        <f>IMAGE("https://www.google.com/finance/s/m4C5KaofCbA/images/cleardot.gif",1)</f>
        <v/>
      </c>
      <c r="F1168" s="1" t="s">
        <v>4</v>
      </c>
      <c r="G1168" s="2" t="s">
        <v>4912</v>
      </c>
    </row>
    <row r="1169">
      <c r="A1169" s="1" t="s">
        <v>4913</v>
      </c>
      <c r="B1169" s="1" t="s">
        <v>4914</v>
      </c>
      <c r="C1169" s="1" t="s">
        <v>4915</v>
      </c>
      <c r="D1169" s="1" t="s">
        <v>4916</v>
      </c>
      <c r="E1169" t="str">
        <f t="shared" ref="E1169:E1170" si="129">IMAGE("http://ifttt.com/images/no_image_card.png",1)</f>
        <v/>
      </c>
      <c r="F1169" s="1" t="s">
        <v>4</v>
      </c>
      <c r="G1169" s="2" t="s">
        <v>4917</v>
      </c>
    </row>
    <row r="1170">
      <c r="A1170" s="1" t="s">
        <v>4918</v>
      </c>
      <c r="B1170" s="1" t="s">
        <v>4919</v>
      </c>
      <c r="C1170" s="1" t="s">
        <v>4920</v>
      </c>
      <c r="D1170" s="1" t="s">
        <v>4921</v>
      </c>
      <c r="E1170" t="str">
        <f t="shared" si="129"/>
        <v/>
      </c>
      <c r="F1170" s="1" t="s">
        <v>4</v>
      </c>
      <c r="G1170" s="2" t="s">
        <v>4922</v>
      </c>
    </row>
    <row r="1171">
      <c r="A1171" s="1" t="s">
        <v>4923</v>
      </c>
      <c r="B1171" s="1" t="s">
        <v>4924</v>
      </c>
      <c r="C1171" s="1" t="s">
        <v>4925</v>
      </c>
      <c r="D1171" s="2" t="s">
        <v>4926</v>
      </c>
      <c r="E1171" t="str">
        <f>IMAGE("http://comptutor.me/wp-content/plugins/simple-share-buttons-adder/buttons/somacro/vk.png",1)</f>
        <v/>
      </c>
      <c r="F1171" s="1" t="s">
        <v>4</v>
      </c>
      <c r="G1171" s="2" t="s">
        <v>4927</v>
      </c>
    </row>
    <row r="1172">
      <c r="A1172" s="1" t="s">
        <v>4928</v>
      </c>
      <c r="B1172" s="1" t="s">
        <v>4929</v>
      </c>
      <c r="C1172" s="1" t="s">
        <v>4930</v>
      </c>
      <c r="D1172" s="2" t="s">
        <v>4931</v>
      </c>
      <c r="E1172" t="str">
        <f>IMAGE("http://i.imgur.com/1f7frE1.jpg",1)</f>
        <v/>
      </c>
      <c r="F1172" s="1" t="s">
        <v>4</v>
      </c>
      <c r="G1172" s="2" t="s">
        <v>4932</v>
      </c>
    </row>
    <row r="1173">
      <c r="A1173" s="1" t="s">
        <v>4933</v>
      </c>
      <c r="B1173" s="1" t="s">
        <v>4934</v>
      </c>
      <c r="C1173" s="1" t="s">
        <v>4935</v>
      </c>
      <c r="D1173" s="2" t="s">
        <v>4936</v>
      </c>
      <c r="E1173" t="str">
        <f>IMAGE("//www.redditstatic.com/icon.png",1)</f>
        <v/>
      </c>
      <c r="F1173" s="1" t="s">
        <v>4</v>
      </c>
      <c r="G1173" s="2" t="s">
        <v>4937</v>
      </c>
    </row>
    <row r="1174">
      <c r="A1174" s="1" t="s">
        <v>4938</v>
      </c>
      <c r="B1174" s="1" t="s">
        <v>641</v>
      </c>
      <c r="C1174" s="1" t="s">
        <v>4939</v>
      </c>
      <c r="D1174" s="2" t="s">
        <v>4940</v>
      </c>
      <c r="E1174" t="str">
        <f>IMAGE("http://www.ofnumbers.com/wp-content/uploads/2015/05/digital-gold-199x300.png",1)</f>
        <v/>
      </c>
      <c r="F1174" s="1" t="s">
        <v>4</v>
      </c>
      <c r="G1174" s="2" t="s">
        <v>4941</v>
      </c>
    </row>
    <row r="1175">
      <c r="A1175" s="1" t="s">
        <v>4942</v>
      </c>
      <c r="B1175" s="1" t="s">
        <v>4943</v>
      </c>
      <c r="C1175" s="1" t="s">
        <v>4944</v>
      </c>
      <c r="D1175" s="2" t="s">
        <v>4945</v>
      </c>
      <c r="E1175" t="str">
        <f>IMAGE("http://joetowingnyc.com/images/4.jpg",1)</f>
        <v/>
      </c>
      <c r="F1175" s="1" t="s">
        <v>4</v>
      </c>
      <c r="G1175" s="2" t="s">
        <v>4946</v>
      </c>
    </row>
    <row r="1176">
      <c r="A1176" s="1" t="s">
        <v>4947</v>
      </c>
      <c r="B1176" s="1" t="s">
        <v>2192</v>
      </c>
      <c r="C1176" s="1" t="s">
        <v>4948</v>
      </c>
      <c r="D1176" s="1" t="s">
        <v>4949</v>
      </c>
      <c r="E1176" t="str">
        <f>IMAGE("http://ifttt.com/images/no_image_card.png",1)</f>
        <v/>
      </c>
      <c r="F1176" s="1" t="s">
        <v>4</v>
      </c>
      <c r="G1176" s="2" t="s">
        <v>4950</v>
      </c>
    </row>
    <row r="1177">
      <c r="A1177" s="1" t="s">
        <v>4951</v>
      </c>
      <c r="B1177" s="1" t="s">
        <v>4952</v>
      </c>
      <c r="C1177" s="1" t="s">
        <v>4953</v>
      </c>
      <c r="D1177" s="2" t="s">
        <v>4954</v>
      </c>
      <c r="E1177" t="str">
        <f>IMAGE("https://streamtip.com/%7B%7Buser.avatar%7D%7D",1)</f>
        <v/>
      </c>
      <c r="F1177" s="1" t="s">
        <v>4</v>
      </c>
      <c r="G1177" s="2" t="s">
        <v>4955</v>
      </c>
    </row>
    <row r="1178">
      <c r="A1178" s="1" t="s">
        <v>4956</v>
      </c>
      <c r="B1178" s="1" t="s">
        <v>4957</v>
      </c>
      <c r="C1178" s="1" t="s">
        <v>4958</v>
      </c>
      <c r="D1178" s="1" t="s">
        <v>4959</v>
      </c>
      <c r="E1178" t="str">
        <f>IMAGE("http://ifttt.com/images/no_image_card.png",1)</f>
        <v/>
      </c>
      <c r="F1178" s="1" t="s">
        <v>4</v>
      </c>
      <c r="G1178" s="2" t="s">
        <v>4960</v>
      </c>
    </row>
    <row r="1179">
      <c r="A1179" s="1" t="s">
        <v>4961</v>
      </c>
      <c r="B1179" s="1" t="s">
        <v>4962</v>
      </c>
      <c r="C1179" s="1" t="s">
        <v>4963</v>
      </c>
      <c r="D1179" s="2" t="s">
        <v>4964</v>
      </c>
      <c r="E1179" t="str">
        <f>IMAGE("http://b.thumbs.redditmedia.com/4v1oF0OTglak9fA1.png",1)</f>
        <v/>
      </c>
      <c r="F1179" s="1" t="s">
        <v>4</v>
      </c>
      <c r="G1179" s="2" t="s">
        <v>4965</v>
      </c>
    </row>
    <row r="1180">
      <c r="A1180" s="1" t="s">
        <v>4966</v>
      </c>
      <c r="B1180" s="1" t="s">
        <v>4967</v>
      </c>
      <c r="C1180" s="1" t="s">
        <v>4968</v>
      </c>
      <c r="D1180" s="1" t="s">
        <v>4969</v>
      </c>
      <c r="E1180" t="str">
        <f>IMAGE("http://ifttt.com/images/no_image_card.png",1)</f>
        <v/>
      </c>
      <c r="F1180" s="1" t="s">
        <v>4</v>
      </c>
      <c r="G1180" s="2" t="s">
        <v>4970</v>
      </c>
    </row>
    <row r="1181">
      <c r="A1181" s="1" t="s">
        <v>4971</v>
      </c>
      <c r="B1181" s="1" t="s">
        <v>4972</v>
      </c>
      <c r="C1181" s="1" t="s">
        <v>4973</v>
      </c>
      <c r="D1181" s="2" t="s">
        <v>4974</v>
      </c>
      <c r="E1181" t="str">
        <f>IMAGE("http://media.coindesk.com/2015/05/UK-parliament.jpg",1)</f>
        <v/>
      </c>
      <c r="F1181" s="1" t="s">
        <v>4</v>
      </c>
      <c r="G1181" s="2" t="s">
        <v>4975</v>
      </c>
    </row>
    <row r="1182">
      <c r="A1182" s="1" t="s">
        <v>4976</v>
      </c>
      <c r="B1182" s="1" t="s">
        <v>4174</v>
      </c>
      <c r="C1182" s="1" t="s">
        <v>4977</v>
      </c>
      <c r="D1182" s="2" t="s">
        <v>4176</v>
      </c>
      <c r="E1182" t="str">
        <f t="shared" ref="E1182:E1187" si="130">IMAGE("http://ifttt.com/images/no_image_card.png",1)</f>
        <v/>
      </c>
      <c r="F1182" s="1" t="s">
        <v>4</v>
      </c>
      <c r="G1182" s="2" t="s">
        <v>4978</v>
      </c>
    </row>
    <row r="1183">
      <c r="A1183" s="1" t="s">
        <v>4979</v>
      </c>
      <c r="B1183" s="1" t="s">
        <v>4133</v>
      </c>
      <c r="C1183" s="1" t="s">
        <v>4980</v>
      </c>
      <c r="D1183" s="1" t="s">
        <v>4981</v>
      </c>
      <c r="E1183" t="str">
        <f t="shared" si="130"/>
        <v/>
      </c>
      <c r="F1183" s="1" t="s">
        <v>4</v>
      </c>
      <c r="G1183" s="2" t="s">
        <v>4982</v>
      </c>
    </row>
    <row r="1184">
      <c r="A1184" s="1" t="s">
        <v>4983</v>
      </c>
      <c r="B1184" s="1" t="s">
        <v>4984</v>
      </c>
      <c r="C1184" s="1" t="s">
        <v>4985</v>
      </c>
      <c r="D1184" s="2" t="s">
        <v>4986</v>
      </c>
      <c r="E1184" t="str">
        <f t="shared" si="130"/>
        <v/>
      </c>
      <c r="F1184" s="1" t="s">
        <v>4</v>
      </c>
      <c r="G1184" s="2" t="s">
        <v>4987</v>
      </c>
    </row>
    <row r="1185">
      <c r="A1185" s="1" t="s">
        <v>4988</v>
      </c>
      <c r="B1185" s="1" t="s">
        <v>4989</v>
      </c>
      <c r="C1185" s="1" t="s">
        <v>4990</v>
      </c>
      <c r="D1185" s="1" t="s">
        <v>4991</v>
      </c>
      <c r="E1185" t="str">
        <f t="shared" si="130"/>
        <v/>
      </c>
      <c r="F1185" s="1" t="s">
        <v>4</v>
      </c>
      <c r="G1185" s="2" t="s">
        <v>4992</v>
      </c>
    </row>
    <row r="1186">
      <c r="A1186" s="1" t="s">
        <v>4993</v>
      </c>
      <c r="B1186" s="1" t="s">
        <v>4994</v>
      </c>
      <c r="C1186" s="1" t="s">
        <v>4995</v>
      </c>
      <c r="D1186" s="2" t="s">
        <v>4996</v>
      </c>
      <c r="E1186" t="str">
        <f t="shared" si="130"/>
        <v/>
      </c>
      <c r="F1186" s="1" t="s">
        <v>4</v>
      </c>
      <c r="G1186" s="2" t="s">
        <v>4997</v>
      </c>
    </row>
    <row r="1187">
      <c r="A1187" s="1" t="s">
        <v>4998</v>
      </c>
      <c r="B1187" s="1" t="s">
        <v>4999</v>
      </c>
      <c r="C1187" s="1" t="s">
        <v>5000</v>
      </c>
      <c r="D1187" s="1" t="s">
        <v>5001</v>
      </c>
      <c r="E1187" t="str">
        <f t="shared" si="130"/>
        <v/>
      </c>
      <c r="F1187" s="1" t="s">
        <v>4</v>
      </c>
      <c r="G1187" s="2" t="s">
        <v>5002</v>
      </c>
    </row>
    <row r="1188">
      <c r="A1188" s="1" t="s">
        <v>5003</v>
      </c>
      <c r="B1188" s="1" t="s">
        <v>5004</v>
      </c>
      <c r="C1188" s="1" t="s">
        <v>5005</v>
      </c>
      <c r="D1188" s="2" t="s">
        <v>5006</v>
      </c>
      <c r="E1188" t="str">
        <f>IMAGE("https://pbs.twimg.com/profile_images/1472041543/bitcoinlogo_400x400.png",1)</f>
        <v/>
      </c>
      <c r="F1188" s="1" t="s">
        <v>4</v>
      </c>
      <c r="G1188" s="2" t="s">
        <v>5007</v>
      </c>
    </row>
    <row r="1189">
      <c r="A1189" s="1" t="s">
        <v>5008</v>
      </c>
      <c r="B1189" s="1" t="s">
        <v>5009</v>
      </c>
      <c r="C1189" s="1" t="s">
        <v>5010</v>
      </c>
      <c r="D1189" s="2" t="s">
        <v>5011</v>
      </c>
      <c r="E1189" t="str">
        <f>IMAGE("https://i.ytimg.com/vi/CzYSY1P3_9w/hqdefault.jpg",1)</f>
        <v/>
      </c>
      <c r="F1189" s="1" t="s">
        <v>4</v>
      </c>
      <c r="G1189" s="2" t="s">
        <v>5012</v>
      </c>
    </row>
    <row r="1190">
      <c r="A1190" s="1" t="s">
        <v>5013</v>
      </c>
      <c r="B1190" s="1" t="s">
        <v>5014</v>
      </c>
      <c r="C1190" s="1" t="s">
        <v>5015</v>
      </c>
      <c r="D1190" s="1" t="s">
        <v>5016</v>
      </c>
      <c r="E1190" t="str">
        <f>IMAGE("http://ifttt.com/images/no_image_card.png",1)</f>
        <v/>
      </c>
      <c r="F1190" s="1" t="s">
        <v>4</v>
      </c>
      <c r="G1190" s="2" t="s">
        <v>5017</v>
      </c>
    </row>
    <row r="1191">
      <c r="A1191" s="1" t="s">
        <v>5018</v>
      </c>
      <c r="B1191" s="1" t="s">
        <v>5019</v>
      </c>
      <c r="C1191" s="1" t="s">
        <v>5020</v>
      </c>
      <c r="D1191" s="2" t="s">
        <v>5021</v>
      </c>
      <c r="E1191" t="str">
        <f>IMAGE("http://i.imgur.com/R9ldflP.png?fb",1)</f>
        <v/>
      </c>
      <c r="F1191" s="1" t="s">
        <v>4</v>
      </c>
      <c r="G1191" s="2" t="s">
        <v>5022</v>
      </c>
    </row>
    <row r="1192">
      <c r="A1192" s="1" t="s">
        <v>5023</v>
      </c>
      <c r="B1192" s="1" t="s">
        <v>2847</v>
      </c>
      <c r="C1192" s="1" t="s">
        <v>5024</v>
      </c>
      <c r="D1192" s="2" t="s">
        <v>5025</v>
      </c>
      <c r="E1192" t="str">
        <f>IMAGE("https://pbs.twimg.com/profile_images/1472041543/bitcoinlogo_400x400.png",1)</f>
        <v/>
      </c>
      <c r="F1192" s="1" t="s">
        <v>4</v>
      </c>
      <c r="G1192" s="2" t="s">
        <v>5026</v>
      </c>
    </row>
    <row r="1193">
      <c r="A1193" s="1" t="s">
        <v>5027</v>
      </c>
      <c r="B1193" s="1" t="s">
        <v>5028</v>
      </c>
      <c r="C1193" s="1" t="s">
        <v>5029</v>
      </c>
      <c r="D1193" s="1" t="s">
        <v>5030</v>
      </c>
      <c r="E1193" t="str">
        <f t="shared" ref="E1193:E1194" si="131">IMAGE("http://ifttt.com/images/no_image_card.png",1)</f>
        <v/>
      </c>
      <c r="F1193" s="1" t="s">
        <v>4</v>
      </c>
      <c r="G1193" s="2" t="s">
        <v>5031</v>
      </c>
    </row>
    <row r="1194">
      <c r="A1194" s="1" t="s">
        <v>4998</v>
      </c>
      <c r="B1194" s="1" t="s">
        <v>4999</v>
      </c>
      <c r="C1194" s="1" t="s">
        <v>5000</v>
      </c>
      <c r="D1194" s="1" t="s">
        <v>5001</v>
      </c>
      <c r="E1194" t="str">
        <f t="shared" si="131"/>
        <v/>
      </c>
      <c r="F1194" s="1" t="s">
        <v>4</v>
      </c>
      <c r="G1194" s="2" t="s">
        <v>5002</v>
      </c>
    </row>
    <row r="1195">
      <c r="A1195" s="1" t="s">
        <v>5003</v>
      </c>
      <c r="B1195" s="1" t="s">
        <v>5004</v>
      </c>
      <c r="C1195" s="1" t="s">
        <v>5005</v>
      </c>
      <c r="D1195" s="2" t="s">
        <v>5006</v>
      </c>
      <c r="E1195" t="str">
        <f>IMAGE("https://pbs.twimg.com/profile_images/1472041543/bitcoinlogo_400x400.png",1)</f>
        <v/>
      </c>
      <c r="F1195" s="1" t="s">
        <v>4</v>
      </c>
      <c r="G1195" s="2" t="s">
        <v>5007</v>
      </c>
    </row>
    <row r="1196">
      <c r="A1196" s="1" t="s">
        <v>5008</v>
      </c>
      <c r="B1196" s="1" t="s">
        <v>5009</v>
      </c>
      <c r="C1196" s="1" t="s">
        <v>5010</v>
      </c>
      <c r="D1196" s="2" t="s">
        <v>5011</v>
      </c>
      <c r="E1196" t="str">
        <f>IMAGE("https://i.ytimg.com/vi/CzYSY1P3_9w/hqdefault.jpg",1)</f>
        <v/>
      </c>
      <c r="F1196" s="1" t="s">
        <v>4</v>
      </c>
      <c r="G1196" s="2" t="s">
        <v>5012</v>
      </c>
    </row>
    <row r="1197">
      <c r="A1197" s="1" t="s">
        <v>5032</v>
      </c>
      <c r="B1197" s="1" t="s">
        <v>2734</v>
      </c>
      <c r="C1197" s="1" t="s">
        <v>5033</v>
      </c>
      <c r="D1197" s="2" t="s">
        <v>5034</v>
      </c>
      <c r="E1197" t="str">
        <f t="shared" ref="E1197:E1198" si="132">IMAGE("http://ifttt.com/images/no_image_card.png",1)</f>
        <v/>
      </c>
      <c r="F1197" s="1" t="s">
        <v>4</v>
      </c>
      <c r="G1197" s="2" t="s">
        <v>5035</v>
      </c>
    </row>
    <row r="1198">
      <c r="A1198" s="1" t="s">
        <v>5036</v>
      </c>
      <c r="B1198" s="1" t="s">
        <v>5037</v>
      </c>
      <c r="C1198" s="1" t="s">
        <v>5038</v>
      </c>
      <c r="D1198" s="1" t="s">
        <v>5039</v>
      </c>
      <c r="E1198" t="str">
        <f t="shared" si="132"/>
        <v/>
      </c>
      <c r="F1198" s="1" t="s">
        <v>4</v>
      </c>
      <c r="G1198" s="2" t="s">
        <v>5040</v>
      </c>
    </row>
    <row r="1199">
      <c r="A1199" s="1" t="s">
        <v>5041</v>
      </c>
      <c r="B1199" s="1" t="s">
        <v>933</v>
      </c>
      <c r="C1199" s="1" t="s">
        <v>5042</v>
      </c>
      <c r="D1199" s="2" t="s">
        <v>5043</v>
      </c>
      <c r="E1199" t="str">
        <f>IMAGE("https://i.ytimg.com/vi/xggLGdfg990/maxresdefault.jpg",1)</f>
        <v/>
      </c>
      <c r="F1199" s="1" t="s">
        <v>4</v>
      </c>
      <c r="G1199" s="2" t="s">
        <v>5044</v>
      </c>
    </row>
    <row r="1200">
      <c r="A1200" s="1" t="s">
        <v>5045</v>
      </c>
      <c r="B1200" s="1" t="s">
        <v>933</v>
      </c>
      <c r="C1200" s="1" t="s">
        <v>5046</v>
      </c>
      <c r="D1200" s="2" t="s">
        <v>5047</v>
      </c>
      <c r="E1200" t="str">
        <f>IMAGE("https://i.ytimg.com/vi/y48u9-geK60/hqdefault.jpg",1)</f>
        <v/>
      </c>
      <c r="F1200" s="1" t="s">
        <v>4</v>
      </c>
      <c r="G1200" s="2" t="s">
        <v>5048</v>
      </c>
    </row>
    <row r="1201">
      <c r="A1201" s="1" t="s">
        <v>5049</v>
      </c>
      <c r="B1201" s="1" t="s">
        <v>5050</v>
      </c>
      <c r="C1201" s="1" t="s">
        <v>5051</v>
      </c>
      <c r="D1201" s="1" t="s">
        <v>5052</v>
      </c>
      <c r="E1201" t="str">
        <f t="shared" ref="E1201:E1204" si="133">IMAGE("http://ifttt.com/images/no_image_card.png",1)</f>
        <v/>
      </c>
      <c r="F1201" s="1" t="s">
        <v>4</v>
      </c>
      <c r="G1201" s="2" t="s">
        <v>5053</v>
      </c>
    </row>
    <row r="1202">
      <c r="A1202" s="1" t="s">
        <v>5054</v>
      </c>
      <c r="B1202" s="1" t="s">
        <v>5055</v>
      </c>
      <c r="C1202" s="1" t="s">
        <v>5056</v>
      </c>
      <c r="D1202" s="1" t="s">
        <v>14</v>
      </c>
      <c r="E1202" t="str">
        <f t="shared" si="133"/>
        <v/>
      </c>
      <c r="F1202" s="1" t="s">
        <v>4</v>
      </c>
      <c r="G1202" s="2" t="s">
        <v>5057</v>
      </c>
    </row>
    <row r="1203">
      <c r="A1203" s="1" t="s">
        <v>5058</v>
      </c>
      <c r="B1203" s="1" t="s">
        <v>2652</v>
      </c>
      <c r="C1203" s="1" t="s">
        <v>5059</v>
      </c>
      <c r="D1203" s="1" t="s">
        <v>5060</v>
      </c>
      <c r="E1203" t="str">
        <f t="shared" si="133"/>
        <v/>
      </c>
      <c r="F1203" s="1" t="s">
        <v>4</v>
      </c>
      <c r="G1203" s="2" t="s">
        <v>5061</v>
      </c>
    </row>
    <row r="1204">
      <c r="A1204" s="1" t="s">
        <v>5062</v>
      </c>
      <c r="B1204" s="1" t="s">
        <v>2868</v>
      </c>
      <c r="C1204" s="1" t="s">
        <v>5063</v>
      </c>
      <c r="D1204" s="1" t="s">
        <v>5064</v>
      </c>
      <c r="E1204" t="str">
        <f t="shared" si="133"/>
        <v/>
      </c>
      <c r="F1204" s="1" t="s">
        <v>4</v>
      </c>
      <c r="G1204" s="2" t="s">
        <v>5065</v>
      </c>
    </row>
    <row r="1205">
      <c r="A1205" s="1" t="s">
        <v>5066</v>
      </c>
      <c r="B1205" s="1" t="s">
        <v>933</v>
      </c>
      <c r="C1205" s="1" t="s">
        <v>5067</v>
      </c>
      <c r="D1205" s="2" t="s">
        <v>5068</v>
      </c>
      <c r="E1205" t="str">
        <f>IMAGE("https://www.cryptocoinsnews.com/wp-content/uploads/2015/05/mic-bitcoin.jpg",1)</f>
        <v/>
      </c>
      <c r="F1205" s="1" t="s">
        <v>4</v>
      </c>
      <c r="G1205" s="2" t="s">
        <v>5069</v>
      </c>
    </row>
    <row r="1206">
      <c r="A1206" s="1" t="s">
        <v>5070</v>
      </c>
      <c r="B1206" s="1" t="s">
        <v>5071</v>
      </c>
      <c r="C1206" s="1" t="s">
        <v>5072</v>
      </c>
      <c r="D1206" s="2" t="s">
        <v>5073</v>
      </c>
      <c r="E1206" t="str">
        <f>IMAGE("http://ifttt.com/images/no_image_card.png",1)</f>
        <v/>
      </c>
      <c r="F1206" s="1" t="s">
        <v>4</v>
      </c>
      <c r="G1206" s="2" t="s">
        <v>5074</v>
      </c>
    </row>
    <row r="1207">
      <c r="A1207" s="1" t="s">
        <v>5075</v>
      </c>
      <c r="B1207" s="1" t="s">
        <v>3027</v>
      </c>
      <c r="C1207" s="1" t="s">
        <v>5076</v>
      </c>
      <c r="D1207" s="2" t="s">
        <v>5077</v>
      </c>
      <c r="E1207" t="str">
        <f>IMAGE("https://pbs.twimg.com/profile_images/1472041543/bitcoinlogo_400x400.png",1)</f>
        <v/>
      </c>
      <c r="F1207" s="1" t="s">
        <v>4</v>
      </c>
      <c r="G1207" s="2" t="s">
        <v>5078</v>
      </c>
    </row>
    <row r="1208">
      <c r="A1208" s="1" t="s">
        <v>5079</v>
      </c>
      <c r="B1208" s="1" t="s">
        <v>5080</v>
      </c>
      <c r="C1208" s="1" t="s">
        <v>5081</v>
      </c>
      <c r="D1208" s="1" t="s">
        <v>5082</v>
      </c>
      <c r="E1208" t="str">
        <f t="shared" ref="E1208:E1210" si="134">IMAGE("http://ifttt.com/images/no_image_card.png",1)</f>
        <v/>
      </c>
      <c r="F1208" s="1" t="s">
        <v>4</v>
      </c>
      <c r="G1208" s="2" t="s">
        <v>5083</v>
      </c>
    </row>
    <row r="1209">
      <c r="A1209" s="1" t="s">
        <v>5079</v>
      </c>
      <c r="B1209" s="1" t="s">
        <v>5084</v>
      </c>
      <c r="C1209" s="1" t="s">
        <v>5085</v>
      </c>
      <c r="D1209" s="2" t="s">
        <v>5086</v>
      </c>
      <c r="E1209" t="str">
        <f t="shared" si="134"/>
        <v/>
      </c>
      <c r="F1209" s="1" t="s">
        <v>4</v>
      </c>
      <c r="G1209" s="2" t="s">
        <v>5087</v>
      </c>
    </row>
    <row r="1210">
      <c r="A1210" s="1" t="s">
        <v>5088</v>
      </c>
      <c r="B1210" s="1" t="s">
        <v>2439</v>
      </c>
      <c r="C1210" s="1" t="s">
        <v>5089</v>
      </c>
      <c r="D1210" s="1" t="s">
        <v>5090</v>
      </c>
      <c r="E1210" t="str">
        <f t="shared" si="134"/>
        <v/>
      </c>
      <c r="F1210" s="1" t="s">
        <v>4</v>
      </c>
      <c r="G1210" s="2" t="s">
        <v>5091</v>
      </c>
    </row>
    <row r="1211">
      <c r="A1211" s="1" t="s">
        <v>5092</v>
      </c>
      <c r="B1211" s="1" t="s">
        <v>1666</v>
      </c>
      <c r="C1211" s="1" t="s">
        <v>5093</v>
      </c>
      <c r="D1211" s="2" t="s">
        <v>5094</v>
      </c>
      <c r="E1211" t="str">
        <f>IMAGE("http://bitcoinist.net/wp-content/uploads/2015/05/network-698598_1280.jpg",1)</f>
        <v/>
      </c>
      <c r="F1211" s="1" t="s">
        <v>4</v>
      </c>
      <c r="G1211" s="2" t="s">
        <v>5095</v>
      </c>
    </row>
    <row r="1212">
      <c r="A1212" s="1" t="s">
        <v>5096</v>
      </c>
      <c r="B1212" s="1" t="s">
        <v>5097</v>
      </c>
      <c r="C1212" s="1" t="s">
        <v>5098</v>
      </c>
      <c r="D1212" s="1" t="s">
        <v>5099</v>
      </c>
      <c r="E1212" t="str">
        <f t="shared" ref="E1212:E1215" si="135">IMAGE("http://ifttt.com/images/no_image_card.png",1)</f>
        <v/>
      </c>
      <c r="F1212" s="1" t="s">
        <v>4</v>
      </c>
      <c r="G1212" s="2" t="s">
        <v>5100</v>
      </c>
    </row>
    <row r="1213">
      <c r="A1213" s="1" t="s">
        <v>5101</v>
      </c>
      <c r="B1213" s="1" t="s">
        <v>757</v>
      </c>
      <c r="C1213" s="1" t="s">
        <v>5102</v>
      </c>
      <c r="D1213" s="1" t="s">
        <v>5103</v>
      </c>
      <c r="E1213" t="str">
        <f t="shared" si="135"/>
        <v/>
      </c>
      <c r="F1213" s="1" t="s">
        <v>4</v>
      </c>
      <c r="G1213" s="2" t="s">
        <v>5104</v>
      </c>
    </row>
    <row r="1214">
      <c r="A1214" s="1" t="s">
        <v>5105</v>
      </c>
      <c r="B1214" s="1" t="s">
        <v>5106</v>
      </c>
      <c r="C1214" s="1" t="s">
        <v>5107</v>
      </c>
      <c r="D1214" s="1" t="s">
        <v>5108</v>
      </c>
      <c r="E1214" t="str">
        <f t="shared" si="135"/>
        <v/>
      </c>
      <c r="F1214" s="1" t="s">
        <v>4</v>
      </c>
      <c r="G1214" s="2" t="s">
        <v>5109</v>
      </c>
    </row>
    <row r="1215">
      <c r="A1215" s="1" t="s">
        <v>5110</v>
      </c>
      <c r="B1215" s="1" t="s">
        <v>5111</v>
      </c>
      <c r="C1215" s="1" t="s">
        <v>5112</v>
      </c>
      <c r="D1215" s="1" t="s">
        <v>5113</v>
      </c>
      <c r="E1215" t="str">
        <f t="shared" si="135"/>
        <v/>
      </c>
      <c r="F1215" s="1" t="s">
        <v>4</v>
      </c>
      <c r="G1215" s="2" t="s">
        <v>5114</v>
      </c>
    </row>
    <row r="1216">
      <c r="A1216" s="1" t="s">
        <v>5115</v>
      </c>
      <c r="B1216" s="1" t="s">
        <v>742</v>
      </c>
      <c r="C1216" s="1" t="s">
        <v>5116</v>
      </c>
      <c r="D1216" s="2" t="s">
        <v>5117</v>
      </c>
      <c r="E1216" t="str">
        <f>IMAGE("http://www.autometal.com.au/wp-content/uploads/2015/05/Bitcoin-Network.jpg",1)</f>
        <v/>
      </c>
      <c r="F1216" s="1" t="s">
        <v>4</v>
      </c>
      <c r="G1216" s="2" t="s">
        <v>5118</v>
      </c>
    </row>
    <row r="1217">
      <c r="A1217" s="1" t="s">
        <v>5119</v>
      </c>
      <c r="B1217" s="1" t="s">
        <v>969</v>
      </c>
      <c r="C1217" s="1" t="s">
        <v>5120</v>
      </c>
      <c r="D1217" s="1" t="s">
        <v>5121</v>
      </c>
      <c r="E1217" t="str">
        <f>IMAGE("http://ifttt.com/images/no_image_card.png",1)</f>
        <v/>
      </c>
      <c r="F1217" s="1" t="s">
        <v>4</v>
      </c>
      <c r="G1217" s="2" t="s">
        <v>5122</v>
      </c>
    </row>
    <row r="1218">
      <c r="A1218" s="1" t="s">
        <v>5123</v>
      </c>
      <c r="B1218" s="1" t="s">
        <v>5124</v>
      </c>
      <c r="C1218" s="1" t="s">
        <v>5125</v>
      </c>
      <c r="D1218" s="2" t="s">
        <v>5126</v>
      </c>
      <c r="E1218" t="str">
        <f>IMAGE("http://b.thumbs.redditmedia.com/UQ_Gk1Kyv9_29sGA9QaWXO1absp1954ve4LkBcUUeyc.png",1)</f>
        <v/>
      </c>
      <c r="F1218" s="1" t="s">
        <v>4</v>
      </c>
      <c r="G1218" s="2" t="s">
        <v>5127</v>
      </c>
    </row>
    <row r="1219">
      <c r="A1219" s="1" t="s">
        <v>5128</v>
      </c>
      <c r="B1219" s="1" t="s">
        <v>5129</v>
      </c>
      <c r="C1219" s="1" t="s">
        <v>5130</v>
      </c>
      <c r="D1219" s="2" t="s">
        <v>5131</v>
      </c>
      <c r="E1219" t="str">
        <f>IMAGE("http://imgick.nj.com/home/njo-media/width620/img/middlesex_impact/photo/nash--045340e8761fa5a5jpg-519e420dfb301956.jpg",1)</f>
        <v/>
      </c>
      <c r="F1219" s="1" t="s">
        <v>4</v>
      </c>
      <c r="G1219" s="2" t="s">
        <v>5132</v>
      </c>
    </row>
    <row r="1220">
      <c r="A1220" s="1" t="s">
        <v>5133</v>
      </c>
      <c r="B1220" s="1" t="s">
        <v>5134</v>
      </c>
      <c r="C1220" s="1" t="s">
        <v>5135</v>
      </c>
      <c r="D1220" s="2" t="s">
        <v>5136</v>
      </c>
      <c r="E1220" t="str">
        <f>IMAGE("https://www.google.com/finance/s/m4C5KaofCbA/images/cleardot.gif",1)</f>
        <v/>
      </c>
      <c r="F1220" s="1" t="s">
        <v>4</v>
      </c>
      <c r="G1220" s="2" t="s">
        <v>5137</v>
      </c>
    </row>
    <row r="1221">
      <c r="A1221" s="1" t="s">
        <v>5138</v>
      </c>
      <c r="B1221" s="1" t="s">
        <v>1451</v>
      </c>
      <c r="C1221" s="1" t="s">
        <v>5139</v>
      </c>
      <c r="D1221" s="1" t="s">
        <v>5140</v>
      </c>
      <c r="E1221" t="str">
        <f>IMAGE("http://ifttt.com/images/no_image_card.png",1)</f>
        <v/>
      </c>
      <c r="F1221" s="1" t="s">
        <v>4</v>
      </c>
      <c r="G1221" s="2" t="s">
        <v>5141</v>
      </c>
    </row>
    <row r="1222">
      <c r="A1222" s="1" t="s">
        <v>5142</v>
      </c>
      <c r="B1222" s="1" t="s">
        <v>5143</v>
      </c>
      <c r="C1222" s="1" t="s">
        <v>5144</v>
      </c>
      <c r="D1222" s="2" t="s">
        <v>5145</v>
      </c>
      <c r="E1222" t="str">
        <f>IMAGE("https://i.ytimg.com/vd?id=eR2pbJ_sYK8&amp;amp;ats=1949000&amp;amp;w=960&amp;amp;h=720&amp;amp;sigh=gEPvB8ARTifq3QPEtNPjox1E9fc",1)</f>
        <v/>
      </c>
      <c r="F1222" s="1" t="s">
        <v>4</v>
      </c>
      <c r="G1222" s="2" t="s">
        <v>5146</v>
      </c>
    </row>
    <row r="1223">
      <c r="A1223" s="1" t="s">
        <v>5142</v>
      </c>
      <c r="B1223" s="1" t="s">
        <v>5147</v>
      </c>
      <c r="C1223" s="1" t="s">
        <v>5148</v>
      </c>
      <c r="D1223" s="2" t="s">
        <v>5149</v>
      </c>
      <c r="E1223" t="str">
        <f>IMAGE("https://i.imgur.com/7hKRY0z.png",1)</f>
        <v/>
      </c>
      <c r="F1223" s="1" t="s">
        <v>4</v>
      </c>
      <c r="G1223" s="2" t="s">
        <v>5150</v>
      </c>
    </row>
    <row r="1224">
      <c r="A1224" s="1" t="s">
        <v>5151</v>
      </c>
      <c r="B1224" s="1" t="s">
        <v>2044</v>
      </c>
      <c r="C1224" s="1" t="s">
        <v>5152</v>
      </c>
      <c r="D1224" s="1" t="s">
        <v>5153</v>
      </c>
      <c r="E1224" t="str">
        <f t="shared" ref="E1224:E1225" si="136">IMAGE("http://ifttt.com/images/no_image_card.png",1)</f>
        <v/>
      </c>
      <c r="F1224" s="1" t="s">
        <v>4</v>
      </c>
      <c r="G1224" s="2" t="s">
        <v>5154</v>
      </c>
    </row>
    <row r="1225">
      <c r="A1225" s="1" t="s">
        <v>5155</v>
      </c>
      <c r="B1225" s="1" t="s">
        <v>1451</v>
      </c>
      <c r="C1225" s="1" t="s">
        <v>5156</v>
      </c>
      <c r="D1225" s="1" t="s">
        <v>5157</v>
      </c>
      <c r="E1225" t="str">
        <f t="shared" si="136"/>
        <v/>
      </c>
      <c r="F1225" s="1" t="s">
        <v>4</v>
      </c>
      <c r="G1225" s="2" t="s">
        <v>5158</v>
      </c>
    </row>
    <row r="1226">
      <c r="A1226" s="1" t="s">
        <v>5159</v>
      </c>
      <c r="B1226" s="1" t="s">
        <v>5160</v>
      </c>
      <c r="C1226" s="1" t="s">
        <v>5161</v>
      </c>
      <c r="D1226" s="2" t="s">
        <v>5162</v>
      </c>
      <c r="E1226" t="str">
        <f>IMAGE("https://pbs.twimg.com/media/CFM_tWNWAAAwCIn.jpg:large",1)</f>
        <v/>
      </c>
      <c r="F1226" s="1" t="s">
        <v>4</v>
      </c>
      <c r="G1226" s="2" t="s">
        <v>5163</v>
      </c>
    </row>
    <row r="1227">
      <c r="A1227" s="1" t="s">
        <v>5164</v>
      </c>
      <c r="B1227" s="1" t="s">
        <v>373</v>
      </c>
      <c r="C1227" s="1" t="s">
        <v>5165</v>
      </c>
      <c r="D1227" s="2" t="s">
        <v>5166</v>
      </c>
      <c r="E1227" t="str">
        <f>IMAGE("http://insidebitcoins.com/wp-content/uploads/2015/05/bitcoinist_australia_fe-640x480-150x150.jpg",1)</f>
        <v/>
      </c>
      <c r="F1227" s="1" t="s">
        <v>4</v>
      </c>
      <c r="G1227" s="2" t="s">
        <v>5167</v>
      </c>
    </row>
    <row r="1228">
      <c r="A1228" s="1" t="s">
        <v>5168</v>
      </c>
      <c r="B1228" s="1" t="s">
        <v>4275</v>
      </c>
      <c r="C1228" s="1" t="s">
        <v>5169</v>
      </c>
      <c r="D1228" s="1" t="s">
        <v>5170</v>
      </c>
      <c r="E1228" t="str">
        <f t="shared" ref="E1228:E1229" si="137">IMAGE("http://ifttt.com/images/no_image_card.png",1)</f>
        <v/>
      </c>
      <c r="F1228" s="1" t="s">
        <v>4</v>
      </c>
      <c r="G1228" s="2" t="s">
        <v>5171</v>
      </c>
    </row>
    <row r="1229">
      <c r="A1229" s="1" t="s">
        <v>5172</v>
      </c>
      <c r="B1229" s="1" t="s">
        <v>5173</v>
      </c>
      <c r="C1229" s="1" t="s">
        <v>5174</v>
      </c>
      <c r="D1229" s="1" t="s">
        <v>5175</v>
      </c>
      <c r="E1229" t="str">
        <f t="shared" si="137"/>
        <v/>
      </c>
      <c r="F1229" s="1" t="s">
        <v>4</v>
      </c>
      <c r="G1229" s="2" t="s">
        <v>5176</v>
      </c>
    </row>
    <row r="1230">
      <c r="A1230" s="1" t="s">
        <v>5177</v>
      </c>
      <c r="B1230" s="1" t="s">
        <v>5178</v>
      </c>
      <c r="C1230" s="1" t="s">
        <v>5179</v>
      </c>
      <c r="D1230" s="2" t="s">
        <v>5180</v>
      </c>
      <c r="E1230" t="str">
        <f>IMAGE("http://ichef.bbci.co.uk/news/1024/media/images/83066000/jpg/_83066803_83066802.jpg",1)</f>
        <v/>
      </c>
      <c r="F1230" s="1" t="s">
        <v>4</v>
      </c>
      <c r="G1230" s="2" t="s">
        <v>5181</v>
      </c>
    </row>
    <row r="1231">
      <c r="A1231" s="1" t="s">
        <v>5168</v>
      </c>
      <c r="B1231" s="1" t="s">
        <v>4275</v>
      </c>
      <c r="C1231" s="1" t="s">
        <v>5169</v>
      </c>
      <c r="D1231" s="1" t="s">
        <v>5170</v>
      </c>
      <c r="E1231" t="str">
        <f t="shared" ref="E1231:E1233" si="138">IMAGE("http://ifttt.com/images/no_image_card.png",1)</f>
        <v/>
      </c>
      <c r="F1231" s="1" t="s">
        <v>4</v>
      </c>
      <c r="G1231" s="2" t="s">
        <v>5171</v>
      </c>
    </row>
    <row r="1232">
      <c r="A1232" s="1" t="s">
        <v>5172</v>
      </c>
      <c r="B1232" s="1" t="s">
        <v>5173</v>
      </c>
      <c r="C1232" s="1" t="s">
        <v>5174</v>
      </c>
      <c r="D1232" s="1" t="s">
        <v>5175</v>
      </c>
      <c r="E1232" t="str">
        <f t="shared" si="138"/>
        <v/>
      </c>
      <c r="F1232" s="1" t="s">
        <v>4</v>
      </c>
      <c r="G1232" s="2" t="s">
        <v>5176</v>
      </c>
    </row>
    <row r="1233">
      <c r="A1233" s="1" t="s">
        <v>5182</v>
      </c>
      <c r="B1233" s="1" t="s">
        <v>5183</v>
      </c>
      <c r="C1233" s="1" t="s">
        <v>5184</v>
      </c>
      <c r="D1233" s="1" t="s">
        <v>5185</v>
      </c>
      <c r="E1233" t="str">
        <f t="shared" si="138"/>
        <v/>
      </c>
      <c r="F1233" s="1" t="s">
        <v>4</v>
      </c>
      <c r="G1233" s="2" t="s">
        <v>5186</v>
      </c>
    </row>
    <row r="1234">
      <c r="A1234" s="1" t="s">
        <v>5187</v>
      </c>
      <c r="B1234" s="1" t="s">
        <v>5188</v>
      </c>
      <c r="C1234" s="1" t="s">
        <v>5189</v>
      </c>
      <c r="D1234" s="2" t="s">
        <v>5190</v>
      </c>
      <c r="E1234" t="str">
        <f>IMAGE("http://i.imgur.com/wwDGhxI.png",1)</f>
        <v/>
      </c>
      <c r="F1234" s="1" t="s">
        <v>4</v>
      </c>
      <c r="G1234" s="2" t="s">
        <v>5191</v>
      </c>
    </row>
    <row r="1235">
      <c r="A1235" s="1" t="s">
        <v>5192</v>
      </c>
      <c r="B1235" s="1" t="s">
        <v>5193</v>
      </c>
      <c r="C1235" s="1" t="s">
        <v>5194</v>
      </c>
      <c r="D1235" s="1" t="s">
        <v>5195</v>
      </c>
      <c r="E1235" t="str">
        <f>IMAGE("http://ifttt.com/images/no_image_card.png",1)</f>
        <v/>
      </c>
      <c r="F1235" s="1" t="s">
        <v>4</v>
      </c>
      <c r="G1235" s="2" t="s">
        <v>5196</v>
      </c>
    </row>
    <row r="1236">
      <c r="A1236" s="1" t="s">
        <v>5197</v>
      </c>
      <c r="B1236" s="1" t="s">
        <v>2364</v>
      </c>
      <c r="C1236" s="1" t="s">
        <v>5198</v>
      </c>
      <c r="D1236" s="2" t="s">
        <v>5199</v>
      </c>
      <c r="E1236" t="str">
        <f>IMAGE("http://altcoinpress.com/wp-content/uploads/2015/05/porn_vision.jpg",1)</f>
        <v/>
      </c>
      <c r="F1236" s="1" t="s">
        <v>4</v>
      </c>
      <c r="G1236" s="2" t="s">
        <v>5200</v>
      </c>
    </row>
    <row r="1237">
      <c r="A1237" s="1" t="s">
        <v>5201</v>
      </c>
      <c r="B1237" s="1" t="s">
        <v>5202</v>
      </c>
      <c r="C1237" s="1" t="s">
        <v>5203</v>
      </c>
      <c r="D1237" s="1" t="s">
        <v>5204</v>
      </c>
      <c r="E1237" t="str">
        <f t="shared" ref="E1237:E1238" si="139">IMAGE("http://ifttt.com/images/no_image_card.png",1)</f>
        <v/>
      </c>
      <c r="F1237" s="1" t="s">
        <v>4</v>
      </c>
      <c r="G1237" s="2" t="s">
        <v>5205</v>
      </c>
    </row>
    <row r="1238">
      <c r="A1238" s="1" t="s">
        <v>5206</v>
      </c>
      <c r="B1238" s="1" t="s">
        <v>3310</v>
      </c>
      <c r="C1238" s="1" t="s">
        <v>5207</v>
      </c>
      <c r="D1238" s="1" t="s">
        <v>5208</v>
      </c>
      <c r="E1238" t="str">
        <f t="shared" si="139"/>
        <v/>
      </c>
      <c r="F1238" s="1" t="s">
        <v>4</v>
      </c>
      <c r="G1238" s="2" t="s">
        <v>5209</v>
      </c>
    </row>
    <row r="1239">
      <c r="A1239" s="1" t="s">
        <v>5210</v>
      </c>
      <c r="B1239" s="1" t="s">
        <v>488</v>
      </c>
      <c r="C1239" s="1" t="s">
        <v>5211</v>
      </c>
      <c r="D1239" s="2" t="s">
        <v>5212</v>
      </c>
      <c r="E1239" t="str">
        <f>IMAGE("https://avatars3.githubusercontent.com/u/8398185?v=3&amp;amp;s=400",1)</f>
        <v/>
      </c>
      <c r="F1239" s="1" t="s">
        <v>4</v>
      </c>
      <c r="G1239" s="2" t="s">
        <v>5213</v>
      </c>
    </row>
    <row r="1240">
      <c r="A1240" s="1" t="s">
        <v>5214</v>
      </c>
      <c r="B1240" s="1" t="s">
        <v>2275</v>
      </c>
      <c r="C1240" s="1" t="s">
        <v>5215</v>
      </c>
      <c r="D1240" s="2" t="s">
        <v>5216</v>
      </c>
      <c r="E1240" t="str">
        <f>IMAGE("https://www.betcoin.ag/files/betcoin/styles/large/public/images/bitcoin_logo_3d_perspective%5B1%5D.jpg?itok=AN1yMded",1)</f>
        <v/>
      </c>
      <c r="F1240" s="1" t="s">
        <v>4</v>
      </c>
      <c r="G1240" s="2" t="s">
        <v>5217</v>
      </c>
    </row>
    <row r="1241">
      <c r="A1241" s="1" t="s">
        <v>5218</v>
      </c>
      <c r="B1241" s="1" t="s">
        <v>2109</v>
      </c>
      <c r="C1241" s="1" t="s">
        <v>5219</v>
      </c>
      <c r="D1241" s="2" t="s">
        <v>5220</v>
      </c>
      <c r="E1241" t="str">
        <f>IMAGE("https://i.ytimg.com/vi/zAAF80CHHYY/maxresdefault.jpg",1)</f>
        <v/>
      </c>
      <c r="F1241" s="1" t="s">
        <v>4</v>
      </c>
      <c r="G1241" s="2" t="s">
        <v>5221</v>
      </c>
    </row>
    <row r="1242">
      <c r="A1242" s="1" t="s">
        <v>5222</v>
      </c>
      <c r="B1242" s="1" t="s">
        <v>5223</v>
      </c>
      <c r="C1242" s="1" t="s">
        <v>5224</v>
      </c>
      <c r="D1242" s="2" t="s">
        <v>5225</v>
      </c>
      <c r="E1242" t="str">
        <f>IMAGE("http://btc24.org/images/BTC24.png",1)</f>
        <v/>
      </c>
      <c r="F1242" s="1" t="s">
        <v>4</v>
      </c>
      <c r="G1242" s="2" t="s">
        <v>5226</v>
      </c>
    </row>
    <row r="1243">
      <c r="A1243" s="1" t="s">
        <v>5206</v>
      </c>
      <c r="B1243" s="1" t="s">
        <v>3310</v>
      </c>
      <c r="C1243" s="1" t="s">
        <v>5207</v>
      </c>
      <c r="D1243" s="1" t="s">
        <v>5208</v>
      </c>
      <c r="E1243" t="str">
        <f>IMAGE("http://ifttt.com/images/no_image_card.png",1)</f>
        <v/>
      </c>
      <c r="F1243" s="1" t="s">
        <v>4</v>
      </c>
      <c r="G1243" s="2" t="s">
        <v>5209</v>
      </c>
    </row>
    <row r="1244">
      <c r="A1244" s="1" t="s">
        <v>5210</v>
      </c>
      <c r="B1244" s="1" t="s">
        <v>488</v>
      </c>
      <c r="C1244" s="1" t="s">
        <v>5211</v>
      </c>
      <c r="D1244" s="2" t="s">
        <v>5212</v>
      </c>
      <c r="E1244" t="str">
        <f>IMAGE("https://avatars3.githubusercontent.com/u/8398185?v=3&amp;amp;s=400",1)</f>
        <v/>
      </c>
      <c r="F1244" s="1" t="s">
        <v>4</v>
      </c>
      <c r="G1244" s="2" t="s">
        <v>5213</v>
      </c>
    </row>
    <row r="1245">
      <c r="A1245" s="1" t="s">
        <v>5227</v>
      </c>
      <c r="B1245" s="1" t="s">
        <v>5228</v>
      </c>
      <c r="C1245" s="1" t="s">
        <v>5229</v>
      </c>
      <c r="D1245" s="1" t="s">
        <v>5230</v>
      </c>
      <c r="E1245" t="str">
        <f>IMAGE("http://ifttt.com/images/no_image_card.png",1)</f>
        <v/>
      </c>
      <c r="F1245" s="1" t="s">
        <v>4</v>
      </c>
      <c r="G1245" s="2" t="s">
        <v>5231</v>
      </c>
    </row>
    <row r="1246">
      <c r="A1246" s="1" t="s">
        <v>5232</v>
      </c>
      <c r="B1246" s="1" t="s">
        <v>5233</v>
      </c>
      <c r="C1246" s="1" t="s">
        <v>5234</v>
      </c>
      <c r="D1246" s="2" t="s">
        <v>5235</v>
      </c>
      <c r="E1246" t="str">
        <f>IMAGE("http://f.thumbs.redditmedia.com/FtSRF8SxZ0-mzcCM.png",1)</f>
        <v/>
      </c>
      <c r="F1246" s="1" t="s">
        <v>4</v>
      </c>
      <c r="G1246" s="2" t="s">
        <v>5236</v>
      </c>
    </row>
    <row r="1247">
      <c r="A1247" s="1" t="s">
        <v>5237</v>
      </c>
      <c r="B1247" s="1" t="s">
        <v>5238</v>
      </c>
      <c r="C1247" s="1" t="s">
        <v>5239</v>
      </c>
      <c r="D1247" s="1" t="s">
        <v>5240</v>
      </c>
      <c r="E1247" t="str">
        <f t="shared" ref="E1247:E1248" si="140">IMAGE("http://ifttt.com/images/no_image_card.png",1)</f>
        <v/>
      </c>
      <c r="F1247" s="1" t="s">
        <v>4</v>
      </c>
      <c r="G1247" s="2" t="s">
        <v>5241</v>
      </c>
    </row>
    <row r="1248">
      <c r="A1248" s="1" t="s">
        <v>5242</v>
      </c>
      <c r="B1248" s="1" t="s">
        <v>5243</v>
      </c>
      <c r="C1248" s="1" t="s">
        <v>5244</v>
      </c>
      <c r="D1248" s="1" t="s">
        <v>5245</v>
      </c>
      <c r="E1248" t="str">
        <f t="shared" si="140"/>
        <v/>
      </c>
      <c r="F1248" s="1" t="s">
        <v>4</v>
      </c>
      <c r="G1248" s="2" t="s">
        <v>5246</v>
      </c>
    </row>
    <row r="1249">
      <c r="A1249" s="1" t="s">
        <v>5247</v>
      </c>
      <c r="B1249" s="1" t="s">
        <v>5248</v>
      </c>
      <c r="C1249" s="1" t="s">
        <v>5249</v>
      </c>
      <c r="D1249" s="2" t="s">
        <v>5250</v>
      </c>
      <c r="E1249" t="str">
        <f>IMAGE("https://lh3.googleusercontent.com/yPmDQeLYsCfbcs-w7qsoO0x6UpSWmJywVDkmOSAsYHeoY2OPvzeJ22znR8G-TBjaB_k=h900-rw",1)</f>
        <v/>
      </c>
      <c r="F1249" s="1" t="s">
        <v>4</v>
      </c>
      <c r="G1249" s="2" t="s">
        <v>5251</v>
      </c>
    </row>
    <row r="1250">
      <c r="A1250" s="1" t="s">
        <v>5252</v>
      </c>
      <c r="B1250" s="1" t="s">
        <v>5253</v>
      </c>
      <c r="C1250" s="1" t="s">
        <v>5254</v>
      </c>
      <c r="D1250" s="2" t="s">
        <v>5255</v>
      </c>
      <c r="E1250" t="str">
        <f>IMAGE("http://i.imgur.com/ZauvtWk.jpg",1)</f>
        <v/>
      </c>
      <c r="F1250" s="1" t="s">
        <v>4</v>
      </c>
      <c r="G1250" s="2" t="s">
        <v>5256</v>
      </c>
    </row>
    <row r="1251">
      <c r="A1251" s="1" t="s">
        <v>5257</v>
      </c>
      <c r="B1251" s="1" t="s">
        <v>5258</v>
      </c>
      <c r="C1251" s="1" t="s">
        <v>5259</v>
      </c>
      <c r="D1251" s="1" t="s">
        <v>5260</v>
      </c>
      <c r="E1251" t="str">
        <f>IMAGE("http://ifttt.com/images/no_image_card.png",1)</f>
        <v/>
      </c>
      <c r="F1251" s="1" t="s">
        <v>4</v>
      </c>
      <c r="G1251" s="2" t="s">
        <v>5261</v>
      </c>
    </row>
    <row r="1252">
      <c r="A1252" s="1" t="s">
        <v>5262</v>
      </c>
      <c r="B1252" s="1" t="s">
        <v>508</v>
      </c>
      <c r="C1252" s="1" t="s">
        <v>5263</v>
      </c>
      <c r="D1252" s="2" t="s">
        <v>5264</v>
      </c>
      <c r="E1252" t="str">
        <f>IMAGE("https://i.ytimg.com/vi/PLO--_rZZLo/maxresdefault.jpg",1)</f>
        <v/>
      </c>
      <c r="F1252" s="1" t="s">
        <v>4</v>
      </c>
      <c r="G1252" s="2" t="s">
        <v>5265</v>
      </c>
    </row>
    <row r="1253">
      <c r="A1253" s="1" t="s">
        <v>5266</v>
      </c>
      <c r="B1253" s="1" t="s">
        <v>3166</v>
      </c>
      <c r="C1253" s="1" t="s">
        <v>5267</v>
      </c>
      <c r="D1253" s="1" t="s">
        <v>5268</v>
      </c>
      <c r="E1253" t="str">
        <f t="shared" ref="E1253:E1255" si="141">IMAGE("http://ifttt.com/images/no_image_card.png",1)</f>
        <v/>
      </c>
      <c r="F1253" s="1" t="s">
        <v>4</v>
      </c>
      <c r="G1253" s="2" t="s">
        <v>5269</v>
      </c>
    </row>
    <row r="1254">
      <c r="A1254" s="1" t="s">
        <v>5270</v>
      </c>
      <c r="B1254" s="1" t="s">
        <v>5271</v>
      </c>
      <c r="C1254" s="1" t="s">
        <v>5272</v>
      </c>
      <c r="D1254" s="2" t="s">
        <v>5273</v>
      </c>
      <c r="E1254" t="str">
        <f t="shared" si="141"/>
        <v/>
      </c>
      <c r="F1254" s="1" t="s">
        <v>4</v>
      </c>
      <c r="G1254" s="2" t="s">
        <v>5274</v>
      </c>
    </row>
    <row r="1255">
      <c r="A1255" s="1" t="s">
        <v>5275</v>
      </c>
      <c r="B1255" s="1" t="s">
        <v>5276</v>
      </c>
      <c r="C1255" s="1" t="s">
        <v>5277</v>
      </c>
      <c r="D1255" s="1" t="s">
        <v>5278</v>
      </c>
      <c r="E1255" t="str">
        <f t="shared" si="141"/>
        <v/>
      </c>
      <c r="F1255" s="1" t="s">
        <v>4</v>
      </c>
      <c r="G1255" s="2" t="s">
        <v>5279</v>
      </c>
    </row>
    <row r="1256">
      <c r="A1256" s="1" t="s">
        <v>5280</v>
      </c>
      <c r="B1256" s="1" t="s">
        <v>2434</v>
      </c>
      <c r="C1256" s="1" t="s">
        <v>5281</v>
      </c>
      <c r="D1256" s="2" t="s">
        <v>5282</v>
      </c>
      <c r="E1256" t="str">
        <f>IMAGE("http://i.imgur.com/bhKk0xX.jpg?fb",1)</f>
        <v/>
      </c>
      <c r="F1256" s="1" t="s">
        <v>4</v>
      </c>
      <c r="G1256" s="2" t="s">
        <v>5283</v>
      </c>
    </row>
    <row r="1257">
      <c r="A1257" s="1" t="s">
        <v>5284</v>
      </c>
      <c r="B1257" s="1" t="s">
        <v>2192</v>
      </c>
      <c r="C1257" s="1" t="s">
        <v>5285</v>
      </c>
      <c r="D1257" s="2" t="s">
        <v>5286</v>
      </c>
      <c r="E1257" t="str">
        <f>IMAGE("http://a.thumbs.redditmedia.com/VwBugImhQhFTJhC0HjM9IWyEEEF898HHtI2AunD5SW4.png",1)</f>
        <v/>
      </c>
      <c r="F1257" s="1" t="s">
        <v>4</v>
      </c>
      <c r="G1257" s="2" t="s">
        <v>5287</v>
      </c>
    </row>
    <row r="1258">
      <c r="A1258" s="1" t="s">
        <v>5288</v>
      </c>
      <c r="B1258" s="1" t="s">
        <v>5289</v>
      </c>
      <c r="C1258" s="1" t="s">
        <v>5290</v>
      </c>
      <c r="D1258" s="2" t="s">
        <v>5291</v>
      </c>
      <c r="E1258" t="str">
        <f>IMAGE("http://i.imgur.com/E4NQmRq.png",1)</f>
        <v/>
      </c>
      <c r="F1258" s="1" t="s">
        <v>4</v>
      </c>
      <c r="G1258" s="2" t="s">
        <v>5292</v>
      </c>
    </row>
    <row r="1259">
      <c r="A1259" s="1" t="s">
        <v>5293</v>
      </c>
      <c r="B1259" s="1" t="s">
        <v>4118</v>
      </c>
      <c r="C1259" s="1" t="s">
        <v>5294</v>
      </c>
      <c r="D1259" s="2" t="s">
        <v>5295</v>
      </c>
      <c r="E1259" t="str">
        <f>IMAGE("http://40.media.tumblr.com/5056b89e4392865182600a67db94b9fd/tumblr_novgsjMUEM1u885l3o1_1280.jpg",1)</f>
        <v/>
      </c>
      <c r="F1259" s="1" t="s">
        <v>4</v>
      </c>
      <c r="G1259" s="2" t="s">
        <v>5296</v>
      </c>
    </row>
    <row r="1260">
      <c r="A1260" s="1" t="s">
        <v>5297</v>
      </c>
      <c r="B1260" s="1" t="s">
        <v>5298</v>
      </c>
      <c r="C1260" s="1" t="s">
        <v>5299</v>
      </c>
      <c r="D1260" s="2" t="s">
        <v>5300</v>
      </c>
      <c r="E1260" t="str">
        <f>IMAGE("http://i.imgur.com/gsACitt.png",1)</f>
        <v/>
      </c>
      <c r="F1260" s="1" t="s">
        <v>4</v>
      </c>
      <c r="G1260" s="2" t="s">
        <v>5301</v>
      </c>
    </row>
    <row r="1261">
      <c r="A1261" s="1" t="s">
        <v>5302</v>
      </c>
      <c r="B1261" s="1" t="s">
        <v>5303</v>
      </c>
      <c r="C1261" s="1" t="s">
        <v>5304</v>
      </c>
      <c r="D1261" s="1" t="s">
        <v>5305</v>
      </c>
      <c r="E1261" t="str">
        <f t="shared" ref="E1261:E1262" si="142">IMAGE("http://ifttt.com/images/no_image_card.png",1)</f>
        <v/>
      </c>
      <c r="F1261" s="1" t="s">
        <v>4</v>
      </c>
      <c r="G1261" s="2" t="s">
        <v>5306</v>
      </c>
    </row>
    <row r="1262">
      <c r="A1262" s="1" t="s">
        <v>5307</v>
      </c>
      <c r="B1262" s="1" t="s">
        <v>5308</v>
      </c>
      <c r="C1262" s="1" t="s">
        <v>5309</v>
      </c>
      <c r="D1262" s="1" t="s">
        <v>5310</v>
      </c>
      <c r="E1262" t="str">
        <f t="shared" si="142"/>
        <v/>
      </c>
      <c r="F1262" s="1" t="s">
        <v>4</v>
      </c>
      <c r="G1262" s="2" t="s">
        <v>5311</v>
      </c>
    </row>
    <row r="1263">
      <c r="A1263" s="1" t="s">
        <v>5312</v>
      </c>
      <c r="B1263" s="1" t="s">
        <v>109</v>
      </c>
      <c r="C1263" s="1" t="s">
        <v>5313</v>
      </c>
      <c r="D1263" s="2" t="s">
        <v>5314</v>
      </c>
      <c r="E1263" t="str">
        <f>IMAGE("https://i.ytimg.com/vi/hX8VwtA1LiQ/hqdefault.jpg",1)</f>
        <v/>
      </c>
      <c r="F1263" s="1" t="s">
        <v>4</v>
      </c>
      <c r="G1263" s="2" t="s">
        <v>5315</v>
      </c>
    </row>
    <row r="1264">
      <c r="A1264" s="1" t="s">
        <v>5316</v>
      </c>
      <c r="B1264" s="1" t="s">
        <v>5317</v>
      </c>
      <c r="C1264" s="1" t="s">
        <v>5318</v>
      </c>
      <c r="D1264" s="1" t="s">
        <v>5319</v>
      </c>
      <c r="E1264" t="str">
        <f>IMAGE("http://ifttt.com/images/no_image_card.png",1)</f>
        <v/>
      </c>
      <c r="F1264" s="1" t="s">
        <v>4</v>
      </c>
      <c r="G1264" s="2" t="s">
        <v>5320</v>
      </c>
    </row>
    <row r="1265">
      <c r="A1265" s="1" t="s">
        <v>5316</v>
      </c>
      <c r="B1265" s="1" t="s">
        <v>825</v>
      </c>
      <c r="C1265" s="1" t="s">
        <v>5321</v>
      </c>
      <c r="D1265" s="2" t="s">
        <v>5322</v>
      </c>
      <c r="E1265" t="str">
        <f>IMAGE("https://coinslists.info/wp-content/uploads/2015/05/money-funnel-draft-300x243.png",1)</f>
        <v/>
      </c>
      <c r="F1265" s="1" t="s">
        <v>4</v>
      </c>
      <c r="G1265" s="2" t="s">
        <v>5323</v>
      </c>
    </row>
    <row r="1266">
      <c r="A1266" s="1" t="s">
        <v>5324</v>
      </c>
      <c r="B1266" s="1" t="s">
        <v>5325</v>
      </c>
      <c r="C1266" s="1" t="s">
        <v>5326</v>
      </c>
      <c r="D1266" s="1" t="s">
        <v>5327</v>
      </c>
      <c r="E1266" t="str">
        <f>IMAGE("http://ifttt.com/images/no_image_card.png",1)</f>
        <v/>
      </c>
      <c r="F1266" s="1" t="s">
        <v>4</v>
      </c>
      <c r="G1266" s="2" t="s">
        <v>5328</v>
      </c>
    </row>
    <row r="1267">
      <c r="A1267" s="1" t="s">
        <v>5329</v>
      </c>
      <c r="B1267" s="1" t="s">
        <v>5330</v>
      </c>
      <c r="C1267" s="1" t="s">
        <v>5331</v>
      </c>
      <c r="D1267" s="2" t="s">
        <v>5332</v>
      </c>
      <c r="E1267" t="str">
        <f>IMAGE("http://ifotos.pl/zobacz/BitcoinDo_wspanwa.png",1)</f>
        <v/>
      </c>
      <c r="F1267" s="1" t="s">
        <v>4</v>
      </c>
      <c r="G1267" s="2" t="s">
        <v>5333</v>
      </c>
    </row>
    <row r="1268">
      <c r="A1268" s="1" t="s">
        <v>5312</v>
      </c>
      <c r="B1268" s="1" t="s">
        <v>109</v>
      </c>
      <c r="C1268" s="1" t="s">
        <v>5313</v>
      </c>
      <c r="D1268" s="2" t="s">
        <v>5314</v>
      </c>
      <c r="E1268" t="str">
        <f>IMAGE("https://i.ytimg.com/vi/hX8VwtA1LiQ/hqdefault.jpg",1)</f>
        <v/>
      </c>
      <c r="F1268" s="1" t="s">
        <v>4</v>
      </c>
      <c r="G1268" s="2" t="s">
        <v>5315</v>
      </c>
    </row>
    <row r="1269">
      <c r="A1269" s="1" t="s">
        <v>5316</v>
      </c>
      <c r="B1269" s="1" t="s">
        <v>5317</v>
      </c>
      <c r="C1269" s="1" t="s">
        <v>5318</v>
      </c>
      <c r="D1269" s="1" t="s">
        <v>5319</v>
      </c>
      <c r="E1269" t="str">
        <f t="shared" ref="E1269:E1270" si="143">IMAGE("http://ifttt.com/images/no_image_card.png",1)</f>
        <v/>
      </c>
      <c r="F1269" s="1" t="s">
        <v>4</v>
      </c>
      <c r="G1269" s="2" t="s">
        <v>5320</v>
      </c>
    </row>
    <row r="1270">
      <c r="A1270" s="1" t="s">
        <v>5334</v>
      </c>
      <c r="B1270" s="1" t="s">
        <v>5335</v>
      </c>
      <c r="C1270" s="1" t="s">
        <v>5336</v>
      </c>
      <c r="D1270" s="1" t="s">
        <v>5337</v>
      </c>
      <c r="E1270" t="str">
        <f t="shared" si="143"/>
        <v/>
      </c>
      <c r="F1270" s="1" t="s">
        <v>4</v>
      </c>
      <c r="G1270" s="2" t="s">
        <v>5338</v>
      </c>
    </row>
    <row r="1271">
      <c r="A1271" s="1" t="s">
        <v>5339</v>
      </c>
      <c r="B1271" s="1" t="s">
        <v>5340</v>
      </c>
      <c r="C1271" s="1" t="s">
        <v>5341</v>
      </c>
      <c r="D1271" s="2" t="s">
        <v>5342</v>
      </c>
      <c r="E1271" t="str">
        <f>IMAGE("http://i.imgur.com/ufRolwU.png",1)</f>
        <v/>
      </c>
      <c r="F1271" s="1" t="s">
        <v>4</v>
      </c>
      <c r="G1271" s="2" t="s">
        <v>5343</v>
      </c>
    </row>
    <row r="1272">
      <c r="A1272" s="1" t="s">
        <v>5344</v>
      </c>
      <c r="B1272" s="1" t="s">
        <v>5345</v>
      </c>
      <c r="C1272" s="1" t="s">
        <v>5346</v>
      </c>
      <c r="D1272" s="1" t="s">
        <v>5347</v>
      </c>
      <c r="E1272" t="str">
        <f>IMAGE("http://ifttt.com/images/no_image_card.png",1)</f>
        <v/>
      </c>
      <c r="F1272" s="1" t="s">
        <v>4</v>
      </c>
      <c r="G1272" s="2" t="s">
        <v>5348</v>
      </c>
    </row>
    <row r="1273">
      <c r="A1273" s="1" t="s">
        <v>5349</v>
      </c>
      <c r="B1273" s="1" t="s">
        <v>1404</v>
      </c>
      <c r="C1273" s="1" t="s">
        <v>5350</v>
      </c>
      <c r="D1273" s="2" t="s">
        <v>5351</v>
      </c>
      <c r="E1273" t="str">
        <f>IMAGE("http://i.imgur.com/tB06bt5.png?fb",1)</f>
        <v/>
      </c>
      <c r="F1273" s="1" t="s">
        <v>4</v>
      </c>
      <c r="G1273" s="2" t="s">
        <v>5352</v>
      </c>
    </row>
    <row r="1274">
      <c r="A1274" s="1" t="s">
        <v>5353</v>
      </c>
      <c r="B1274" s="1" t="s">
        <v>5354</v>
      </c>
      <c r="C1274" s="1" t="s">
        <v>5355</v>
      </c>
      <c r="D1274" s="1" t="s">
        <v>14</v>
      </c>
      <c r="E1274" t="str">
        <f t="shared" ref="E1274:E1275" si="144">IMAGE("http://ifttt.com/images/no_image_card.png",1)</f>
        <v/>
      </c>
      <c r="F1274" s="1" t="s">
        <v>4</v>
      </c>
      <c r="G1274" s="2" t="s">
        <v>5356</v>
      </c>
    </row>
    <row r="1275">
      <c r="A1275" s="1" t="s">
        <v>5357</v>
      </c>
      <c r="B1275" s="1" t="s">
        <v>5358</v>
      </c>
      <c r="C1275" s="1" t="s">
        <v>5359</v>
      </c>
      <c r="D1275" s="1" t="s">
        <v>5360</v>
      </c>
      <c r="E1275" t="str">
        <f t="shared" si="144"/>
        <v/>
      </c>
      <c r="F1275" s="1" t="s">
        <v>4</v>
      </c>
      <c r="G1275" s="2" t="s">
        <v>5361</v>
      </c>
    </row>
    <row r="1276">
      <c r="A1276" s="1" t="s">
        <v>5362</v>
      </c>
      <c r="B1276" s="1" t="s">
        <v>129</v>
      </c>
      <c r="C1276" s="1" t="s">
        <v>5363</v>
      </c>
      <c r="D1276" s="2" t="s">
        <v>5364</v>
      </c>
      <c r="E1276" t="str">
        <f>IMAGE("http://bravenewcoin.com/assets/Uploads/_resampled/CroppedImage400400-5912877757-f82e0838c0-o.png",1)</f>
        <v/>
      </c>
      <c r="F1276" s="1" t="s">
        <v>4</v>
      </c>
      <c r="G1276" s="2" t="s">
        <v>5365</v>
      </c>
    </row>
    <row r="1277">
      <c r="A1277" s="1" t="s">
        <v>5366</v>
      </c>
      <c r="B1277" s="1" t="s">
        <v>2184</v>
      </c>
      <c r="C1277" s="1" t="s">
        <v>5367</v>
      </c>
      <c r="D1277" s="2" t="s">
        <v>5368</v>
      </c>
      <c r="E1277" t="str">
        <f>IMAGE("http://enjoybitcoins.com/wp-content/uploads/2015/04/0cavirtex.jpg",1)</f>
        <v/>
      </c>
      <c r="F1277" s="1" t="s">
        <v>4</v>
      </c>
      <c r="G1277" s="2" t="s">
        <v>5369</v>
      </c>
    </row>
    <row r="1278">
      <c r="A1278" s="1" t="s">
        <v>5370</v>
      </c>
      <c r="B1278" s="1" t="s">
        <v>5371</v>
      </c>
      <c r="C1278" s="1" t="s">
        <v>5372</v>
      </c>
      <c r="D1278" s="2" t="s">
        <v>5373</v>
      </c>
      <c r="E1278" t="str">
        <f>IMAGE("http://i.imgur.com/Nq2OuR2.png",1)</f>
        <v/>
      </c>
      <c r="F1278" s="1" t="s">
        <v>4</v>
      </c>
      <c r="G1278" s="2" t="s">
        <v>5374</v>
      </c>
    </row>
    <row r="1279">
      <c r="A1279" s="1" t="s">
        <v>5375</v>
      </c>
      <c r="B1279" s="1" t="s">
        <v>5376</v>
      </c>
      <c r="C1279" s="1" t="s">
        <v>5377</v>
      </c>
      <c r="D1279" s="1" t="s">
        <v>5378</v>
      </c>
      <c r="E1279" t="str">
        <f>IMAGE("http://ifttt.com/images/no_image_card.png",1)</f>
        <v/>
      </c>
      <c r="F1279" s="1" t="s">
        <v>4</v>
      </c>
      <c r="G1279" s="2" t="s">
        <v>5379</v>
      </c>
    </row>
    <row r="1280">
      <c r="A1280" s="1" t="s">
        <v>5380</v>
      </c>
      <c r="B1280" s="1" t="s">
        <v>5381</v>
      </c>
      <c r="C1280" s="1" t="s">
        <v>5382</v>
      </c>
      <c r="D1280" s="2" t="s">
        <v>5383</v>
      </c>
      <c r="E1280" t="str">
        <f>IMAGE("http://528marketing.com/wp-content/uploads/2015/05/bitcoin-monopoly3d1.png",1)</f>
        <v/>
      </c>
      <c r="F1280" s="1" t="s">
        <v>4</v>
      </c>
      <c r="G1280" s="2" t="s">
        <v>5384</v>
      </c>
    </row>
    <row r="1281">
      <c r="A1281" s="1" t="s">
        <v>5385</v>
      </c>
      <c r="B1281" s="1" t="s">
        <v>5386</v>
      </c>
      <c r="C1281" s="1" t="s">
        <v>5387</v>
      </c>
      <c r="D1281" s="2" t="s">
        <v>5388</v>
      </c>
      <c r="E1281" t="str">
        <f>IMAGE("http://ifttt.com/images/no_image_card.png",1)</f>
        <v/>
      </c>
      <c r="F1281" s="1" t="s">
        <v>4</v>
      </c>
      <c r="G1281" s="2" t="s">
        <v>5389</v>
      </c>
    </row>
    <row r="1282">
      <c r="A1282" s="1" t="s">
        <v>5390</v>
      </c>
      <c r="B1282" s="1" t="s">
        <v>4867</v>
      </c>
      <c r="C1282" s="1" t="s">
        <v>5391</v>
      </c>
      <c r="D1282" s="2" t="s">
        <v>5392</v>
      </c>
      <c r="E1282" t="str">
        <f>IMAGE("http://i.imgur.com/6si3jna.jpg?fb",1)</f>
        <v/>
      </c>
      <c r="F1282" s="1" t="s">
        <v>4</v>
      </c>
      <c r="G1282" s="2" t="s">
        <v>5393</v>
      </c>
    </row>
    <row r="1283">
      <c r="A1283" s="1" t="s">
        <v>5394</v>
      </c>
      <c r="B1283" s="1" t="s">
        <v>5395</v>
      </c>
      <c r="C1283" s="1" t="s">
        <v>5396</v>
      </c>
      <c r="D1283" s="2" t="s">
        <v>5397</v>
      </c>
      <c r="E1283" t="str">
        <f>IMAGE("http://images.forbes.com/media/assets/forbes_1200x1200.jpg",1)</f>
        <v/>
      </c>
      <c r="F1283" s="1" t="s">
        <v>4</v>
      </c>
      <c r="G1283" s="2" t="s">
        <v>5398</v>
      </c>
    </row>
    <row r="1284">
      <c r="A1284" s="1" t="s">
        <v>5399</v>
      </c>
      <c r="B1284" s="1" t="s">
        <v>1270</v>
      </c>
      <c r="C1284" s="1" t="s">
        <v>5400</v>
      </c>
      <c r="D1284" s="2" t="s">
        <v>5401</v>
      </c>
      <c r="E1284" t="str">
        <f>IMAGE("http://c.o0bg.com/rf/image_585w/Boston/2011-2020/2015/05/21/BostonGlobe.com/Business/Images/_MG_2583A.jpg",1)</f>
        <v/>
      </c>
      <c r="F1284" s="1" t="s">
        <v>4</v>
      </c>
      <c r="G1284" s="2" t="s">
        <v>5402</v>
      </c>
    </row>
    <row r="1285">
      <c r="A1285" s="1" t="s">
        <v>5403</v>
      </c>
      <c r="B1285" s="1" t="s">
        <v>5404</v>
      </c>
      <c r="C1285" s="1" t="s">
        <v>5405</v>
      </c>
      <c r="D1285" s="1" t="s">
        <v>5406</v>
      </c>
      <c r="E1285" t="str">
        <f t="shared" ref="E1285:E1288" si="145">IMAGE("http://ifttt.com/images/no_image_card.png",1)</f>
        <v/>
      </c>
      <c r="F1285" s="1" t="s">
        <v>4</v>
      </c>
      <c r="G1285" s="2" t="s">
        <v>5407</v>
      </c>
    </row>
    <row r="1286">
      <c r="A1286" s="1" t="s">
        <v>5403</v>
      </c>
      <c r="B1286" s="1" t="s">
        <v>5408</v>
      </c>
      <c r="C1286" s="1" t="s">
        <v>5409</v>
      </c>
      <c r="D1286" s="1" t="s">
        <v>5410</v>
      </c>
      <c r="E1286" t="str">
        <f t="shared" si="145"/>
        <v/>
      </c>
      <c r="F1286" s="1" t="s">
        <v>4</v>
      </c>
      <c r="G1286" s="2" t="s">
        <v>5411</v>
      </c>
    </row>
    <row r="1287">
      <c r="A1287" s="1" t="s">
        <v>5412</v>
      </c>
      <c r="B1287" s="1" t="s">
        <v>5413</v>
      </c>
      <c r="C1287" s="1" t="s">
        <v>5414</v>
      </c>
      <c r="D1287" s="1" t="s">
        <v>14</v>
      </c>
      <c r="E1287" t="str">
        <f t="shared" si="145"/>
        <v/>
      </c>
      <c r="F1287" s="1" t="s">
        <v>4</v>
      </c>
      <c r="G1287" s="2" t="s">
        <v>5415</v>
      </c>
    </row>
    <row r="1288">
      <c r="A1288" s="1" t="s">
        <v>5416</v>
      </c>
      <c r="B1288" s="1" t="s">
        <v>5417</v>
      </c>
      <c r="C1288" s="1" t="s">
        <v>5418</v>
      </c>
      <c r="D1288" s="1" t="s">
        <v>5419</v>
      </c>
      <c r="E1288" t="str">
        <f t="shared" si="145"/>
        <v/>
      </c>
      <c r="F1288" s="1" t="s">
        <v>4</v>
      </c>
      <c r="G1288" s="2" t="s">
        <v>5420</v>
      </c>
    </row>
    <row r="1289">
      <c r="A1289" s="1" t="s">
        <v>5421</v>
      </c>
      <c r="B1289" s="1" t="s">
        <v>5422</v>
      </c>
      <c r="C1289" s="1" t="s">
        <v>5423</v>
      </c>
      <c r="D1289" s="2" t="s">
        <v>5424</v>
      </c>
      <c r="E1289" t="str">
        <f>IMAGE("https://igcdn-photos-a-a.akamaihd.net/hphotos-ak-xpa1/t51.2885-15/10818092_751880371557960_1845681374_n.jpg",1)</f>
        <v/>
      </c>
      <c r="F1289" s="1" t="s">
        <v>4</v>
      </c>
      <c r="G1289" s="2" t="s">
        <v>5425</v>
      </c>
    </row>
    <row r="1290">
      <c r="A1290" s="1" t="s">
        <v>5426</v>
      </c>
      <c r="B1290" s="1" t="s">
        <v>5427</v>
      </c>
      <c r="C1290" s="1" t="s">
        <v>5428</v>
      </c>
      <c r="D1290" s="1" t="s">
        <v>5429</v>
      </c>
      <c r="E1290" t="str">
        <f t="shared" ref="E1290:E1291" si="146">IMAGE("http://ifttt.com/images/no_image_card.png",1)</f>
        <v/>
      </c>
      <c r="F1290" s="1" t="s">
        <v>4</v>
      </c>
      <c r="G1290" s="2" t="s">
        <v>5430</v>
      </c>
    </row>
    <row r="1291">
      <c r="A1291" s="1" t="s">
        <v>5431</v>
      </c>
      <c r="B1291" s="1" t="s">
        <v>5432</v>
      </c>
      <c r="C1291" s="1" t="s">
        <v>5433</v>
      </c>
      <c r="D1291" s="1" t="s">
        <v>5434</v>
      </c>
      <c r="E1291" t="str">
        <f t="shared" si="146"/>
        <v/>
      </c>
      <c r="F1291" s="1" t="s">
        <v>4</v>
      </c>
      <c r="G1291" s="2" t="s">
        <v>5435</v>
      </c>
    </row>
    <row r="1292">
      <c r="A1292" s="1" t="s">
        <v>5436</v>
      </c>
      <c r="B1292" s="1" t="s">
        <v>5437</v>
      </c>
      <c r="C1292" s="1" t="s">
        <v>5438</v>
      </c>
      <c r="D1292" s="2" t="s">
        <v>5439</v>
      </c>
      <c r="E1292" t="str">
        <f>IMAGE("http://techstory.in/wp-content/uploads/2015/05/bitoin-india.jpg",1)</f>
        <v/>
      </c>
      <c r="F1292" s="1" t="s">
        <v>4</v>
      </c>
      <c r="G1292" s="2" t="s">
        <v>5440</v>
      </c>
    </row>
    <row r="1293">
      <c r="A1293" s="1" t="s">
        <v>5441</v>
      </c>
      <c r="B1293" s="1" t="s">
        <v>1357</v>
      </c>
      <c r="C1293" s="1" t="s">
        <v>5442</v>
      </c>
      <c r="D1293" s="2" t="s">
        <v>5443</v>
      </c>
      <c r="E1293" t="str">
        <f>IMAGE("http://b.thumbs.redditmedia.com/BYjLVjvfBDBY-aSg2YNqf6LEkrCTcfHedohVmWjDBeo.png",1)</f>
        <v/>
      </c>
      <c r="F1293" s="1" t="s">
        <v>4</v>
      </c>
      <c r="G1293" s="2" t="s">
        <v>5444</v>
      </c>
    </row>
    <row r="1294">
      <c r="A1294" s="1" t="s">
        <v>5431</v>
      </c>
      <c r="B1294" s="1" t="s">
        <v>5432</v>
      </c>
      <c r="C1294" s="1" t="s">
        <v>5433</v>
      </c>
      <c r="D1294" s="1" t="s">
        <v>5434</v>
      </c>
      <c r="E1294" t="str">
        <f>IMAGE("http://ifttt.com/images/no_image_card.png",1)</f>
        <v/>
      </c>
      <c r="F1294" s="1" t="s">
        <v>4</v>
      </c>
      <c r="G1294" s="2" t="s">
        <v>5435</v>
      </c>
    </row>
    <row r="1295">
      <c r="A1295" s="1" t="s">
        <v>5445</v>
      </c>
      <c r="B1295" s="1" t="s">
        <v>1357</v>
      </c>
      <c r="C1295" s="1" t="s">
        <v>5446</v>
      </c>
      <c r="D1295" s="2" t="s">
        <v>5443</v>
      </c>
      <c r="E1295" t="str">
        <f>IMAGE("http://b.thumbs.redditmedia.com/BYjLVjvfBDBY-aSg2YNqf6LEkrCTcfHedohVmWjDBeo.png",1)</f>
        <v/>
      </c>
      <c r="F1295" s="1" t="s">
        <v>4</v>
      </c>
      <c r="G1295" s="2" t="s">
        <v>5447</v>
      </c>
    </row>
    <row r="1296">
      <c r="A1296" s="1" t="s">
        <v>5448</v>
      </c>
      <c r="B1296" s="1" t="s">
        <v>1038</v>
      </c>
      <c r="C1296" s="1" t="s">
        <v>5449</v>
      </c>
      <c r="D1296" s="2" t="s">
        <v>5450</v>
      </c>
      <c r="E1296" t="str">
        <f>IMAGE("http://si.wsj.net/public/resources/images/BN-IO808_INbitc_G_20150525004156.jpg",1)</f>
        <v/>
      </c>
      <c r="F1296" s="1" t="s">
        <v>4</v>
      </c>
      <c r="G1296" s="2" t="s">
        <v>5451</v>
      </c>
    </row>
    <row r="1297">
      <c r="A1297" s="1" t="s">
        <v>5452</v>
      </c>
      <c r="B1297" s="1" t="s">
        <v>90</v>
      </c>
      <c r="C1297" s="1" t="s">
        <v>5453</v>
      </c>
      <c r="D1297" s="2" t="s">
        <v>5454</v>
      </c>
      <c r="E1297" t="str">
        <f t="shared" ref="E1297:E1298" si="147">IMAGE("http://ifttt.com/images/no_image_card.png",1)</f>
        <v/>
      </c>
      <c r="F1297" s="1" t="s">
        <v>4</v>
      </c>
      <c r="G1297" s="2" t="s">
        <v>5455</v>
      </c>
    </row>
    <row r="1298">
      <c r="A1298" s="1" t="s">
        <v>5456</v>
      </c>
      <c r="B1298" s="1" t="s">
        <v>5457</v>
      </c>
      <c r="C1298" s="1" t="s">
        <v>5458</v>
      </c>
      <c r="D1298" s="1" t="s">
        <v>5459</v>
      </c>
      <c r="E1298" t="str">
        <f t="shared" si="147"/>
        <v/>
      </c>
      <c r="F1298" s="1" t="s">
        <v>4</v>
      </c>
      <c r="G1298" s="2" t="s">
        <v>5460</v>
      </c>
    </row>
    <row r="1299">
      <c r="A1299" s="1" t="s">
        <v>5461</v>
      </c>
      <c r="B1299" s="1" t="s">
        <v>5462</v>
      </c>
      <c r="C1299" s="1" t="s">
        <v>5463</v>
      </c>
      <c r="D1299" s="2" t="s">
        <v>5464</v>
      </c>
      <c r="E1299" t="str">
        <f>IMAGE("http://www.cryptextechnologies.com/wp-content/uploads/2015/02/BitCoin.jpg",1)</f>
        <v/>
      </c>
      <c r="F1299" s="1" t="s">
        <v>4</v>
      </c>
      <c r="G1299" s="2" t="s">
        <v>5465</v>
      </c>
    </row>
    <row r="1300">
      <c r="A1300" s="1" t="s">
        <v>5466</v>
      </c>
      <c r="B1300" s="1" t="s">
        <v>5467</v>
      </c>
      <c r="C1300" s="1" t="s">
        <v>5468</v>
      </c>
      <c r="D1300" s="2" t="s">
        <v>5469</v>
      </c>
      <c r="E1300" t="str">
        <f t="shared" ref="E1300:E1302" si="148">IMAGE("http://ifttt.com/images/no_image_card.png",1)</f>
        <v/>
      </c>
      <c r="F1300" s="1" t="s">
        <v>4</v>
      </c>
      <c r="G1300" s="2" t="s">
        <v>5470</v>
      </c>
    </row>
    <row r="1301">
      <c r="A1301" s="1" t="s">
        <v>5471</v>
      </c>
      <c r="B1301" s="1" t="s">
        <v>300</v>
      </c>
      <c r="C1301" s="1" t="s">
        <v>5472</v>
      </c>
      <c r="D1301" s="1" t="s">
        <v>5473</v>
      </c>
      <c r="E1301" t="str">
        <f t="shared" si="148"/>
        <v/>
      </c>
      <c r="F1301" s="1" t="s">
        <v>4</v>
      </c>
      <c r="G1301" s="2" t="s">
        <v>5474</v>
      </c>
    </row>
    <row r="1302">
      <c r="A1302" s="1" t="s">
        <v>5475</v>
      </c>
      <c r="B1302" s="1" t="s">
        <v>5476</v>
      </c>
      <c r="C1302" s="1" t="s">
        <v>5477</v>
      </c>
      <c r="D1302" s="1" t="s">
        <v>5478</v>
      </c>
      <c r="E1302" t="str">
        <f t="shared" si="148"/>
        <v/>
      </c>
      <c r="F1302" s="1" t="s">
        <v>4</v>
      </c>
      <c r="G1302" s="2" t="s">
        <v>5479</v>
      </c>
    </row>
    <row r="1303">
      <c r="A1303" s="1" t="s">
        <v>5480</v>
      </c>
      <c r="B1303" s="1" t="s">
        <v>1061</v>
      </c>
      <c r="C1303" s="1" t="s">
        <v>5481</v>
      </c>
      <c r="D1303" s="2" t="s">
        <v>5482</v>
      </c>
      <c r="E1303" t="str">
        <f>IMAGE("http://d152j5tfobgaot.cloudfront.net/wp-content/uploads/2015/05/Bitcoin_YourStory-600x300.jpg",1)</f>
        <v/>
      </c>
      <c r="F1303" s="1" t="s">
        <v>4</v>
      </c>
      <c r="G1303" s="2" t="s">
        <v>5483</v>
      </c>
    </row>
    <row r="1304">
      <c r="A1304" s="1" t="s">
        <v>5484</v>
      </c>
      <c r="B1304" s="1" t="s">
        <v>5485</v>
      </c>
      <c r="C1304" s="1" t="s">
        <v>5486</v>
      </c>
      <c r="D1304" s="2" t="s">
        <v>5487</v>
      </c>
      <c r="E1304" t="str">
        <f>IMAGE("http://www.zerohedge.com/sites/default/files/images/user3303/imageroot/2015/05-overflow/20150524_maestro1_0.jpg",1)</f>
        <v/>
      </c>
      <c r="F1304" s="1" t="s">
        <v>4</v>
      </c>
      <c r="G1304" s="2" t="s">
        <v>5488</v>
      </c>
    </row>
    <row r="1305">
      <c r="A1305" s="1" t="s">
        <v>5489</v>
      </c>
      <c r="B1305" s="1" t="s">
        <v>5490</v>
      </c>
      <c r="C1305" s="1" t="s">
        <v>5491</v>
      </c>
      <c r="D1305" s="1" t="s">
        <v>5492</v>
      </c>
      <c r="E1305" t="str">
        <f t="shared" ref="E1305:E1306" si="149">IMAGE("http://ifttt.com/images/no_image_card.png",1)</f>
        <v/>
      </c>
      <c r="F1305" s="1" t="s">
        <v>4</v>
      </c>
      <c r="G1305" s="2" t="s">
        <v>5493</v>
      </c>
    </row>
    <row r="1306">
      <c r="A1306" s="1" t="s">
        <v>5494</v>
      </c>
      <c r="B1306" s="1" t="s">
        <v>5495</v>
      </c>
      <c r="C1306" s="1" t="s">
        <v>5496</v>
      </c>
      <c r="D1306" s="1" t="s">
        <v>5497</v>
      </c>
      <c r="E1306" t="str">
        <f t="shared" si="149"/>
        <v/>
      </c>
      <c r="F1306" s="1" t="s">
        <v>4</v>
      </c>
      <c r="G1306" s="2" t="s">
        <v>5498</v>
      </c>
    </row>
    <row r="1307">
      <c r="A1307" s="1" t="s">
        <v>5499</v>
      </c>
      <c r="B1307" s="1" t="s">
        <v>5500</v>
      </c>
      <c r="C1307" s="1" t="s">
        <v>5501</v>
      </c>
      <c r="D1307" s="2" t="s">
        <v>5502</v>
      </c>
      <c r="E1307" t="str">
        <f>IMAGE("http://blog.spectrocoin.com/wp-content/uploads/2015/04/1.png",1)</f>
        <v/>
      </c>
      <c r="F1307" s="1" t="s">
        <v>4</v>
      </c>
      <c r="G1307" s="2" t="s">
        <v>5503</v>
      </c>
    </row>
    <row r="1308">
      <c r="A1308" s="1" t="s">
        <v>5504</v>
      </c>
      <c r="B1308" s="1" t="s">
        <v>5258</v>
      </c>
      <c r="C1308" s="1" t="s">
        <v>5505</v>
      </c>
      <c r="D1308" s="2" t="s">
        <v>5506</v>
      </c>
      <c r="E1308" t="str">
        <f>IMAGE("http://pdfaiw.uspto.gov:80/templates/home.gif",1)</f>
        <v/>
      </c>
      <c r="F1308" s="1" t="s">
        <v>4</v>
      </c>
      <c r="G1308" s="2" t="s">
        <v>5507</v>
      </c>
    </row>
    <row r="1309">
      <c r="A1309" s="1" t="s">
        <v>5508</v>
      </c>
      <c r="B1309" s="1" t="s">
        <v>891</v>
      </c>
      <c r="C1309" s="1" t="s">
        <v>5509</v>
      </c>
      <c r="D1309" s="1" t="s">
        <v>893</v>
      </c>
      <c r="E1309" t="str">
        <f>IMAGE("http://ifttt.com/images/no_image_card.png",1)</f>
        <v/>
      </c>
      <c r="F1309" s="1" t="s">
        <v>4</v>
      </c>
      <c r="G1309" s="2" t="s">
        <v>5510</v>
      </c>
    </row>
    <row r="1310">
      <c r="A1310" s="1" t="s">
        <v>5511</v>
      </c>
      <c r="B1310" s="1" t="s">
        <v>845</v>
      </c>
      <c r="C1310" s="1" t="s">
        <v>5512</v>
      </c>
      <c r="D1310" s="2" t="s">
        <v>5513</v>
      </c>
      <c r="E1310" t="str">
        <f>IMAGE("https://d262ilb51hltx0.cloudfront.net/max/800/1*khsjM9FHN9dymDTw8uv2aQ.jpeg",1)</f>
        <v/>
      </c>
      <c r="F1310" s="1" t="s">
        <v>4</v>
      </c>
      <c r="G1310" s="2" t="s">
        <v>5514</v>
      </c>
    </row>
    <row r="1311">
      <c r="A1311" s="1" t="s">
        <v>5515</v>
      </c>
      <c r="B1311" s="1" t="s">
        <v>5516</v>
      </c>
      <c r="C1311" s="1" t="s">
        <v>5517</v>
      </c>
      <c r="D1311" s="1" t="s">
        <v>5518</v>
      </c>
      <c r="E1311" t="str">
        <f>IMAGE("http://ifttt.com/images/no_image_card.png",1)</f>
        <v/>
      </c>
      <c r="F1311" s="1" t="s">
        <v>4</v>
      </c>
      <c r="G1311" s="2" t="s">
        <v>5519</v>
      </c>
    </row>
    <row r="1312">
      <c r="A1312" s="1" t="s">
        <v>5520</v>
      </c>
      <c r="B1312" s="1" t="s">
        <v>5521</v>
      </c>
      <c r="C1312" s="1" t="s">
        <v>5522</v>
      </c>
      <c r="D1312" s="2" t="s">
        <v>5523</v>
      </c>
      <c r="E1312" t="str">
        <f>IMAGE("http://i2.wp.com/www.loa.fm/wp-content/uploads/2015/05/Bitcoin-2015.jpg?resize=4000%2C2250",1)</f>
        <v/>
      </c>
      <c r="F1312" s="1" t="s">
        <v>4</v>
      </c>
      <c r="G1312" s="2" t="s">
        <v>5524</v>
      </c>
    </row>
    <row r="1313">
      <c r="A1313" s="1" t="s">
        <v>5525</v>
      </c>
      <c r="B1313" s="1" t="s">
        <v>373</v>
      </c>
      <c r="C1313" s="1" t="s">
        <v>5526</v>
      </c>
      <c r="D1313" s="2" t="s">
        <v>5527</v>
      </c>
      <c r="E1313" t="str">
        <f>IMAGE("http://c.o0bg.com/rf/image_585w/Boston/2011-2020/2015/05/21/BostonGlobe.com/Business/Images/_MG_2583A.jpg",1)</f>
        <v/>
      </c>
      <c r="F1313" s="1" t="s">
        <v>4</v>
      </c>
      <c r="G1313" s="2" t="s">
        <v>5528</v>
      </c>
    </row>
    <row r="1314">
      <c r="A1314" s="1" t="s">
        <v>5529</v>
      </c>
      <c r="B1314" s="1" t="s">
        <v>5530</v>
      </c>
      <c r="C1314" s="1" t="s">
        <v>5531</v>
      </c>
      <c r="D1314" s="2" t="s">
        <v>5532</v>
      </c>
      <c r="E1314" t="str">
        <f>IMAGE("https://pbs.twimg.com/media/CF2M2hAVEAIZWRG.jpg:large",1)</f>
        <v/>
      </c>
      <c r="F1314" s="1" t="s">
        <v>4</v>
      </c>
      <c r="G1314" s="2" t="s">
        <v>5533</v>
      </c>
    </row>
    <row r="1315">
      <c r="A1315" s="1" t="s">
        <v>5534</v>
      </c>
      <c r="B1315" s="1" t="s">
        <v>5535</v>
      </c>
      <c r="C1315" s="1" t="s">
        <v>5536</v>
      </c>
      <c r="D1315" s="2" t="s">
        <v>5537</v>
      </c>
      <c r="E1315" t="str">
        <f>IMAGE("http://www.coinjabber.com/uploads/images/bitbay.jpg",1)</f>
        <v/>
      </c>
      <c r="F1315" s="1" t="s">
        <v>4</v>
      </c>
      <c r="G1315" s="2" t="s">
        <v>5538</v>
      </c>
    </row>
    <row r="1316">
      <c r="A1316" s="1" t="s">
        <v>5539</v>
      </c>
      <c r="B1316" s="1" t="s">
        <v>373</v>
      </c>
      <c r="C1316" s="1" t="s">
        <v>5540</v>
      </c>
      <c r="D1316" s="2" t="s">
        <v>5541</v>
      </c>
      <c r="E1316" t="str">
        <f>IMAGE("http://insidebitcoins.com/wp-content/uploads/2015/05/network-698598_1280-640x480-150x150.jpg",1)</f>
        <v/>
      </c>
      <c r="F1316" s="1" t="s">
        <v>4</v>
      </c>
      <c r="G1316" s="2" t="s">
        <v>5542</v>
      </c>
    </row>
    <row r="1317">
      <c r="A1317" s="1" t="s">
        <v>5543</v>
      </c>
      <c r="B1317" s="1" t="s">
        <v>373</v>
      </c>
      <c r="C1317" s="1" t="s">
        <v>5544</v>
      </c>
      <c r="D1317" s="2" t="s">
        <v>5545</v>
      </c>
      <c r="E1317" t="str">
        <f>IMAGE("http://media.coindesk.com/2015/05/open-book.jpg",1)</f>
        <v/>
      </c>
      <c r="F1317" s="1" t="s">
        <v>4</v>
      </c>
      <c r="G1317" s="2" t="s">
        <v>5546</v>
      </c>
    </row>
    <row r="1318">
      <c r="A1318" s="1" t="s">
        <v>5534</v>
      </c>
      <c r="B1318" s="1" t="s">
        <v>5535</v>
      </c>
      <c r="C1318" s="1" t="s">
        <v>5536</v>
      </c>
      <c r="D1318" s="2" t="s">
        <v>5537</v>
      </c>
      <c r="E1318" t="str">
        <f>IMAGE("http://www.coinjabber.com/uploads/images/bitbay.jpg",1)</f>
        <v/>
      </c>
      <c r="F1318" s="1" t="s">
        <v>4</v>
      </c>
      <c r="G1318" s="2" t="s">
        <v>5538</v>
      </c>
    </row>
    <row r="1319">
      <c r="A1319" s="1" t="s">
        <v>5539</v>
      </c>
      <c r="B1319" s="1" t="s">
        <v>373</v>
      </c>
      <c r="C1319" s="1" t="s">
        <v>5540</v>
      </c>
      <c r="D1319" s="2" t="s">
        <v>5541</v>
      </c>
      <c r="E1319" t="str">
        <f>IMAGE("http://insidebitcoins.com/wp-content/uploads/2015/05/network-698598_1280-640x480-150x150.jpg",1)</f>
        <v/>
      </c>
      <c r="F1319" s="1" t="s">
        <v>4</v>
      </c>
      <c r="G1319" s="2" t="s">
        <v>5542</v>
      </c>
    </row>
    <row r="1320">
      <c r="A1320" s="1" t="s">
        <v>5547</v>
      </c>
      <c r="B1320" s="1" t="s">
        <v>5548</v>
      </c>
      <c r="C1320" s="1" t="s">
        <v>5549</v>
      </c>
      <c r="D1320" s="1" t="s">
        <v>5550</v>
      </c>
      <c r="E1320" t="str">
        <f t="shared" ref="E1320:E1321" si="150">IMAGE("http://ifttt.com/images/no_image_card.png",1)</f>
        <v/>
      </c>
      <c r="F1320" s="1" t="s">
        <v>4</v>
      </c>
      <c r="G1320" s="2" t="s">
        <v>5551</v>
      </c>
    </row>
    <row r="1321">
      <c r="A1321" s="1" t="s">
        <v>5552</v>
      </c>
      <c r="B1321" s="1" t="s">
        <v>3451</v>
      </c>
      <c r="C1321" s="1" t="s">
        <v>5553</v>
      </c>
      <c r="D1321" s="1" t="s">
        <v>14</v>
      </c>
      <c r="E1321" t="str">
        <f t="shared" si="150"/>
        <v/>
      </c>
      <c r="F1321" s="1" t="s">
        <v>4</v>
      </c>
      <c r="G1321" s="2" t="s">
        <v>5554</v>
      </c>
    </row>
    <row r="1322">
      <c r="A1322" s="1" t="s">
        <v>5555</v>
      </c>
      <c r="B1322" s="1" t="s">
        <v>3132</v>
      </c>
      <c r="C1322" s="1" t="s">
        <v>5556</v>
      </c>
      <c r="D1322" s="2" t="s">
        <v>5557</v>
      </c>
      <c r="E1322" t="str">
        <f>IMAGE("http://1.bp.blogspot.com/-Km1zM6vD3tA/VWI0pU53IjI/AAAAAAAADhQ/rmQDqQA2B1U/s320/BitUSD%2Bmarket%2Bcap.jpg",1)</f>
        <v/>
      </c>
      <c r="F1322" s="1" t="s">
        <v>4</v>
      </c>
      <c r="G1322" s="2" t="s">
        <v>5558</v>
      </c>
    </row>
    <row r="1323">
      <c r="A1323" s="1" t="s">
        <v>5559</v>
      </c>
      <c r="B1323" s="1" t="s">
        <v>5560</v>
      </c>
      <c r="C1323" s="1" t="s">
        <v>5561</v>
      </c>
      <c r="D1323" s="2" t="s">
        <v>5562</v>
      </c>
      <c r="E1323" t="str">
        <f>IMAGE("https://loveplusbitcoin.files.wordpress.com/2015/05/shopify.jpg",1)</f>
        <v/>
      </c>
      <c r="F1323" s="1" t="s">
        <v>4</v>
      </c>
      <c r="G1323" s="2" t="s">
        <v>5563</v>
      </c>
    </row>
    <row r="1324">
      <c r="A1324" s="1" t="s">
        <v>5564</v>
      </c>
      <c r="B1324" s="1" t="s">
        <v>5565</v>
      </c>
      <c r="C1324" s="1" t="s">
        <v>5566</v>
      </c>
      <c r="D1324" s="1" t="s">
        <v>5567</v>
      </c>
      <c r="E1324" t="str">
        <f t="shared" ref="E1324:E1325" si="151">IMAGE("http://ifttt.com/images/no_image_card.png",1)</f>
        <v/>
      </c>
      <c r="F1324" s="1" t="s">
        <v>4</v>
      </c>
      <c r="G1324" s="2" t="s">
        <v>5568</v>
      </c>
    </row>
    <row r="1325">
      <c r="A1325" s="1" t="s">
        <v>5569</v>
      </c>
      <c r="B1325" s="1" t="s">
        <v>5570</v>
      </c>
      <c r="C1325" s="1" t="s">
        <v>5571</v>
      </c>
      <c r="D1325" s="1" t="s">
        <v>5572</v>
      </c>
      <c r="E1325" t="str">
        <f t="shared" si="151"/>
        <v/>
      </c>
      <c r="F1325" s="1" t="s">
        <v>4</v>
      </c>
      <c r="G1325" s="2" t="s">
        <v>5573</v>
      </c>
    </row>
    <row r="1326">
      <c r="A1326" s="1" t="s">
        <v>5569</v>
      </c>
      <c r="B1326" s="1" t="s">
        <v>5574</v>
      </c>
      <c r="C1326" s="1" t="s">
        <v>5575</v>
      </c>
      <c r="D1326" s="2" t="s">
        <v>5576</v>
      </c>
      <c r="E1326" t="str">
        <f>IMAGE("http://i.imgur.com/ItFBt2V.png",1)</f>
        <v/>
      </c>
      <c r="F1326" s="1" t="s">
        <v>4</v>
      </c>
      <c r="G1326" s="2" t="s">
        <v>5577</v>
      </c>
    </row>
    <row r="1327">
      <c r="A1327" s="1" t="s">
        <v>5578</v>
      </c>
      <c r="B1327" s="1" t="s">
        <v>5579</v>
      </c>
      <c r="C1327" s="1" t="s">
        <v>5580</v>
      </c>
      <c r="D1327" s="1" t="s">
        <v>5581</v>
      </c>
      <c r="E1327" t="str">
        <f t="shared" ref="E1327:E1328" si="152">IMAGE("http://ifttt.com/images/no_image_card.png",1)</f>
        <v/>
      </c>
      <c r="F1327" s="1" t="s">
        <v>4</v>
      </c>
      <c r="G1327" s="2" t="s">
        <v>5582</v>
      </c>
    </row>
    <row r="1328">
      <c r="A1328" s="1" t="s">
        <v>5583</v>
      </c>
      <c r="B1328" s="1" t="s">
        <v>1357</v>
      </c>
      <c r="C1328" s="1" t="s">
        <v>5584</v>
      </c>
      <c r="D1328" s="1" t="s">
        <v>5585</v>
      </c>
      <c r="E1328" t="str">
        <f t="shared" si="152"/>
        <v/>
      </c>
      <c r="F1328" s="1" t="s">
        <v>4</v>
      </c>
      <c r="G1328" s="2" t="s">
        <v>5586</v>
      </c>
    </row>
    <row r="1329">
      <c r="A1329" s="1" t="s">
        <v>5587</v>
      </c>
      <c r="B1329" s="1">
        <v>646463.0</v>
      </c>
      <c r="C1329" s="1" t="s">
        <v>5588</v>
      </c>
      <c r="D1329" s="2" t="s">
        <v>5589</v>
      </c>
      <c r="E1329" t="str">
        <f>IMAGE("https://i.imgur.com/UwcnwtS.png",1)</f>
        <v/>
      </c>
      <c r="F1329" s="1" t="s">
        <v>4</v>
      </c>
      <c r="G1329" s="2" t="s">
        <v>5590</v>
      </c>
    </row>
    <row r="1330">
      <c r="A1330" s="1" t="s">
        <v>5587</v>
      </c>
      <c r="B1330" s="1" t="s">
        <v>5591</v>
      </c>
      <c r="C1330" s="1" t="s">
        <v>5592</v>
      </c>
      <c r="D1330" s="2" t="s">
        <v>5593</v>
      </c>
      <c r="E1330" t="str">
        <f>IMAGE("http://blog.bitlendingclub.com/wp-content/uploads/2015/05/Income-Icon.jpg",1)</f>
        <v/>
      </c>
      <c r="F1330" s="1" t="s">
        <v>4</v>
      </c>
      <c r="G1330" s="2" t="s">
        <v>5594</v>
      </c>
    </row>
    <row r="1331">
      <c r="A1331" s="1" t="s">
        <v>5564</v>
      </c>
      <c r="B1331" s="1" t="s">
        <v>5565</v>
      </c>
      <c r="C1331" s="1" t="s">
        <v>5566</v>
      </c>
      <c r="D1331" s="1" t="s">
        <v>5567</v>
      </c>
      <c r="E1331" t="str">
        <f t="shared" ref="E1331:E1332" si="153">IMAGE("http://ifttt.com/images/no_image_card.png",1)</f>
        <v/>
      </c>
      <c r="F1331" s="1" t="s">
        <v>4</v>
      </c>
      <c r="G1331" s="2" t="s">
        <v>5568</v>
      </c>
    </row>
    <row r="1332">
      <c r="A1332" s="1" t="s">
        <v>5569</v>
      </c>
      <c r="B1332" s="1" t="s">
        <v>5570</v>
      </c>
      <c r="C1332" s="1" t="s">
        <v>5571</v>
      </c>
      <c r="D1332" s="1" t="s">
        <v>5572</v>
      </c>
      <c r="E1332" t="str">
        <f t="shared" si="153"/>
        <v/>
      </c>
      <c r="F1332" s="1" t="s">
        <v>4</v>
      </c>
      <c r="G1332" s="2" t="s">
        <v>5573</v>
      </c>
    </row>
    <row r="1333">
      <c r="A1333" s="1" t="s">
        <v>5569</v>
      </c>
      <c r="B1333" s="1" t="s">
        <v>5574</v>
      </c>
      <c r="C1333" s="1" t="s">
        <v>5575</v>
      </c>
      <c r="D1333" s="2" t="s">
        <v>5576</v>
      </c>
      <c r="E1333" t="str">
        <f>IMAGE("http://i.imgur.com/ItFBt2V.png",1)</f>
        <v/>
      </c>
      <c r="F1333" s="1" t="s">
        <v>4</v>
      </c>
      <c r="G1333" s="2" t="s">
        <v>5577</v>
      </c>
    </row>
    <row r="1334">
      <c r="A1334" s="1" t="s">
        <v>5595</v>
      </c>
      <c r="B1334" s="1" t="s">
        <v>5596</v>
      </c>
      <c r="C1334" s="1" t="s">
        <v>5597</v>
      </c>
      <c r="D1334" s="1" t="s">
        <v>5598</v>
      </c>
      <c r="E1334" t="str">
        <f t="shared" ref="E1334:E1338" si="154">IMAGE("http://ifttt.com/images/no_image_card.png",1)</f>
        <v/>
      </c>
      <c r="F1334" s="1" t="s">
        <v>4</v>
      </c>
      <c r="G1334" s="2" t="s">
        <v>5599</v>
      </c>
    </row>
    <row r="1335">
      <c r="A1335" s="1" t="s">
        <v>5600</v>
      </c>
      <c r="B1335" s="1" t="s">
        <v>5601</v>
      </c>
      <c r="C1335" s="1" t="s">
        <v>5602</v>
      </c>
      <c r="D1335" s="2" t="s">
        <v>5603</v>
      </c>
      <c r="E1335" t="str">
        <f t="shared" si="154"/>
        <v/>
      </c>
      <c r="F1335" s="1" t="s">
        <v>4</v>
      </c>
      <c r="G1335" s="2" t="s">
        <v>5604</v>
      </c>
    </row>
    <row r="1336">
      <c r="A1336" s="1" t="s">
        <v>5605</v>
      </c>
      <c r="B1336" s="1" t="s">
        <v>5606</v>
      </c>
      <c r="C1336" s="1" t="s">
        <v>5607</v>
      </c>
      <c r="D1336" s="1" t="s">
        <v>5608</v>
      </c>
      <c r="E1336" t="str">
        <f t="shared" si="154"/>
        <v/>
      </c>
      <c r="F1336" s="1" t="s">
        <v>4</v>
      </c>
      <c r="G1336" s="2" t="s">
        <v>5609</v>
      </c>
    </row>
    <row r="1337">
      <c r="A1337" s="1" t="s">
        <v>5610</v>
      </c>
      <c r="B1337" s="1" t="s">
        <v>5611</v>
      </c>
      <c r="C1337" s="1" t="s">
        <v>5612</v>
      </c>
      <c r="D1337" s="1" t="s">
        <v>5613</v>
      </c>
      <c r="E1337" t="str">
        <f t="shared" si="154"/>
        <v/>
      </c>
      <c r="F1337" s="1" t="s">
        <v>4</v>
      </c>
      <c r="G1337" s="2" t="s">
        <v>5614</v>
      </c>
    </row>
    <row r="1338">
      <c r="A1338" s="1" t="s">
        <v>5615</v>
      </c>
      <c r="B1338" s="1" t="s">
        <v>5616</v>
      </c>
      <c r="C1338" s="1" t="s">
        <v>5617</v>
      </c>
      <c r="D1338" s="1" t="s">
        <v>5618</v>
      </c>
      <c r="E1338" t="str">
        <f t="shared" si="154"/>
        <v/>
      </c>
      <c r="F1338" s="1" t="s">
        <v>4</v>
      </c>
      <c r="G1338" s="2" t="s">
        <v>5619</v>
      </c>
    </row>
    <row r="1339">
      <c r="A1339" s="1" t="s">
        <v>5620</v>
      </c>
      <c r="B1339" s="1" t="s">
        <v>5621</v>
      </c>
      <c r="C1339" s="1" t="s">
        <v>5622</v>
      </c>
      <c r="D1339" s="2" t="s">
        <v>5623</v>
      </c>
      <c r="E1339" t="str">
        <f>IMAGE("http://www.notbeinggoverned.com/wp-content/uploads/2015/05/war-is-over.jpg",1)</f>
        <v/>
      </c>
      <c r="F1339" s="1" t="s">
        <v>4</v>
      </c>
      <c r="G1339" s="2" t="s">
        <v>5624</v>
      </c>
    </row>
    <row r="1340">
      <c r="A1340" s="1" t="s">
        <v>5182</v>
      </c>
      <c r="B1340" s="1" t="s">
        <v>5183</v>
      </c>
      <c r="C1340" s="1" t="s">
        <v>5184</v>
      </c>
      <c r="D1340" s="1" t="s">
        <v>5185</v>
      </c>
      <c r="E1340" t="str">
        <f>IMAGE("http://ifttt.com/images/no_image_card.png",1)</f>
        <v/>
      </c>
      <c r="F1340" s="1" t="s">
        <v>4</v>
      </c>
      <c r="G1340" s="2" t="s">
        <v>5186</v>
      </c>
    </row>
    <row r="1341">
      <c r="A1341" s="1" t="s">
        <v>5625</v>
      </c>
      <c r="B1341" s="1" t="s">
        <v>527</v>
      </c>
      <c r="C1341" s="1" t="s">
        <v>5626</v>
      </c>
      <c r="D1341" s="2" t="s">
        <v>5627</v>
      </c>
      <c r="E1341" t="str">
        <f>IMAGE("https://tctechcrunch2011.files.wordpress.com/2015/05/21movie.jpg?w=560&amp;amp;h=292&amp;amp;crop=1",1)</f>
        <v/>
      </c>
      <c r="F1341" s="1" t="s">
        <v>4</v>
      </c>
      <c r="G1341" s="2" t="s">
        <v>5628</v>
      </c>
    </row>
    <row r="1342">
      <c r="A1342" s="1" t="s">
        <v>5629</v>
      </c>
      <c r="B1342" s="1" t="s">
        <v>4492</v>
      </c>
      <c r="C1342" s="1" t="s">
        <v>5630</v>
      </c>
      <c r="D1342" s="2" t="s">
        <v>5631</v>
      </c>
      <c r="E1342" t="str">
        <f>IMAGE("https://pbs.twimg.com/profile_images/462247805155696640/VJZ416mM_400x400.png",1)</f>
        <v/>
      </c>
      <c r="F1342" s="1" t="s">
        <v>4</v>
      </c>
      <c r="G1342" s="2" t="s">
        <v>5632</v>
      </c>
    </row>
    <row r="1343">
      <c r="A1343" s="1" t="s">
        <v>5633</v>
      </c>
      <c r="B1343" s="1" t="s">
        <v>5634</v>
      </c>
      <c r="C1343" s="1" t="s">
        <v>5635</v>
      </c>
      <c r="D1343" s="1" t="s">
        <v>5636</v>
      </c>
      <c r="E1343" t="str">
        <f t="shared" ref="E1343:E1347" si="155">IMAGE("http://ifttt.com/images/no_image_card.png",1)</f>
        <v/>
      </c>
      <c r="F1343" s="1" t="s">
        <v>4</v>
      </c>
      <c r="G1343" s="2" t="s">
        <v>5637</v>
      </c>
    </row>
    <row r="1344">
      <c r="A1344" s="1" t="s">
        <v>5638</v>
      </c>
      <c r="B1344" s="1" t="s">
        <v>5639</v>
      </c>
      <c r="C1344" s="1" t="s">
        <v>5640</v>
      </c>
      <c r="D1344" s="1" t="s">
        <v>5641</v>
      </c>
      <c r="E1344" t="str">
        <f t="shared" si="155"/>
        <v/>
      </c>
      <c r="F1344" s="1" t="s">
        <v>4</v>
      </c>
      <c r="G1344" s="2" t="s">
        <v>5642</v>
      </c>
    </row>
    <row r="1345">
      <c r="A1345" s="1" t="s">
        <v>5643</v>
      </c>
      <c r="B1345" s="1" t="s">
        <v>5644</v>
      </c>
      <c r="C1345" s="1" t="s">
        <v>5645</v>
      </c>
      <c r="D1345" s="1" t="s">
        <v>14</v>
      </c>
      <c r="E1345" t="str">
        <f t="shared" si="155"/>
        <v/>
      </c>
      <c r="F1345" s="1" t="s">
        <v>4</v>
      </c>
      <c r="G1345" s="2" t="s">
        <v>5646</v>
      </c>
    </row>
    <row r="1346">
      <c r="A1346" s="1" t="s">
        <v>5647</v>
      </c>
      <c r="B1346" s="1" t="s">
        <v>1202</v>
      </c>
      <c r="C1346" s="1" t="s">
        <v>5648</v>
      </c>
      <c r="D1346" s="1" t="s">
        <v>5649</v>
      </c>
      <c r="E1346" t="str">
        <f t="shared" si="155"/>
        <v/>
      </c>
      <c r="F1346" s="1" t="s">
        <v>4</v>
      </c>
      <c r="G1346" s="2" t="s">
        <v>5650</v>
      </c>
    </row>
    <row r="1347">
      <c r="A1347" s="1" t="s">
        <v>5651</v>
      </c>
      <c r="B1347" s="1" t="s">
        <v>757</v>
      </c>
      <c r="C1347" s="1" t="s">
        <v>5652</v>
      </c>
      <c r="D1347" s="1" t="s">
        <v>5653</v>
      </c>
      <c r="E1347" t="str">
        <f t="shared" si="155"/>
        <v/>
      </c>
      <c r="F1347" s="1" t="s">
        <v>4</v>
      </c>
      <c r="G1347" s="2" t="s">
        <v>5654</v>
      </c>
    </row>
    <row r="1348">
      <c r="A1348" s="1" t="s">
        <v>5655</v>
      </c>
      <c r="B1348" s="1" t="s">
        <v>2729</v>
      </c>
      <c r="C1348" s="1" t="s">
        <v>5656</v>
      </c>
      <c r="D1348" s="2" t="s">
        <v>5657</v>
      </c>
      <c r="E1348" t="str">
        <f>IMAGE("http://cointelegraph.com/images/725_aHR0cDovL2NvaW50ZWxlZ3JhcGguY29tL3N0b3JhZ2UvdXBsb2Fkcy92aWV3LzI1YTQzMmFhZjI4Nzc4NjVkYmUwMjM3ZDQwNjZkYTA3LnBuZw==.jpg",1)</f>
        <v/>
      </c>
      <c r="F1348" s="1" t="s">
        <v>4</v>
      </c>
      <c r="G1348" s="2" t="s">
        <v>5658</v>
      </c>
    </row>
    <row r="1349">
      <c r="A1349" s="1" t="s">
        <v>5659</v>
      </c>
      <c r="B1349" s="1" t="s">
        <v>5417</v>
      </c>
      <c r="C1349" s="1" t="s">
        <v>5660</v>
      </c>
      <c r="D1349" s="2" t="s">
        <v>5661</v>
      </c>
      <c r="E1349" t="str">
        <f>IMAGE("http://f.thumbs.redditmedia.com/FtSRF8SxZ0-mzcCM.png",1)</f>
        <v/>
      </c>
      <c r="F1349" s="1" t="s">
        <v>4</v>
      </c>
      <c r="G1349" s="2" t="s">
        <v>5662</v>
      </c>
    </row>
    <row r="1350">
      <c r="A1350" s="1" t="s">
        <v>5663</v>
      </c>
      <c r="B1350" s="1" t="s">
        <v>5664</v>
      </c>
      <c r="C1350" s="1" t="s">
        <v>5665</v>
      </c>
      <c r="D1350" s="2" t="s">
        <v>5666</v>
      </c>
      <c r="E1350" t="str">
        <f t="shared" ref="E1350:E1353" si="156">IMAGE("http://ifttt.com/images/no_image_card.png",1)</f>
        <v/>
      </c>
      <c r="F1350" s="1" t="s">
        <v>4</v>
      </c>
      <c r="G1350" s="2" t="s">
        <v>5667</v>
      </c>
    </row>
    <row r="1351">
      <c r="A1351" s="1" t="s">
        <v>5668</v>
      </c>
      <c r="B1351" s="1" t="s">
        <v>5669</v>
      </c>
      <c r="C1351" s="1" t="s">
        <v>5670</v>
      </c>
      <c r="D1351" s="1" t="s">
        <v>5671</v>
      </c>
      <c r="E1351" t="str">
        <f t="shared" si="156"/>
        <v/>
      </c>
      <c r="F1351" s="1" t="s">
        <v>4</v>
      </c>
      <c r="G1351" s="2" t="s">
        <v>5672</v>
      </c>
    </row>
    <row r="1352">
      <c r="A1352" s="1" t="s">
        <v>5647</v>
      </c>
      <c r="B1352" s="1" t="s">
        <v>1202</v>
      </c>
      <c r="C1352" s="1" t="s">
        <v>5648</v>
      </c>
      <c r="D1352" s="1" t="s">
        <v>5649</v>
      </c>
      <c r="E1352" t="str">
        <f t="shared" si="156"/>
        <v/>
      </c>
      <c r="F1352" s="1" t="s">
        <v>4</v>
      </c>
      <c r="G1352" s="2" t="s">
        <v>5650</v>
      </c>
    </row>
    <row r="1353">
      <c r="A1353" s="1" t="s">
        <v>5651</v>
      </c>
      <c r="B1353" s="1" t="s">
        <v>757</v>
      </c>
      <c r="C1353" s="1" t="s">
        <v>5652</v>
      </c>
      <c r="D1353" s="1" t="s">
        <v>5653</v>
      </c>
      <c r="E1353" t="str">
        <f t="shared" si="156"/>
        <v/>
      </c>
      <c r="F1353" s="1" t="s">
        <v>4</v>
      </c>
      <c r="G1353" s="2" t="s">
        <v>5654</v>
      </c>
    </row>
    <row r="1354">
      <c r="A1354" s="1" t="s">
        <v>5673</v>
      </c>
      <c r="B1354" s="1" t="s">
        <v>5674</v>
      </c>
      <c r="C1354" s="1" t="s">
        <v>5675</v>
      </c>
      <c r="D1354" s="2" t="s">
        <v>5676</v>
      </c>
      <c r="E1354" t="str">
        <f>IMAGE("http://www.straight.com/files/v3/images/15/03/bitaccept-sh.jpg",1)</f>
        <v/>
      </c>
      <c r="F1354" s="1" t="s">
        <v>4</v>
      </c>
      <c r="G1354" s="2" t="s">
        <v>5677</v>
      </c>
    </row>
    <row r="1355">
      <c r="A1355" s="1" t="s">
        <v>5678</v>
      </c>
      <c r="B1355" s="1" t="s">
        <v>1154</v>
      </c>
      <c r="C1355" s="1" t="s">
        <v>5679</v>
      </c>
      <c r="D1355" s="1" t="s">
        <v>5680</v>
      </c>
      <c r="E1355" t="str">
        <f>IMAGE("http://ifttt.com/images/no_image_card.png",1)</f>
        <v/>
      </c>
      <c r="F1355" s="1" t="s">
        <v>4</v>
      </c>
      <c r="G1355" s="2" t="s">
        <v>5681</v>
      </c>
    </row>
    <row r="1356">
      <c r="A1356" s="1" t="s">
        <v>5682</v>
      </c>
      <c r="B1356" s="1" t="s">
        <v>2364</v>
      </c>
      <c r="C1356" s="1" t="s">
        <v>5683</v>
      </c>
      <c r="D1356" s="2" t="s">
        <v>5684</v>
      </c>
      <c r="E1356" t="str">
        <f>IMAGE("http://altcoinpress.com/wp-content/uploads/2015/05/isis2.jpg",1)</f>
        <v/>
      </c>
      <c r="F1356" s="1" t="s">
        <v>4</v>
      </c>
      <c r="G1356" s="2" t="s">
        <v>5685</v>
      </c>
    </row>
    <row r="1357">
      <c r="A1357" s="1" t="s">
        <v>5686</v>
      </c>
      <c r="B1357" s="1" t="s">
        <v>5687</v>
      </c>
      <c r="C1357" s="1" t="s">
        <v>5688</v>
      </c>
      <c r="D1357" s="1" t="s">
        <v>5689</v>
      </c>
      <c r="E1357" t="str">
        <f>IMAGE("http://ifttt.com/images/no_image_card.png",1)</f>
        <v/>
      </c>
      <c r="F1357" s="1" t="s">
        <v>4</v>
      </c>
      <c r="G1357" s="2" t="s">
        <v>5690</v>
      </c>
    </row>
    <row r="1358">
      <c r="A1358" s="1" t="s">
        <v>5691</v>
      </c>
      <c r="B1358" s="1" t="s">
        <v>4695</v>
      </c>
      <c r="C1358" s="1" t="s">
        <v>5692</v>
      </c>
      <c r="D1358" s="2" t="s">
        <v>5693</v>
      </c>
      <c r="E1358" t="str">
        <f>IMAGE("https://pbs.twimg.com/profile_banners/1442025302/1413227573/1500x500",1)</f>
        <v/>
      </c>
      <c r="F1358" s="1" t="s">
        <v>4</v>
      </c>
      <c r="G1358" s="2" t="s">
        <v>5694</v>
      </c>
    </row>
    <row r="1359">
      <c r="A1359" s="1" t="s">
        <v>5695</v>
      </c>
      <c r="B1359" s="1" t="s">
        <v>2109</v>
      </c>
      <c r="C1359" s="1" t="s">
        <v>5696</v>
      </c>
      <c r="D1359" s="2" t="s">
        <v>5697</v>
      </c>
      <c r="E1359" t="str">
        <f>IMAGE("http://ifttt.com/images/no_image_card.png",1)</f>
        <v/>
      </c>
      <c r="F1359" s="1" t="s">
        <v>4</v>
      </c>
      <c r="G1359" s="2" t="s">
        <v>5698</v>
      </c>
    </row>
    <row r="1360">
      <c r="A1360" s="1" t="s">
        <v>5699</v>
      </c>
      <c r="B1360" s="1" t="s">
        <v>5700</v>
      </c>
      <c r="C1360" s="1" t="s">
        <v>5701</v>
      </c>
      <c r="D1360" s="2" t="s">
        <v>5702</v>
      </c>
      <c r="E1360" t="str">
        <f>IMAGE("http://bitcoinist.net/wp-content/uploads/2015/05/android.jpg",1)</f>
        <v/>
      </c>
      <c r="F1360" s="1" t="s">
        <v>4</v>
      </c>
      <c r="G1360" s="2" t="s">
        <v>5703</v>
      </c>
    </row>
    <row r="1361">
      <c r="A1361" s="1" t="s">
        <v>5704</v>
      </c>
      <c r="B1361" s="1" t="s">
        <v>5705</v>
      </c>
      <c r="C1361" s="1" t="s">
        <v>5706</v>
      </c>
      <c r="D1361" s="1" t="s">
        <v>5707</v>
      </c>
      <c r="E1361" t="str">
        <f t="shared" ref="E1361:E1365" si="157">IMAGE("http://ifttt.com/images/no_image_card.png",1)</f>
        <v/>
      </c>
      <c r="F1361" s="1" t="s">
        <v>4</v>
      </c>
      <c r="G1361" s="2" t="s">
        <v>5708</v>
      </c>
    </row>
    <row r="1362">
      <c r="A1362" s="1" t="s">
        <v>5709</v>
      </c>
      <c r="B1362" s="1" t="s">
        <v>5710</v>
      </c>
      <c r="C1362" s="1" t="s">
        <v>5711</v>
      </c>
      <c r="D1362" s="1" t="s">
        <v>5712</v>
      </c>
      <c r="E1362" t="str">
        <f t="shared" si="157"/>
        <v/>
      </c>
      <c r="F1362" s="1" t="s">
        <v>4</v>
      </c>
      <c r="G1362" s="2" t="s">
        <v>5713</v>
      </c>
    </row>
    <row r="1363">
      <c r="A1363" s="1" t="s">
        <v>5714</v>
      </c>
      <c r="B1363" s="1" t="s">
        <v>5715</v>
      </c>
      <c r="C1363" s="1" t="s">
        <v>5716</v>
      </c>
      <c r="D1363" s="1" t="s">
        <v>5717</v>
      </c>
      <c r="E1363" t="str">
        <f t="shared" si="157"/>
        <v/>
      </c>
      <c r="F1363" s="1" t="s">
        <v>4</v>
      </c>
      <c r="G1363" s="2" t="s">
        <v>5718</v>
      </c>
    </row>
    <row r="1364">
      <c r="A1364" s="1" t="s">
        <v>5719</v>
      </c>
      <c r="B1364" s="1" t="s">
        <v>4184</v>
      </c>
      <c r="C1364" s="1" t="s">
        <v>5720</v>
      </c>
      <c r="D1364" s="1" t="s">
        <v>5721</v>
      </c>
      <c r="E1364" t="str">
        <f t="shared" si="157"/>
        <v/>
      </c>
      <c r="F1364" s="1" t="s">
        <v>4</v>
      </c>
      <c r="G1364" s="2" t="s">
        <v>5722</v>
      </c>
    </row>
    <row r="1365">
      <c r="A1365" s="1" t="s">
        <v>5723</v>
      </c>
      <c r="B1365" s="1" t="s">
        <v>5724</v>
      </c>
      <c r="C1365" s="1" t="s">
        <v>5725</v>
      </c>
      <c r="D1365" s="1" t="s">
        <v>5726</v>
      </c>
      <c r="E1365" t="str">
        <f t="shared" si="157"/>
        <v/>
      </c>
      <c r="F1365" s="1" t="s">
        <v>4</v>
      </c>
      <c r="G1365" s="2" t="s">
        <v>5727</v>
      </c>
    </row>
    <row r="1366">
      <c r="A1366" s="1" t="s">
        <v>5723</v>
      </c>
      <c r="B1366" s="1" t="s">
        <v>5728</v>
      </c>
      <c r="C1366" s="1" t="s">
        <v>5729</v>
      </c>
      <c r="D1366" s="2" t="s">
        <v>5730</v>
      </c>
      <c r="E1366" t="str">
        <f>IMAGE("https://www.dcxtx.com/Images/coinlogo.png",1)</f>
        <v/>
      </c>
      <c r="F1366" s="1" t="s">
        <v>4</v>
      </c>
      <c r="G1366" s="2" t="s">
        <v>5731</v>
      </c>
    </row>
    <row r="1367">
      <c r="A1367" s="1" t="s">
        <v>5732</v>
      </c>
      <c r="B1367" s="1" t="s">
        <v>5733</v>
      </c>
      <c r="C1367" s="1" t="s">
        <v>5734</v>
      </c>
      <c r="D1367" s="1" t="s">
        <v>5735</v>
      </c>
      <c r="E1367" t="str">
        <f t="shared" ref="E1367:E1370" si="158">IMAGE("http://ifttt.com/images/no_image_card.png",1)</f>
        <v/>
      </c>
      <c r="F1367" s="1" t="s">
        <v>4</v>
      </c>
      <c r="G1367" s="2" t="s">
        <v>5736</v>
      </c>
    </row>
    <row r="1368">
      <c r="A1368" s="1" t="s">
        <v>5737</v>
      </c>
      <c r="B1368" s="1" t="s">
        <v>47</v>
      </c>
      <c r="C1368" s="1" t="s">
        <v>5738</v>
      </c>
      <c r="D1368" s="1" t="s">
        <v>5739</v>
      </c>
      <c r="E1368" t="str">
        <f t="shared" si="158"/>
        <v/>
      </c>
      <c r="F1368" s="1" t="s">
        <v>4</v>
      </c>
      <c r="G1368" s="2" t="s">
        <v>5740</v>
      </c>
    </row>
    <row r="1369">
      <c r="A1369" s="1" t="s">
        <v>5741</v>
      </c>
      <c r="B1369" s="1" t="s">
        <v>5742</v>
      </c>
      <c r="C1369" s="1" t="s">
        <v>5743</v>
      </c>
      <c r="D1369" s="1" t="s">
        <v>5744</v>
      </c>
      <c r="E1369" t="str">
        <f t="shared" si="158"/>
        <v/>
      </c>
      <c r="F1369" s="1" t="s">
        <v>4</v>
      </c>
      <c r="G1369" s="2" t="s">
        <v>5745</v>
      </c>
    </row>
    <row r="1370">
      <c r="A1370" s="1" t="s">
        <v>5746</v>
      </c>
      <c r="B1370" s="1" t="s">
        <v>449</v>
      </c>
      <c r="C1370" s="1" t="s">
        <v>5747</v>
      </c>
      <c r="D1370" s="1" t="s">
        <v>14</v>
      </c>
      <c r="E1370" t="str">
        <f t="shared" si="158"/>
        <v/>
      </c>
      <c r="F1370" s="1" t="s">
        <v>4</v>
      </c>
      <c r="G1370" s="2" t="s">
        <v>5748</v>
      </c>
    </row>
    <row r="1371">
      <c r="A1371" s="1" t="s">
        <v>5749</v>
      </c>
      <c r="B1371" s="1" t="s">
        <v>157</v>
      </c>
      <c r="C1371" s="1" t="s">
        <v>5750</v>
      </c>
      <c r="D1371" s="1" t="s">
        <v>5751</v>
      </c>
      <c r="E1371" t="str">
        <f>IMAGE("https://www.google.com/images/nav_logo195.png",1)</f>
        <v/>
      </c>
      <c r="F1371" s="1" t="s">
        <v>4</v>
      </c>
      <c r="G1371" s="2" t="s">
        <v>5752</v>
      </c>
    </row>
    <row r="1372">
      <c r="A1372" s="1" t="s">
        <v>5753</v>
      </c>
      <c r="B1372" s="1" t="s">
        <v>5754</v>
      </c>
      <c r="C1372" s="1" t="s">
        <v>5755</v>
      </c>
      <c r="D1372" s="2" t="s">
        <v>5756</v>
      </c>
      <c r="E1372" t="str">
        <f>IMAGE("https://lh3.googleusercontent.com/yPmDQeLYsCfbcs-w7qsoO0x6UpSWmJywVDkmOSAsYHeoY2OPvzeJ22znR8G-TBjaB_k=h900-rw",1)</f>
        <v/>
      </c>
      <c r="F1372" s="1" t="s">
        <v>4</v>
      </c>
      <c r="G1372" s="2" t="s">
        <v>5757</v>
      </c>
    </row>
    <row r="1373">
      <c r="A1373" s="1" t="s">
        <v>5758</v>
      </c>
      <c r="B1373" s="1" t="s">
        <v>2192</v>
      </c>
      <c r="C1373" s="1" t="s">
        <v>5759</v>
      </c>
      <c r="D1373" s="2" t="s">
        <v>5760</v>
      </c>
      <c r="E1373" t="str">
        <f>IMAGE("https://i.imgflip.com/lzgd7.jpg",1)</f>
        <v/>
      </c>
      <c r="F1373" s="1" t="s">
        <v>4</v>
      </c>
      <c r="G1373" s="2" t="s">
        <v>5761</v>
      </c>
    </row>
    <row r="1374">
      <c r="A1374" s="1" t="s">
        <v>5762</v>
      </c>
      <c r="B1374" s="1" t="s">
        <v>5763</v>
      </c>
      <c r="C1374" s="1" t="s">
        <v>5764</v>
      </c>
      <c r="D1374" s="1" t="s">
        <v>5765</v>
      </c>
      <c r="E1374" t="str">
        <f>IMAGE("http://ifttt.com/images/no_image_card.png",1)</f>
        <v/>
      </c>
      <c r="F1374" s="1" t="s">
        <v>4</v>
      </c>
      <c r="G1374" s="2" t="s">
        <v>5766</v>
      </c>
    </row>
    <row r="1375">
      <c r="A1375" s="1" t="s">
        <v>5767</v>
      </c>
      <c r="B1375" s="1" t="s">
        <v>478</v>
      </c>
      <c r="C1375" s="1" t="s">
        <v>5768</v>
      </c>
      <c r="D1375" s="2" t="s">
        <v>5769</v>
      </c>
      <c r="E1375" t="str">
        <f>IMAGE("http://www.zerohedge.com/sites/default/files/images/user3303/imageroot/2015/05-overflow/20150525_print.jpg",1)</f>
        <v/>
      </c>
      <c r="F1375" s="1" t="s">
        <v>4</v>
      </c>
      <c r="G1375" s="2" t="s">
        <v>5770</v>
      </c>
    </row>
    <row r="1376">
      <c r="A1376" s="1" t="s">
        <v>5771</v>
      </c>
      <c r="B1376" s="1" t="s">
        <v>5772</v>
      </c>
      <c r="C1376" s="1" t="s">
        <v>5773</v>
      </c>
      <c r="D1376" s="2" t="s">
        <v>5774</v>
      </c>
      <c r="E1376" t="str">
        <f>IMAGE("http://b.thumbs.redditmedia.com/UQ_Gk1Kyv9_29sGA9QaWXO1absp1954ve4LkBcUUeyc.png",1)</f>
        <v/>
      </c>
      <c r="F1376" s="1" t="s">
        <v>4</v>
      </c>
      <c r="G1376" s="2" t="s">
        <v>5775</v>
      </c>
    </row>
    <row r="1377">
      <c r="A1377" s="1" t="s">
        <v>5776</v>
      </c>
      <c r="B1377" s="1" t="s">
        <v>5777</v>
      </c>
      <c r="C1377" s="1" t="s">
        <v>5778</v>
      </c>
      <c r="D1377" s="1" t="s">
        <v>5779</v>
      </c>
      <c r="E1377" t="str">
        <f>IMAGE("http://ifttt.com/images/no_image_card.png",1)</f>
        <v/>
      </c>
      <c r="F1377" s="1" t="s">
        <v>4</v>
      </c>
      <c r="G1377" s="2" t="s">
        <v>5780</v>
      </c>
    </row>
    <row r="1378">
      <c r="A1378" s="1" t="s">
        <v>5781</v>
      </c>
      <c r="B1378" s="1" t="s">
        <v>5782</v>
      </c>
      <c r="C1378" s="1" t="s">
        <v>5783</v>
      </c>
      <c r="D1378" s="2" t="s">
        <v>5784</v>
      </c>
      <c r="E1378" t="str">
        <f>IMAGE("http://ssl.gstatic.com/images/icons/gplus-32.png",1)</f>
        <v/>
      </c>
      <c r="F1378" s="1" t="s">
        <v>4</v>
      </c>
      <c r="G1378" s="2" t="s">
        <v>5785</v>
      </c>
    </row>
    <row r="1379">
      <c r="A1379" s="1" t="s">
        <v>5786</v>
      </c>
      <c r="B1379" s="1" t="s">
        <v>2729</v>
      </c>
      <c r="C1379" s="1" t="s">
        <v>5787</v>
      </c>
      <c r="D1379" s="2" t="s">
        <v>5788</v>
      </c>
      <c r="E1379" t="str">
        <f>IMAGE("http://media.coindesk.com/2015/05/bitcoin-computer.jpg",1)</f>
        <v/>
      </c>
      <c r="F1379" s="1" t="s">
        <v>4</v>
      </c>
      <c r="G1379" s="2" t="s">
        <v>5789</v>
      </c>
    </row>
    <row r="1380">
      <c r="A1380" s="1" t="s">
        <v>5790</v>
      </c>
      <c r="B1380" s="1" t="s">
        <v>5791</v>
      </c>
      <c r="C1380" s="1" t="s">
        <v>5792</v>
      </c>
      <c r="D1380" s="1" t="s">
        <v>5793</v>
      </c>
      <c r="E1380" t="str">
        <f t="shared" ref="E1380:E1381" si="159">IMAGE("http://ifttt.com/images/no_image_card.png",1)</f>
        <v/>
      </c>
      <c r="F1380" s="1" t="s">
        <v>4</v>
      </c>
      <c r="G1380" s="2" t="s">
        <v>5794</v>
      </c>
    </row>
    <row r="1381">
      <c r="A1381" s="1" t="s">
        <v>5795</v>
      </c>
      <c r="B1381" s="1" t="s">
        <v>5796</v>
      </c>
      <c r="C1381" s="1" t="s">
        <v>5797</v>
      </c>
      <c r="D1381" s="1" t="s">
        <v>5798</v>
      </c>
      <c r="E1381" t="str">
        <f t="shared" si="159"/>
        <v/>
      </c>
      <c r="F1381" s="1" t="s">
        <v>4</v>
      </c>
      <c r="G1381" s="2" t="s">
        <v>5799</v>
      </c>
    </row>
    <row r="1382">
      <c r="A1382" s="1" t="s">
        <v>5800</v>
      </c>
      <c r="B1382" s="1" t="s">
        <v>5801</v>
      </c>
      <c r="C1382" s="1" t="s">
        <v>5802</v>
      </c>
      <c r="D1382" s="2" t="s">
        <v>5803</v>
      </c>
      <c r="E1382" t="str">
        <f>IMAGE("https://40.media.tumblr.com/965bf348d17d2e5f1a8fac403fed9d0b/tumblr_inline_noxdmyyWhK1r20kc4_540.jpg",1)</f>
        <v/>
      </c>
      <c r="F1382" s="1" t="s">
        <v>4</v>
      </c>
      <c r="G1382" s="2" t="s">
        <v>5804</v>
      </c>
    </row>
    <row r="1383">
      <c r="A1383" s="1" t="s">
        <v>5805</v>
      </c>
      <c r="B1383" s="1" t="s">
        <v>5806</v>
      </c>
      <c r="C1383" s="1" t="s">
        <v>5807</v>
      </c>
      <c r="D1383" s="1" t="s">
        <v>5808</v>
      </c>
      <c r="E1383" t="str">
        <f>IMAGE("http://ifttt.com/images/no_image_card.png",1)</f>
        <v/>
      </c>
      <c r="F1383" s="1" t="s">
        <v>4</v>
      </c>
      <c r="G1383" s="2" t="s">
        <v>5809</v>
      </c>
    </row>
    <row r="1384">
      <c r="A1384" s="1" t="s">
        <v>5810</v>
      </c>
      <c r="B1384" s="1" t="s">
        <v>5811</v>
      </c>
      <c r="C1384" s="1" t="s">
        <v>5812</v>
      </c>
      <c r="D1384" s="2" t="s">
        <v>5813</v>
      </c>
      <c r="E1384" t="str">
        <f>IMAGE("http://bitcoinwarrior.net/wp-content/plugins/RSSPoster_PRO/cache/c22af_Lyndon-McLellan-300x188.jpg",1)</f>
        <v/>
      </c>
      <c r="F1384" s="1" t="s">
        <v>4</v>
      </c>
      <c r="G1384" s="2" t="s">
        <v>5814</v>
      </c>
    </row>
    <row r="1385">
      <c r="A1385" s="1" t="s">
        <v>5810</v>
      </c>
      <c r="B1385" s="1" t="s">
        <v>5815</v>
      </c>
      <c r="C1385" s="1" t="s">
        <v>5816</v>
      </c>
      <c r="D1385" s="2" t="s">
        <v>5817</v>
      </c>
      <c r="E1385" t="str">
        <f>IMAGE("https://i.ytimg.com/vi/yQWqU_40gao/hqdefault.jpg",1)</f>
        <v/>
      </c>
      <c r="F1385" s="1" t="s">
        <v>4</v>
      </c>
      <c r="G1385" s="2" t="s">
        <v>5818</v>
      </c>
    </row>
    <row r="1386">
      <c r="A1386" s="1" t="s">
        <v>5819</v>
      </c>
      <c r="B1386" s="1" t="s">
        <v>5820</v>
      </c>
      <c r="C1386" s="1" t="s">
        <v>5821</v>
      </c>
      <c r="D1386" s="2" t="s">
        <v>5822</v>
      </c>
      <c r="E1386" t="str">
        <f t="shared" ref="E1386:E1393" si="160">IMAGE("http://ifttt.com/images/no_image_card.png",1)</f>
        <v/>
      </c>
      <c r="F1386" s="1" t="s">
        <v>4</v>
      </c>
      <c r="G1386" s="2" t="s">
        <v>5823</v>
      </c>
    </row>
    <row r="1387">
      <c r="A1387" s="1" t="s">
        <v>5824</v>
      </c>
      <c r="B1387" s="1" t="s">
        <v>5825</v>
      </c>
      <c r="C1387" s="1" t="s">
        <v>5826</v>
      </c>
      <c r="D1387" s="1" t="s">
        <v>5717</v>
      </c>
      <c r="E1387" t="str">
        <f t="shared" si="160"/>
        <v/>
      </c>
      <c r="F1387" s="1" t="s">
        <v>4</v>
      </c>
      <c r="G1387" s="2" t="s">
        <v>5827</v>
      </c>
    </row>
    <row r="1388">
      <c r="A1388" s="1" t="s">
        <v>5828</v>
      </c>
      <c r="B1388" s="1" t="s">
        <v>5829</v>
      </c>
      <c r="C1388" s="1" t="s">
        <v>5830</v>
      </c>
      <c r="D1388" s="2" t="s">
        <v>5831</v>
      </c>
      <c r="E1388" t="str">
        <f t="shared" si="160"/>
        <v/>
      </c>
      <c r="F1388" s="1" t="s">
        <v>4</v>
      </c>
      <c r="G1388" s="2" t="s">
        <v>5832</v>
      </c>
    </row>
    <row r="1389">
      <c r="A1389" s="1" t="s">
        <v>5833</v>
      </c>
      <c r="B1389" s="1" t="s">
        <v>5834</v>
      </c>
      <c r="C1389" s="1" t="s">
        <v>5835</v>
      </c>
      <c r="D1389" s="1" t="s">
        <v>14</v>
      </c>
      <c r="E1389" t="str">
        <f t="shared" si="160"/>
        <v/>
      </c>
      <c r="F1389" s="1" t="s">
        <v>4</v>
      </c>
      <c r="G1389" s="2" t="s">
        <v>5836</v>
      </c>
    </row>
    <row r="1390">
      <c r="A1390" s="1" t="s">
        <v>5837</v>
      </c>
      <c r="B1390" s="1" t="s">
        <v>5838</v>
      </c>
      <c r="C1390" s="1" t="s">
        <v>5839</v>
      </c>
      <c r="D1390" s="2" t="s">
        <v>5840</v>
      </c>
      <c r="E1390" t="str">
        <f t="shared" si="160"/>
        <v/>
      </c>
      <c r="F1390" s="1" t="s">
        <v>4</v>
      </c>
      <c r="G1390" s="2" t="s">
        <v>5841</v>
      </c>
    </row>
    <row r="1391">
      <c r="A1391" s="1" t="s">
        <v>5842</v>
      </c>
      <c r="B1391" s="1" t="s">
        <v>5843</v>
      </c>
      <c r="C1391" s="1" t="s">
        <v>5844</v>
      </c>
      <c r="D1391" s="1" t="s">
        <v>5845</v>
      </c>
      <c r="E1391" t="str">
        <f t="shared" si="160"/>
        <v/>
      </c>
      <c r="F1391" s="1" t="s">
        <v>4</v>
      </c>
      <c r="G1391" s="2" t="s">
        <v>5846</v>
      </c>
    </row>
    <row r="1392">
      <c r="A1392" s="1" t="s">
        <v>5847</v>
      </c>
      <c r="B1392" s="1" t="s">
        <v>5848</v>
      </c>
      <c r="C1392" s="1" t="s">
        <v>5849</v>
      </c>
      <c r="D1392" s="1" t="s">
        <v>5850</v>
      </c>
      <c r="E1392" t="str">
        <f t="shared" si="160"/>
        <v/>
      </c>
      <c r="F1392" s="1" t="s">
        <v>4</v>
      </c>
      <c r="G1392" s="2" t="s">
        <v>5851</v>
      </c>
    </row>
    <row r="1393">
      <c r="A1393" s="1" t="s">
        <v>5852</v>
      </c>
      <c r="B1393" s="1" t="s">
        <v>5853</v>
      </c>
      <c r="C1393" s="1" t="s">
        <v>5854</v>
      </c>
      <c r="D1393" s="1" t="s">
        <v>5855</v>
      </c>
      <c r="E1393" t="str">
        <f t="shared" si="160"/>
        <v/>
      </c>
      <c r="F1393" s="1" t="s">
        <v>4</v>
      </c>
      <c r="G1393" s="2" t="s">
        <v>5856</v>
      </c>
    </row>
    <row r="1394">
      <c r="A1394" s="1" t="s">
        <v>5857</v>
      </c>
      <c r="B1394" s="1" t="s">
        <v>5858</v>
      </c>
      <c r="C1394" s="1" t="s">
        <v>5859</v>
      </c>
      <c r="D1394" s="2" t="s">
        <v>5860</v>
      </c>
      <c r="E1394" t="str">
        <f>IMAGE("http://chart.googleapis.com/chart?chs=240x45&amp;cht=ls&amp;chco=FFFFFF,FF9900,FFFFFF&amp;chd=t:100,100,100,100,100,100,100,100,100,100,100,100,100,100,100,100,100,100,100,100,100,100,100,100,100,100,100,100,100,100,100,100,100,100,100,100,100,100,100,100,100,100,100"&amp;",100,100,100,100,100,100,100,100,100,100,100,100,100,100,100,100,100,100,100,100,100,100,100,100,100,100,100,100,100,100,100,100,100,100,100,100,100,100,100,100,100,100,100,100,100,100,100,100,100,100,100,100,100,100,100,100,100,100%7C97,97,97,97,97,97,89"&amp;",89,89,89,89,89,89,89,89,82,82,82,82,82,82,82,66,66,66,79,79,79,79,79,79,79,79,79,79,79,79,79,79,79,73,73,73,73,73,73,73,73,73,73,73,73,73,73,73,73,73,73,73,73,73,73,73,73,73,73,73,73,73,73,73,73,73,73,73,73,73,73,73,73,73,73,80,80,80,80,80,80,80,80,80,80"&amp;",80,80,80,80,80,80,80,63,63%7C22,22,22,22,22,22,24,24,24,24,24,24,24,24,24,26,26,26,26,26,26,26,33,33,33,53,53,53,53,53,53,53,53,53,53,53,53,53,53,53,58,58,58,58,58,58,58,58,58,58,58,58,58,58,58,58,58,58,58,58,58,58,58,58,58,58,58,58,58,58,58,58,58,58,58,"&amp;"58,58,58,58,58,58,58,79,79,79,79,79,79,79,79,79,79,79,79,79,79,79,79,79,99,99&amp;chls=1%7C1%7C1&amp;chm=B,3699a3,0,0,0%7CB,d01135,1,0,0%7CD,555555,2,0:0,2",1)</f>
        <v/>
      </c>
      <c r="F1394" s="1" t="s">
        <v>4</v>
      </c>
      <c r="G1394" s="2" t="s">
        <v>5861</v>
      </c>
    </row>
    <row r="1395">
      <c r="A1395" s="1" t="s">
        <v>5862</v>
      </c>
      <c r="B1395" s="1" t="s">
        <v>5863</v>
      </c>
      <c r="C1395" s="1" t="s">
        <v>5864</v>
      </c>
      <c r="D1395" s="1" t="s">
        <v>5865</v>
      </c>
      <c r="E1395" t="str">
        <f t="shared" ref="E1395:E1399" si="161">IMAGE("http://ifttt.com/images/no_image_card.png",1)</f>
        <v/>
      </c>
      <c r="F1395" s="1" t="s">
        <v>4</v>
      </c>
      <c r="G1395" s="2" t="s">
        <v>5866</v>
      </c>
    </row>
    <row r="1396">
      <c r="A1396" s="1" t="s">
        <v>5867</v>
      </c>
      <c r="B1396" s="1" t="s">
        <v>5868</v>
      </c>
      <c r="C1396" s="1" t="s">
        <v>5869</v>
      </c>
      <c r="D1396" s="1" t="s">
        <v>5870</v>
      </c>
      <c r="E1396" t="str">
        <f t="shared" si="161"/>
        <v/>
      </c>
      <c r="F1396" s="1" t="s">
        <v>4</v>
      </c>
      <c r="G1396" s="2" t="s">
        <v>5871</v>
      </c>
    </row>
    <row r="1397">
      <c r="A1397" s="1" t="s">
        <v>5872</v>
      </c>
      <c r="B1397" s="1" t="s">
        <v>1816</v>
      </c>
      <c r="C1397" s="1" t="s">
        <v>5873</v>
      </c>
      <c r="D1397" s="1" t="s">
        <v>5874</v>
      </c>
      <c r="E1397" t="str">
        <f t="shared" si="161"/>
        <v/>
      </c>
      <c r="F1397" s="1" t="s">
        <v>4</v>
      </c>
      <c r="G1397" s="2" t="s">
        <v>5875</v>
      </c>
    </row>
    <row r="1398">
      <c r="A1398" s="1" t="s">
        <v>5876</v>
      </c>
      <c r="B1398" s="1" t="s">
        <v>339</v>
      </c>
      <c r="C1398" s="1" t="s">
        <v>5877</v>
      </c>
      <c r="D1398" s="1" t="s">
        <v>5878</v>
      </c>
      <c r="E1398" t="str">
        <f t="shared" si="161"/>
        <v/>
      </c>
      <c r="F1398" s="1" t="s">
        <v>4</v>
      </c>
      <c r="G1398" s="2" t="s">
        <v>5879</v>
      </c>
    </row>
    <row r="1399">
      <c r="A1399" s="1" t="s">
        <v>5880</v>
      </c>
      <c r="B1399" s="1" t="s">
        <v>5881</v>
      </c>
      <c r="C1399" s="1" t="s">
        <v>5882</v>
      </c>
      <c r="D1399" s="1" t="s">
        <v>5883</v>
      </c>
      <c r="E1399" t="str">
        <f t="shared" si="161"/>
        <v/>
      </c>
      <c r="F1399" s="1" t="s">
        <v>4</v>
      </c>
      <c r="G1399" s="2" t="s">
        <v>5884</v>
      </c>
    </row>
    <row r="1400">
      <c r="A1400" s="1" t="s">
        <v>5885</v>
      </c>
      <c r="B1400" s="1" t="s">
        <v>5886</v>
      </c>
      <c r="C1400" s="1" t="s">
        <v>5887</v>
      </c>
      <c r="D1400" s="2" t="s">
        <v>5888</v>
      </c>
      <c r="E1400" t="str">
        <f>IMAGE("http://www.biv.com/media/filer_public/57/f8/57f8dab4-5ba3-4fc7-b967-c447bc395d31/sfu_bitcoin_2.jpg",1)</f>
        <v/>
      </c>
      <c r="F1400" s="1" t="s">
        <v>4</v>
      </c>
      <c r="G1400" s="2" t="s">
        <v>5889</v>
      </c>
    </row>
    <row r="1401">
      <c r="A1401" s="1" t="s">
        <v>5890</v>
      </c>
      <c r="B1401" s="1" t="s">
        <v>5886</v>
      </c>
      <c r="C1401" s="1" t="s">
        <v>5891</v>
      </c>
      <c r="D1401" s="2" t="s">
        <v>5892</v>
      </c>
      <c r="E1401" t="str">
        <f>IMAGE("http://www.pymnts.com/wp-content/uploads/2015/04/Security-160x113.png",1)</f>
        <v/>
      </c>
      <c r="F1401" s="1" t="s">
        <v>4</v>
      </c>
      <c r="G1401" s="2" t="s">
        <v>5893</v>
      </c>
    </row>
    <row r="1402">
      <c r="A1402" s="1" t="s">
        <v>5894</v>
      </c>
      <c r="B1402" s="1" t="s">
        <v>5886</v>
      </c>
      <c r="C1402" s="1" t="s">
        <v>5895</v>
      </c>
      <c r="D1402" s="2" t="s">
        <v>5896</v>
      </c>
      <c r="E1402" t="str">
        <f>IMAGE("http://www.gannett-cdn.com/-mm-/2d6c6ea5cf0dcb1a938527e3de3c08da44a2f57e/c=0-100-533-401&amp;amp;r=x633&amp;amp;c=1200x630/local/-/media/2015/05/25/Asheville/B9317479210Z.1_20150525112101_000_GCLAT13OF.1-0.jpg",1)</f>
        <v/>
      </c>
      <c r="F1402" s="1" t="s">
        <v>4</v>
      </c>
      <c r="G1402" s="2" t="s">
        <v>5897</v>
      </c>
    </row>
    <row r="1403">
      <c r="A1403" s="1" t="s">
        <v>5898</v>
      </c>
      <c r="B1403" s="1" t="s">
        <v>2621</v>
      </c>
      <c r="C1403" s="1" t="s">
        <v>5899</v>
      </c>
      <c r="D1403" s="2" t="s">
        <v>5900</v>
      </c>
      <c r="E1403" t="str">
        <f>IMAGE("https://pbs.twimg.com/profile_images/529060806906757121/aNY8vt_h_400x400.jpeg",1)</f>
        <v/>
      </c>
      <c r="F1403" s="1" t="s">
        <v>4</v>
      </c>
      <c r="G1403" s="2" t="s">
        <v>5901</v>
      </c>
    </row>
    <row r="1404">
      <c r="A1404" s="1" t="s">
        <v>5902</v>
      </c>
      <c r="B1404" s="1" t="s">
        <v>1491</v>
      </c>
      <c r="C1404" s="1" t="s">
        <v>5903</v>
      </c>
      <c r="D1404" s="1" t="s">
        <v>14</v>
      </c>
      <c r="E1404" t="str">
        <f t="shared" ref="E1404:E1410" si="162">IMAGE("http://ifttt.com/images/no_image_card.png",1)</f>
        <v/>
      </c>
      <c r="F1404" s="1" t="s">
        <v>4</v>
      </c>
      <c r="G1404" s="2" t="s">
        <v>5904</v>
      </c>
    </row>
    <row r="1405">
      <c r="A1405" s="1" t="s">
        <v>5905</v>
      </c>
      <c r="B1405" s="1" t="s">
        <v>5906</v>
      </c>
      <c r="C1405" s="1" t="s">
        <v>5907</v>
      </c>
      <c r="D1405" s="1" t="s">
        <v>5908</v>
      </c>
      <c r="E1405" t="str">
        <f t="shared" si="162"/>
        <v/>
      </c>
      <c r="F1405" s="1" t="s">
        <v>4</v>
      </c>
      <c r="G1405" s="2" t="s">
        <v>5909</v>
      </c>
    </row>
    <row r="1406">
      <c r="A1406" s="1" t="s">
        <v>5910</v>
      </c>
      <c r="B1406" s="1" t="s">
        <v>5911</v>
      </c>
      <c r="C1406" s="1" t="s">
        <v>5912</v>
      </c>
      <c r="D1406" s="1" t="s">
        <v>5913</v>
      </c>
      <c r="E1406" t="str">
        <f t="shared" si="162"/>
        <v/>
      </c>
      <c r="F1406" s="1" t="s">
        <v>4</v>
      </c>
      <c r="G1406" s="2" t="s">
        <v>5914</v>
      </c>
    </row>
    <row r="1407">
      <c r="A1407" s="1" t="s">
        <v>5915</v>
      </c>
      <c r="B1407" s="1" t="s">
        <v>498</v>
      </c>
      <c r="C1407" s="1" t="s">
        <v>5916</v>
      </c>
      <c r="D1407" s="2" t="s">
        <v>5917</v>
      </c>
      <c r="E1407" t="str">
        <f t="shared" si="162"/>
        <v/>
      </c>
      <c r="F1407" s="1" t="s">
        <v>4</v>
      </c>
      <c r="G1407" s="2" t="s">
        <v>5918</v>
      </c>
    </row>
    <row r="1408">
      <c r="A1408" s="1" t="s">
        <v>5919</v>
      </c>
      <c r="B1408" s="1" t="s">
        <v>5920</v>
      </c>
      <c r="C1408" s="1" t="s">
        <v>5921</v>
      </c>
      <c r="D1408" s="1" t="s">
        <v>5922</v>
      </c>
      <c r="E1408" t="str">
        <f t="shared" si="162"/>
        <v/>
      </c>
      <c r="F1408" s="1" t="s">
        <v>4</v>
      </c>
      <c r="G1408" s="2" t="s">
        <v>5923</v>
      </c>
    </row>
    <row r="1409">
      <c r="A1409" s="1" t="s">
        <v>5910</v>
      </c>
      <c r="B1409" s="1" t="s">
        <v>5911</v>
      </c>
      <c r="C1409" s="1" t="s">
        <v>5912</v>
      </c>
      <c r="D1409" s="1" t="s">
        <v>5913</v>
      </c>
      <c r="E1409" t="str">
        <f t="shared" si="162"/>
        <v/>
      </c>
      <c r="F1409" s="1" t="s">
        <v>4</v>
      </c>
      <c r="G1409" s="2" t="s">
        <v>5914</v>
      </c>
    </row>
    <row r="1410">
      <c r="A1410" s="1" t="s">
        <v>5915</v>
      </c>
      <c r="B1410" s="1" t="s">
        <v>498</v>
      </c>
      <c r="C1410" s="1" t="s">
        <v>5916</v>
      </c>
      <c r="D1410" s="2" t="s">
        <v>5917</v>
      </c>
      <c r="E1410" t="str">
        <f t="shared" si="162"/>
        <v/>
      </c>
      <c r="F1410" s="1" t="s">
        <v>4</v>
      </c>
      <c r="G1410" s="2" t="s">
        <v>5918</v>
      </c>
    </row>
    <row r="1411">
      <c r="A1411" s="1" t="s">
        <v>5924</v>
      </c>
      <c r="B1411" s="1" t="s">
        <v>4229</v>
      </c>
      <c r="C1411" s="1" t="s">
        <v>5925</v>
      </c>
      <c r="D1411" s="2" t="s">
        <v>5926</v>
      </c>
      <c r="E1411" t="str">
        <f>IMAGE("https://www.websitesecure.org/sealDisplay.php?CertID=84H4MJW",1)</f>
        <v/>
      </c>
      <c r="F1411" s="1" t="s">
        <v>4</v>
      </c>
      <c r="G1411" s="2" t="s">
        <v>5927</v>
      </c>
    </row>
    <row r="1412">
      <c r="A1412" s="1" t="s">
        <v>5928</v>
      </c>
      <c r="B1412" s="1" t="s">
        <v>5929</v>
      </c>
      <c r="C1412" s="1" t="s">
        <v>5930</v>
      </c>
      <c r="D1412" s="1" t="s">
        <v>5931</v>
      </c>
      <c r="E1412" t="str">
        <f t="shared" ref="E1412:E1415" si="163">IMAGE("http://ifttt.com/images/no_image_card.png",1)</f>
        <v/>
      </c>
      <c r="F1412" s="1" t="s">
        <v>4</v>
      </c>
      <c r="G1412" s="2" t="s">
        <v>5932</v>
      </c>
    </row>
    <row r="1413">
      <c r="A1413" s="1" t="s">
        <v>5933</v>
      </c>
      <c r="B1413" s="1" t="s">
        <v>5934</v>
      </c>
      <c r="C1413" s="1" t="s">
        <v>5935</v>
      </c>
      <c r="D1413" s="1" t="s">
        <v>5936</v>
      </c>
      <c r="E1413" t="str">
        <f t="shared" si="163"/>
        <v/>
      </c>
      <c r="F1413" s="1" t="s">
        <v>4</v>
      </c>
      <c r="G1413" s="2" t="s">
        <v>5937</v>
      </c>
    </row>
    <row r="1414">
      <c r="A1414" s="1" t="s">
        <v>5938</v>
      </c>
      <c r="B1414" s="1" t="s">
        <v>1009</v>
      </c>
      <c r="C1414" s="1" t="s">
        <v>5939</v>
      </c>
      <c r="D1414" s="1" t="s">
        <v>5940</v>
      </c>
      <c r="E1414" t="str">
        <f t="shared" si="163"/>
        <v/>
      </c>
      <c r="F1414" s="1" t="s">
        <v>4</v>
      </c>
      <c r="G1414" s="2" t="s">
        <v>5941</v>
      </c>
    </row>
    <row r="1415">
      <c r="A1415" s="1" t="s">
        <v>5942</v>
      </c>
      <c r="B1415" s="1" t="s">
        <v>5943</v>
      </c>
      <c r="C1415" s="1" t="s">
        <v>5944</v>
      </c>
      <c r="D1415" s="1" t="s">
        <v>5945</v>
      </c>
      <c r="E1415" t="str">
        <f t="shared" si="163"/>
        <v/>
      </c>
      <c r="F1415" s="1" t="s">
        <v>4</v>
      </c>
      <c r="G1415" s="2" t="s">
        <v>5946</v>
      </c>
    </row>
    <row r="1416">
      <c r="A1416" s="1" t="s">
        <v>5942</v>
      </c>
      <c r="B1416" s="1" t="s">
        <v>2410</v>
      </c>
      <c r="C1416" s="1" t="s">
        <v>5947</v>
      </c>
      <c r="D1416" s="2" t="s">
        <v>5948</v>
      </c>
      <c r="E1416" t="str">
        <f>IMAGE("https://i.ytimg.com/vi/-DdfLtOrBPU/maxresdefault.jpg",1)</f>
        <v/>
      </c>
      <c r="F1416" s="1" t="s">
        <v>4</v>
      </c>
      <c r="G1416" s="2" t="s">
        <v>5949</v>
      </c>
    </row>
    <row r="1417">
      <c r="A1417" s="1" t="s">
        <v>5950</v>
      </c>
      <c r="B1417" s="1" t="s">
        <v>5485</v>
      </c>
      <c r="C1417" s="1" t="s">
        <v>5951</v>
      </c>
      <c r="D1417" s="1" t="s">
        <v>5952</v>
      </c>
      <c r="E1417" t="str">
        <f t="shared" ref="E1417:E1418" si="164">IMAGE("http://ifttt.com/images/no_image_card.png",1)</f>
        <v/>
      </c>
      <c r="F1417" s="1" t="s">
        <v>4</v>
      </c>
      <c r="G1417" s="2" t="s">
        <v>5953</v>
      </c>
    </row>
    <row r="1418">
      <c r="A1418" s="1" t="s">
        <v>5954</v>
      </c>
      <c r="B1418" s="1" t="s">
        <v>5955</v>
      </c>
      <c r="C1418" s="1" t="s">
        <v>5956</v>
      </c>
      <c r="D1418" s="1" t="s">
        <v>5957</v>
      </c>
      <c r="E1418" t="str">
        <f t="shared" si="164"/>
        <v/>
      </c>
      <c r="F1418" s="1" t="s">
        <v>4</v>
      </c>
      <c r="G1418" s="2" t="s">
        <v>5958</v>
      </c>
    </row>
    <row r="1419">
      <c r="A1419" s="1" t="s">
        <v>5959</v>
      </c>
      <c r="B1419" s="1" t="s">
        <v>1666</v>
      </c>
      <c r="C1419" s="1" t="s">
        <v>5960</v>
      </c>
      <c r="D1419" s="2" t="s">
        <v>5961</v>
      </c>
      <c r="E1419" t="str">
        <f>IMAGE("http://media.coindesk.com/2015/05/Screen-Shot-2015-05-25-at-4.06.24-PM.png",1)</f>
        <v/>
      </c>
      <c r="F1419" s="1" t="s">
        <v>4</v>
      </c>
      <c r="G1419" s="2" t="s">
        <v>5962</v>
      </c>
    </row>
    <row r="1420">
      <c r="A1420" s="1" t="s">
        <v>5963</v>
      </c>
      <c r="B1420" s="1" t="s">
        <v>5964</v>
      </c>
      <c r="C1420" s="1" t="s">
        <v>5965</v>
      </c>
      <c r="D1420" s="2" t="s">
        <v>5966</v>
      </c>
      <c r="E1420" t="str">
        <f>IMAGE("http://www.cosmosstarconsultants.com/images/email-marketing.png",1)</f>
        <v/>
      </c>
      <c r="F1420" s="1" t="s">
        <v>4</v>
      </c>
      <c r="G1420" s="2" t="s">
        <v>5967</v>
      </c>
    </row>
    <row r="1421">
      <c r="A1421" s="1" t="s">
        <v>5968</v>
      </c>
      <c r="B1421" s="1" t="s">
        <v>2729</v>
      </c>
      <c r="C1421" s="1" t="s">
        <v>5969</v>
      </c>
      <c r="D1421" s="2" t="s">
        <v>5970</v>
      </c>
      <c r="E1421" t="str">
        <f>IMAGE("http://cointelegraph.com/images/725_aHR0cDovL2NvaW50ZWxlZ3JhcGguY29tL3N0b3JhZ2UvdXBsb2Fkcy92aWV3LzYxMTczYjVkNGE3YjZmZDM3NjI1Y2Y2ZmE4YzFkZjJkLnBuZw==.jpg",1)</f>
        <v/>
      </c>
      <c r="F1421" s="1" t="s">
        <v>4</v>
      </c>
      <c r="G1421" s="2" t="s">
        <v>5971</v>
      </c>
    </row>
    <row r="1422">
      <c r="A1422" s="1" t="s">
        <v>5972</v>
      </c>
      <c r="B1422" s="1" t="s">
        <v>5973</v>
      </c>
      <c r="C1422" s="1" t="s">
        <v>5974</v>
      </c>
      <c r="D1422" s="2" t="s">
        <v>5975</v>
      </c>
      <c r="E1422" t="str">
        <f>IMAGE("http://im.ft-static.com/content/images/59816510-64b8-449e-a279-6ba3966897af.img",1)</f>
        <v/>
      </c>
      <c r="F1422" s="1" t="s">
        <v>4</v>
      </c>
      <c r="G1422" s="2" t="s">
        <v>5976</v>
      </c>
    </row>
    <row r="1423">
      <c r="A1423" s="1" t="s">
        <v>5977</v>
      </c>
      <c r="B1423" s="1" t="s">
        <v>5978</v>
      </c>
      <c r="C1423" s="1" t="s">
        <v>5979</v>
      </c>
      <c r="D1423" s="2" t="s">
        <v>5980</v>
      </c>
      <c r="E1423" t="str">
        <f>IMAGE("https://beyondbitcoin.org/wp-content/uploads/2015/05/golden.png",1)</f>
        <v/>
      </c>
      <c r="F1423" s="1" t="s">
        <v>4</v>
      </c>
      <c r="G1423" s="2" t="s">
        <v>5981</v>
      </c>
    </row>
    <row r="1424">
      <c r="A1424" s="1" t="s">
        <v>5982</v>
      </c>
      <c r="B1424" s="1" t="s">
        <v>129</v>
      </c>
      <c r="C1424" s="1" t="s">
        <v>5983</v>
      </c>
      <c r="D1424" s="2" t="s">
        <v>5984</v>
      </c>
      <c r="E1424" t="str">
        <f>IMAGE("http://bravenewcoin.com/assets/Uploads/_resampled/CroppedImage400400-Selection-137.png",1)</f>
        <v/>
      </c>
      <c r="F1424" s="1" t="s">
        <v>4</v>
      </c>
      <c r="G1424" s="2" t="s">
        <v>5985</v>
      </c>
    </row>
    <row r="1425">
      <c r="A1425" s="1" t="s">
        <v>5986</v>
      </c>
      <c r="B1425" s="1" t="s">
        <v>3971</v>
      </c>
      <c r="C1425" s="1" t="s">
        <v>5987</v>
      </c>
      <c r="D1425" s="1" t="s">
        <v>5988</v>
      </c>
      <c r="E1425" t="str">
        <f>IMAGE("http://ifttt.com/images/no_image_card.png",1)</f>
        <v/>
      </c>
      <c r="F1425" s="1" t="s">
        <v>4</v>
      </c>
      <c r="G1425" s="2" t="s">
        <v>5989</v>
      </c>
    </row>
    <row r="1426">
      <c r="A1426" s="1" t="s">
        <v>5990</v>
      </c>
      <c r="B1426" s="1" t="s">
        <v>2729</v>
      </c>
      <c r="C1426" s="1" t="s">
        <v>5991</v>
      </c>
      <c r="D1426" s="2" t="s">
        <v>5992</v>
      </c>
      <c r="E1426" t="str">
        <f>IMAGE("http://im.ft-static.com/content/images/59816510-64b8-449e-a279-6ba3966897af.img",1)</f>
        <v/>
      </c>
      <c r="F1426" s="1" t="s">
        <v>4</v>
      </c>
      <c r="G1426" s="2" t="s">
        <v>5993</v>
      </c>
    </row>
    <row r="1427">
      <c r="A1427" s="1" t="s">
        <v>5994</v>
      </c>
      <c r="B1427" s="1" t="s">
        <v>1694</v>
      </c>
      <c r="C1427" s="1" t="s">
        <v>1695</v>
      </c>
      <c r="D1427" s="1" t="s">
        <v>5995</v>
      </c>
      <c r="E1427" t="str">
        <f>IMAGE("http://ifttt.com/images/no_image_card.png",1)</f>
        <v/>
      </c>
      <c r="F1427" s="1" t="s">
        <v>4</v>
      </c>
      <c r="G1427" s="2" t="s">
        <v>5996</v>
      </c>
    </row>
    <row r="1428">
      <c r="A1428" s="1" t="s">
        <v>5997</v>
      </c>
      <c r="B1428" s="1" t="s">
        <v>2538</v>
      </c>
      <c r="C1428" s="1" t="s">
        <v>5998</v>
      </c>
      <c r="D1428" s="2" t="s">
        <v>5999</v>
      </c>
      <c r="E1428" t="str">
        <f>IMAGE("http://cointelegraph.uk/images/725_aHR0cDovL2NvaW50ZWxlZ3JhcGgudWsvc3RvcmFnZS91cGxvYWRzL3ZpZXcvODljYTc5NzczMzg2ZWMxZDM2MDA4YzBlYTQwMTA0YjcuanBn.jpg",1)</f>
        <v/>
      </c>
      <c r="F1428" s="1" t="s">
        <v>4</v>
      </c>
      <c r="G1428" s="2" t="s">
        <v>6000</v>
      </c>
    </row>
    <row r="1429">
      <c r="A1429" s="1" t="s">
        <v>6001</v>
      </c>
      <c r="B1429" s="1" t="s">
        <v>6002</v>
      </c>
      <c r="C1429" s="1" t="s">
        <v>6003</v>
      </c>
      <c r="D1429" s="2" t="s">
        <v>6004</v>
      </c>
      <c r="E1429" t="str">
        <f>IMAGE("https://d262ilb51hltx0.cloudfront.net/max/800/0*7nfLLXMj2zAu2G0n.",1)</f>
        <v/>
      </c>
      <c r="F1429" s="1" t="s">
        <v>4</v>
      </c>
      <c r="G1429" s="2" t="s">
        <v>6005</v>
      </c>
    </row>
    <row r="1430">
      <c r="A1430" s="1" t="s">
        <v>5986</v>
      </c>
      <c r="B1430" s="1" t="s">
        <v>3971</v>
      </c>
      <c r="C1430" s="1" t="s">
        <v>5987</v>
      </c>
      <c r="D1430" s="1" t="s">
        <v>6006</v>
      </c>
      <c r="E1430" t="str">
        <f>IMAGE("http://ifttt.com/images/no_image_card.png",1)</f>
        <v/>
      </c>
      <c r="F1430" s="1" t="s">
        <v>4</v>
      </c>
      <c r="G1430" s="2" t="s">
        <v>5989</v>
      </c>
    </row>
    <row r="1431">
      <c r="A1431" s="1" t="s">
        <v>5990</v>
      </c>
      <c r="B1431" s="1" t="s">
        <v>2729</v>
      </c>
      <c r="C1431" s="1" t="s">
        <v>5991</v>
      </c>
      <c r="D1431" s="2" t="s">
        <v>5992</v>
      </c>
      <c r="E1431" t="str">
        <f>IMAGE("http://im.ft-static.com/content/images/59816510-64b8-449e-a279-6ba3966897af.img",1)</f>
        <v/>
      </c>
      <c r="F1431" s="1" t="s">
        <v>4</v>
      </c>
      <c r="G1431" s="2" t="s">
        <v>5993</v>
      </c>
    </row>
    <row r="1432">
      <c r="A1432" s="1" t="s">
        <v>5994</v>
      </c>
      <c r="B1432" s="1" t="s">
        <v>1694</v>
      </c>
      <c r="C1432" s="1" t="s">
        <v>1695</v>
      </c>
      <c r="D1432" s="1" t="s">
        <v>5995</v>
      </c>
      <c r="E1432" t="str">
        <f>IMAGE("http://ifttt.com/images/no_image_card.png",1)</f>
        <v/>
      </c>
      <c r="F1432" s="1" t="s">
        <v>4</v>
      </c>
      <c r="G1432" s="2" t="s">
        <v>5996</v>
      </c>
    </row>
    <row r="1433">
      <c r="A1433" s="1" t="s">
        <v>6007</v>
      </c>
      <c r="B1433" s="1" t="s">
        <v>559</v>
      </c>
      <c r="C1433" s="1" t="s">
        <v>6008</v>
      </c>
      <c r="D1433" s="2" t="s">
        <v>6009</v>
      </c>
      <c r="E1433" t="str">
        <f>IMAGE("http://i.imgur.com/3h23ndT.png",1)</f>
        <v/>
      </c>
      <c r="F1433" s="1" t="s">
        <v>4</v>
      </c>
      <c r="G1433" s="2" t="s">
        <v>6010</v>
      </c>
    </row>
    <row r="1434">
      <c r="A1434" s="1" t="s">
        <v>6011</v>
      </c>
      <c r="B1434" s="1" t="s">
        <v>1009</v>
      </c>
      <c r="C1434" s="1" t="s">
        <v>6012</v>
      </c>
      <c r="D1434" s="2" t="s">
        <v>6013</v>
      </c>
      <c r="E1434" t="str">
        <f t="shared" ref="E1434:E1435" si="165">IMAGE("http://ifttt.com/images/no_image_card.png",1)</f>
        <v/>
      </c>
      <c r="F1434" s="1" t="s">
        <v>4</v>
      </c>
      <c r="G1434" s="2" t="s">
        <v>6014</v>
      </c>
    </row>
    <row r="1435">
      <c r="A1435" s="1" t="s">
        <v>6015</v>
      </c>
      <c r="B1435" s="1" t="s">
        <v>2729</v>
      </c>
      <c r="C1435" s="1" t="s">
        <v>6016</v>
      </c>
      <c r="D1435" s="2" t="s">
        <v>6017</v>
      </c>
      <c r="E1435" t="str">
        <f t="shared" si="165"/>
        <v/>
      </c>
      <c r="F1435" s="1" t="s">
        <v>4</v>
      </c>
      <c r="G1435" s="2" t="s">
        <v>6018</v>
      </c>
    </row>
    <row r="1436">
      <c r="A1436" s="1" t="s">
        <v>6019</v>
      </c>
      <c r="B1436" s="1" t="s">
        <v>4695</v>
      </c>
      <c r="C1436" s="1" t="s">
        <v>5692</v>
      </c>
      <c r="D1436" s="2" t="s">
        <v>4697</v>
      </c>
      <c r="E1436" t="str">
        <f>IMAGE("https://pbs.twimg.com/profile_banners/1442025302/1413227573/1500x500",1)</f>
        <v/>
      </c>
      <c r="F1436" s="1" t="s">
        <v>4</v>
      </c>
      <c r="G1436" s="2" t="s">
        <v>6020</v>
      </c>
    </row>
    <row r="1437">
      <c r="A1437" s="1" t="s">
        <v>6021</v>
      </c>
      <c r="B1437" s="1" t="s">
        <v>6022</v>
      </c>
      <c r="C1437" s="1" t="s">
        <v>6023</v>
      </c>
      <c r="D1437" s="1" t="s">
        <v>6024</v>
      </c>
      <c r="E1437" t="str">
        <f t="shared" ref="E1437:E1438" si="166">IMAGE("http://ifttt.com/images/no_image_card.png",1)</f>
        <v/>
      </c>
      <c r="F1437" s="1" t="s">
        <v>4</v>
      </c>
      <c r="G1437" s="2" t="s">
        <v>6025</v>
      </c>
    </row>
    <row r="1438">
      <c r="A1438" s="1" t="s">
        <v>6026</v>
      </c>
      <c r="B1438" s="1" t="s">
        <v>5742</v>
      </c>
      <c r="C1438" s="1" t="s">
        <v>6027</v>
      </c>
      <c r="D1438" s="1" t="s">
        <v>6028</v>
      </c>
      <c r="E1438" t="str">
        <f t="shared" si="166"/>
        <v/>
      </c>
      <c r="F1438" s="1" t="s">
        <v>4</v>
      </c>
      <c r="G1438" s="2" t="s">
        <v>6029</v>
      </c>
    </row>
    <row r="1439">
      <c r="A1439" s="1" t="s">
        <v>6030</v>
      </c>
      <c r="B1439" s="1" t="s">
        <v>4412</v>
      </c>
      <c r="C1439" s="1" t="s">
        <v>6031</v>
      </c>
      <c r="D1439" s="2" t="s">
        <v>6032</v>
      </c>
      <c r="E1439" t="str">
        <f>IMAGE("http://media.coindesk.com/2015/05/rising-graph.jpg",1)</f>
        <v/>
      </c>
      <c r="F1439" s="1" t="s">
        <v>4</v>
      </c>
      <c r="G1439" s="2" t="s">
        <v>6033</v>
      </c>
    </row>
    <row r="1440">
      <c r="A1440" s="1" t="s">
        <v>6034</v>
      </c>
      <c r="B1440" s="1" t="s">
        <v>235</v>
      </c>
      <c r="C1440" s="1" t="s">
        <v>6035</v>
      </c>
      <c r="D1440" s="1" t="s">
        <v>6036</v>
      </c>
      <c r="E1440" t="str">
        <f t="shared" ref="E1440:E1442" si="167">IMAGE("http://ifttt.com/images/no_image_card.png",1)</f>
        <v/>
      </c>
      <c r="F1440" s="1" t="s">
        <v>4</v>
      </c>
      <c r="G1440" s="2" t="s">
        <v>6037</v>
      </c>
    </row>
    <row r="1441">
      <c r="A1441" s="1" t="s">
        <v>6038</v>
      </c>
      <c r="B1441" s="1" t="s">
        <v>6039</v>
      </c>
      <c r="C1441" s="1" t="s">
        <v>6040</v>
      </c>
      <c r="D1441" s="2" t="s">
        <v>6041</v>
      </c>
      <c r="E1441" t="str">
        <f t="shared" si="167"/>
        <v/>
      </c>
      <c r="F1441" s="1" t="s">
        <v>4</v>
      </c>
      <c r="G1441" s="2" t="s">
        <v>6042</v>
      </c>
    </row>
    <row r="1442">
      <c r="A1442" s="1" t="s">
        <v>6043</v>
      </c>
      <c r="B1442" s="1" t="s">
        <v>5664</v>
      </c>
      <c r="C1442" s="1" t="s">
        <v>6044</v>
      </c>
      <c r="D1442" s="2" t="s">
        <v>5666</v>
      </c>
      <c r="E1442" t="str">
        <f t="shared" si="167"/>
        <v/>
      </c>
      <c r="F1442" s="1" t="s">
        <v>4</v>
      </c>
      <c r="G1442" s="2" t="s">
        <v>6045</v>
      </c>
    </row>
    <row r="1443">
      <c r="A1443" s="1" t="s">
        <v>6046</v>
      </c>
      <c r="B1443" s="1" t="s">
        <v>6047</v>
      </c>
      <c r="C1443" s="1" t="s">
        <v>6048</v>
      </c>
      <c r="D1443" s="2" t="s">
        <v>6049</v>
      </c>
      <c r="E1443" t="str">
        <f>IMAGE("http://41.media.tumblr.com/92b2980f0d304ce94cef0c2b345586f8/tumblr_nmk5ppkTNN1qb2ialo1_540.png",1)</f>
        <v/>
      </c>
      <c r="F1443" s="1" t="s">
        <v>4</v>
      </c>
      <c r="G1443" s="2" t="s">
        <v>6050</v>
      </c>
    </row>
    <row r="1444">
      <c r="A1444" s="1" t="s">
        <v>6051</v>
      </c>
      <c r="B1444" s="1" t="s">
        <v>1666</v>
      </c>
      <c r="C1444" s="1" t="s">
        <v>6052</v>
      </c>
      <c r="D1444" s="1" t="s">
        <v>6053</v>
      </c>
      <c r="E1444" t="str">
        <f t="shared" ref="E1444:E1445" si="168">IMAGE("http://ifttt.com/images/no_image_card.png",1)</f>
        <v/>
      </c>
      <c r="F1444" s="1" t="s">
        <v>4</v>
      </c>
      <c r="G1444" s="2" t="s">
        <v>6054</v>
      </c>
    </row>
    <row r="1445">
      <c r="A1445" s="1" t="s">
        <v>6055</v>
      </c>
      <c r="B1445" s="1" t="s">
        <v>1671</v>
      </c>
      <c r="C1445" s="1" t="s">
        <v>6056</v>
      </c>
      <c r="D1445" s="1" t="s">
        <v>6057</v>
      </c>
      <c r="E1445" t="str">
        <f t="shared" si="168"/>
        <v/>
      </c>
      <c r="F1445" s="1" t="s">
        <v>4</v>
      </c>
      <c r="G1445" s="2" t="s">
        <v>6058</v>
      </c>
    </row>
    <row r="1446">
      <c r="A1446" s="1" t="s">
        <v>6059</v>
      </c>
      <c r="B1446" s="1" t="s">
        <v>6060</v>
      </c>
      <c r="C1446" s="1" t="s">
        <v>6061</v>
      </c>
      <c r="D1446" s="2" t="s">
        <v>6062</v>
      </c>
      <c r="E1446" t="str">
        <f>IMAGE("https://i.ytimg.com/vi/gr0kKwbMs5o/maxresdefault.jpg",1)</f>
        <v/>
      </c>
      <c r="F1446" s="1" t="s">
        <v>4</v>
      </c>
      <c r="G1446" s="2" t="s">
        <v>6063</v>
      </c>
    </row>
    <row r="1447">
      <c r="A1447" s="1" t="s">
        <v>6064</v>
      </c>
      <c r="B1447" s="1" t="s">
        <v>6065</v>
      </c>
      <c r="C1447" s="1" t="s">
        <v>6066</v>
      </c>
      <c r="D1447" s="2" t="s">
        <v>6067</v>
      </c>
      <c r="E1447" t="str">
        <f t="shared" ref="E1447:E1448" si="169">IMAGE("http://ifttt.com/images/no_image_card.png",1)</f>
        <v/>
      </c>
      <c r="F1447" s="1" t="s">
        <v>4</v>
      </c>
      <c r="G1447" s="2" t="s">
        <v>6068</v>
      </c>
    </row>
    <row r="1448">
      <c r="A1448" s="1" t="s">
        <v>6069</v>
      </c>
      <c r="B1448" s="1" t="s">
        <v>6070</v>
      </c>
      <c r="C1448" s="1" t="s">
        <v>6071</v>
      </c>
      <c r="D1448" s="1" t="s">
        <v>6072</v>
      </c>
      <c r="E1448" t="str">
        <f t="shared" si="169"/>
        <v/>
      </c>
      <c r="F1448" s="1" t="s">
        <v>4</v>
      </c>
      <c r="G1448" s="2" t="s">
        <v>6073</v>
      </c>
    </row>
    <row r="1449">
      <c r="A1449" s="1" t="s">
        <v>6074</v>
      </c>
      <c r="B1449" s="1" t="s">
        <v>3327</v>
      </c>
      <c r="C1449" s="1" t="s">
        <v>6075</v>
      </c>
      <c r="D1449" s="2" t="s">
        <v>6076</v>
      </c>
      <c r="E1449" t="str">
        <f>IMAGE("./img/autofwdlogo2.png",1)</f>
        <v/>
      </c>
      <c r="F1449" s="1" t="s">
        <v>4</v>
      </c>
      <c r="G1449" s="2" t="s">
        <v>6077</v>
      </c>
    </row>
    <row r="1450">
      <c r="A1450" s="1" t="s">
        <v>6074</v>
      </c>
      <c r="B1450" s="1" t="s">
        <v>994</v>
      </c>
      <c r="C1450" s="1" t="s">
        <v>6078</v>
      </c>
      <c r="D1450" s="2" t="s">
        <v>6079</v>
      </c>
      <c r="E1450" t="str">
        <f>IMAGE("https://pbs.twimg.com/profile_images/488493213691310080/2xgj78jZ_400x400.jpeg",1)</f>
        <v/>
      </c>
      <c r="F1450" s="1" t="s">
        <v>4</v>
      </c>
      <c r="G1450" s="2" t="s">
        <v>6080</v>
      </c>
    </row>
    <row r="1451">
      <c r="A1451" s="1" t="s">
        <v>6081</v>
      </c>
      <c r="B1451" s="1" t="s">
        <v>5596</v>
      </c>
      <c r="C1451" s="1" t="s">
        <v>6082</v>
      </c>
      <c r="D1451" s="2" t="s">
        <v>6083</v>
      </c>
      <c r="E1451" t="str">
        <f>IMAGE("https://blog.payza.com/wpcontent_dir/uploads/btcpile.png",1)</f>
        <v/>
      </c>
      <c r="F1451" s="1" t="s">
        <v>4</v>
      </c>
      <c r="G1451" s="2" t="s">
        <v>6084</v>
      </c>
    </row>
    <row r="1452">
      <c r="A1452" s="1" t="s">
        <v>6085</v>
      </c>
      <c r="B1452" s="1" t="s">
        <v>373</v>
      </c>
      <c r="C1452" s="1" t="s">
        <v>6086</v>
      </c>
      <c r="D1452" s="2" t="s">
        <v>6087</v>
      </c>
      <c r="E1452" t="str">
        <f>IMAGE("http://insidebitcoins.com/wp-content/uploads/2015/05/BitGold_Logo-640x480-150x150.png",1)</f>
        <v/>
      </c>
      <c r="F1452" s="1" t="s">
        <v>4</v>
      </c>
      <c r="G1452" s="2" t="s">
        <v>6088</v>
      </c>
    </row>
    <row r="1453">
      <c r="A1453" s="1" t="s">
        <v>6089</v>
      </c>
      <c r="B1453" s="1" t="s">
        <v>373</v>
      </c>
      <c r="C1453" s="1" t="s">
        <v>6090</v>
      </c>
      <c r="D1453" s="2" t="s">
        <v>6091</v>
      </c>
      <c r="E1453" t="str">
        <f>IMAGE("http://insidebitcoins.com/wp-content/uploads/2015/05/android-600x480-150x150.jpg",1)</f>
        <v/>
      </c>
      <c r="F1453" s="1" t="s">
        <v>4</v>
      </c>
      <c r="G1453" s="2" t="s">
        <v>6092</v>
      </c>
    </row>
    <row r="1454">
      <c r="A1454" s="1" t="s">
        <v>6093</v>
      </c>
      <c r="B1454" s="1" t="s">
        <v>6094</v>
      </c>
      <c r="C1454" s="1" t="s">
        <v>6095</v>
      </c>
      <c r="D1454" s="2" t="s">
        <v>6096</v>
      </c>
      <c r="E1454" t="str">
        <f>IMAGE("http://www.numerama.com/media/attach/poleemploi-surveillance.gif",1)</f>
        <v/>
      </c>
      <c r="F1454" s="1" t="s">
        <v>4</v>
      </c>
      <c r="G1454" s="2" t="s">
        <v>6097</v>
      </c>
    </row>
    <row r="1455">
      <c r="A1455" s="1" t="s">
        <v>6098</v>
      </c>
      <c r="B1455" s="1" t="s">
        <v>6099</v>
      </c>
      <c r="C1455" s="1" t="s">
        <v>6100</v>
      </c>
      <c r="D1455" s="2" t="s">
        <v>6101</v>
      </c>
      <c r="E1455" t="str">
        <f>IMAGE("http://ifttt.com/images/no_image_card.png",1)</f>
        <v/>
      </c>
      <c r="F1455" s="1" t="s">
        <v>4</v>
      </c>
      <c r="G1455" s="2" t="s">
        <v>6102</v>
      </c>
    </row>
    <row r="1456">
      <c r="A1456" s="1" t="s">
        <v>6081</v>
      </c>
      <c r="B1456" s="1" t="s">
        <v>5596</v>
      </c>
      <c r="C1456" s="1" t="s">
        <v>6082</v>
      </c>
      <c r="D1456" s="2" t="s">
        <v>6083</v>
      </c>
      <c r="E1456" t="str">
        <f>IMAGE("https://blog.payza.com/wpcontent_dir/uploads/btcpile.png",1)</f>
        <v/>
      </c>
      <c r="F1456" s="1" t="s">
        <v>4</v>
      </c>
      <c r="G1456" s="2" t="s">
        <v>6084</v>
      </c>
    </row>
    <row r="1457">
      <c r="A1457" s="1" t="s">
        <v>6103</v>
      </c>
      <c r="B1457" s="1" t="s">
        <v>6104</v>
      </c>
      <c r="C1457" s="1" t="s">
        <v>6105</v>
      </c>
      <c r="D1457" s="1" t="s">
        <v>6106</v>
      </c>
      <c r="E1457" t="str">
        <f t="shared" ref="E1457:E1460" si="170">IMAGE("http://ifttt.com/images/no_image_card.png",1)</f>
        <v/>
      </c>
      <c r="F1457" s="1" t="s">
        <v>4</v>
      </c>
      <c r="G1457" s="2" t="s">
        <v>6107</v>
      </c>
    </row>
    <row r="1458">
      <c r="A1458" s="1" t="s">
        <v>6108</v>
      </c>
      <c r="B1458" s="1" t="s">
        <v>5669</v>
      </c>
      <c r="C1458" s="1" t="s">
        <v>6109</v>
      </c>
      <c r="D1458" s="1" t="s">
        <v>6110</v>
      </c>
      <c r="E1458" t="str">
        <f t="shared" si="170"/>
        <v/>
      </c>
      <c r="F1458" s="1" t="s">
        <v>4</v>
      </c>
      <c r="G1458" s="2" t="s">
        <v>6111</v>
      </c>
    </row>
    <row r="1459">
      <c r="A1459" s="1" t="s">
        <v>6112</v>
      </c>
      <c r="B1459" s="1" t="s">
        <v>6113</v>
      </c>
      <c r="C1459" s="1" t="s">
        <v>6114</v>
      </c>
      <c r="D1459" s="1" t="s">
        <v>6115</v>
      </c>
      <c r="E1459" t="str">
        <f t="shared" si="170"/>
        <v/>
      </c>
      <c r="F1459" s="1" t="s">
        <v>4</v>
      </c>
      <c r="G1459" s="2" t="s">
        <v>6116</v>
      </c>
    </row>
    <row r="1460">
      <c r="A1460" s="1" t="s">
        <v>6117</v>
      </c>
      <c r="B1460" s="1" t="s">
        <v>3278</v>
      </c>
      <c r="C1460" s="1" t="s">
        <v>6118</v>
      </c>
      <c r="D1460" s="1" t="s">
        <v>6119</v>
      </c>
      <c r="E1460" t="str">
        <f t="shared" si="170"/>
        <v/>
      </c>
      <c r="F1460" s="1" t="s">
        <v>4</v>
      </c>
      <c r="G1460" s="2" t="s">
        <v>6120</v>
      </c>
    </row>
    <row r="1461">
      <c r="A1461" s="1" t="s">
        <v>6121</v>
      </c>
      <c r="B1461" s="1" t="s">
        <v>6122</v>
      </c>
      <c r="C1461" s="1" t="s">
        <v>6123</v>
      </c>
      <c r="D1461" s="2" t="s">
        <v>6124</v>
      </c>
      <c r="E1461" t="str">
        <f>IMAGE("http://static2.businessinsider.com/image/554124f36da8117d129128d5/this-robot-competition-inspired-students-and-will-get-you-excited-about-the-future.jpg",1)</f>
        <v/>
      </c>
      <c r="F1461" s="1" t="s">
        <v>4</v>
      </c>
      <c r="G1461" s="2" t="s">
        <v>6125</v>
      </c>
    </row>
    <row r="1462">
      <c r="A1462" s="1" t="s">
        <v>6117</v>
      </c>
      <c r="B1462" s="1" t="s">
        <v>3278</v>
      </c>
      <c r="C1462" s="1" t="s">
        <v>6118</v>
      </c>
      <c r="D1462" s="1" t="s">
        <v>6119</v>
      </c>
      <c r="E1462" t="str">
        <f t="shared" ref="E1462:E1463" si="171">IMAGE("http://ifttt.com/images/no_image_card.png",1)</f>
        <v/>
      </c>
      <c r="F1462" s="1" t="s">
        <v>4</v>
      </c>
      <c r="G1462" s="2" t="s">
        <v>6120</v>
      </c>
    </row>
    <row r="1463">
      <c r="A1463" s="1" t="s">
        <v>6126</v>
      </c>
      <c r="B1463" s="1" t="s">
        <v>6127</v>
      </c>
      <c r="C1463" s="1" t="s">
        <v>6128</v>
      </c>
      <c r="D1463" s="1" t="s">
        <v>6129</v>
      </c>
      <c r="E1463" t="str">
        <f t="shared" si="171"/>
        <v/>
      </c>
      <c r="F1463" s="1" t="s">
        <v>4</v>
      </c>
      <c r="G1463" s="2" t="s">
        <v>6130</v>
      </c>
    </row>
    <row r="1464">
      <c r="A1464" s="1" t="s">
        <v>6131</v>
      </c>
      <c r="B1464" s="1" t="s">
        <v>6132</v>
      </c>
      <c r="C1464" s="1" t="s">
        <v>6133</v>
      </c>
      <c r="D1464" s="2" t="s">
        <v>6134</v>
      </c>
      <c r="E1464" t="str">
        <f>IMAGE("https://i.ytimg.com/vi/vmGDcDmu6ak/maxresdefault.jpg",1)</f>
        <v/>
      </c>
      <c r="F1464" s="1" t="s">
        <v>4</v>
      </c>
      <c r="G1464" s="2" t="s">
        <v>6135</v>
      </c>
    </row>
    <row r="1465">
      <c r="A1465" s="1" t="s">
        <v>6136</v>
      </c>
      <c r="B1465" s="1" t="s">
        <v>6137</v>
      </c>
      <c r="C1465" s="1" t="s">
        <v>6138</v>
      </c>
      <c r="D1465" s="1" t="s">
        <v>6139</v>
      </c>
      <c r="E1465" t="str">
        <f t="shared" ref="E1465:E1468" si="172">IMAGE("http://ifttt.com/images/no_image_card.png",1)</f>
        <v/>
      </c>
      <c r="F1465" s="1" t="s">
        <v>4</v>
      </c>
      <c r="G1465" s="2" t="s">
        <v>6140</v>
      </c>
    </row>
    <row r="1466">
      <c r="A1466" s="1" t="s">
        <v>6141</v>
      </c>
      <c r="B1466" s="1" t="s">
        <v>4048</v>
      </c>
      <c r="C1466" s="1" t="s">
        <v>6142</v>
      </c>
      <c r="D1466" s="2" t="s">
        <v>6143</v>
      </c>
      <c r="E1466" t="str">
        <f t="shared" si="172"/>
        <v/>
      </c>
      <c r="F1466" s="1" t="s">
        <v>4</v>
      </c>
      <c r="G1466" s="2" t="s">
        <v>6144</v>
      </c>
    </row>
    <row r="1467">
      <c r="A1467" s="1" t="s">
        <v>6145</v>
      </c>
      <c r="B1467" s="1" t="s">
        <v>6146</v>
      </c>
      <c r="C1467" s="1" t="s">
        <v>6147</v>
      </c>
      <c r="D1467" s="1" t="s">
        <v>6148</v>
      </c>
      <c r="E1467" t="str">
        <f t="shared" si="172"/>
        <v/>
      </c>
      <c r="F1467" s="1" t="s">
        <v>4</v>
      </c>
      <c r="G1467" s="2" t="s">
        <v>6149</v>
      </c>
    </row>
    <row r="1468">
      <c r="A1468" s="1" t="s">
        <v>6150</v>
      </c>
      <c r="B1468" s="1" t="s">
        <v>6151</v>
      </c>
      <c r="C1468" s="1" t="s">
        <v>6152</v>
      </c>
      <c r="D1468" s="1" t="s">
        <v>6153</v>
      </c>
      <c r="E1468" t="str">
        <f t="shared" si="172"/>
        <v/>
      </c>
      <c r="F1468" s="1" t="s">
        <v>4</v>
      </c>
      <c r="G1468" s="2" t="s">
        <v>6154</v>
      </c>
    </row>
    <row r="1469">
      <c r="A1469" s="1" t="s">
        <v>6155</v>
      </c>
      <c r="B1469" s="1" t="s">
        <v>6156</v>
      </c>
      <c r="C1469" s="1" t="s">
        <v>6157</v>
      </c>
      <c r="D1469" s="2" t="s">
        <v>6158</v>
      </c>
      <c r="E1469" t="str">
        <f>IMAGE("http://www.rightrelevance.com/assets/images/cover.png",1)</f>
        <v/>
      </c>
      <c r="F1469" s="1" t="s">
        <v>4</v>
      </c>
      <c r="G1469" s="2" t="s">
        <v>6159</v>
      </c>
    </row>
    <row r="1470">
      <c r="A1470" s="1" t="s">
        <v>6160</v>
      </c>
      <c r="B1470" s="1" t="s">
        <v>1038</v>
      </c>
      <c r="C1470" s="1" t="s">
        <v>6161</v>
      </c>
      <c r="D1470" s="2" t="s">
        <v>6162</v>
      </c>
      <c r="E1470" t="str">
        <f>IMAGE("http://www.newsbtc.com/wp-content/uploads/2015/03/square.png",1)</f>
        <v/>
      </c>
      <c r="F1470" s="1" t="s">
        <v>4</v>
      </c>
      <c r="G1470" s="2" t="s">
        <v>6163</v>
      </c>
    </row>
    <row r="1471">
      <c r="A1471" s="1" t="s">
        <v>6164</v>
      </c>
      <c r="B1471" s="1" t="s">
        <v>6165</v>
      </c>
      <c r="C1471" s="1" t="s">
        <v>6166</v>
      </c>
      <c r="D1471" s="2" t="s">
        <v>6167</v>
      </c>
      <c r="E1471" t="str">
        <f t="shared" ref="E1471:E1472" si="173">IMAGE("http://ifttt.com/images/no_image_card.png",1)</f>
        <v/>
      </c>
      <c r="F1471" s="1" t="s">
        <v>4</v>
      </c>
      <c r="G1471" s="2" t="s">
        <v>6168</v>
      </c>
    </row>
    <row r="1472">
      <c r="A1472" s="1" t="s">
        <v>6169</v>
      </c>
      <c r="B1472" s="1" t="s">
        <v>2280</v>
      </c>
      <c r="C1472" s="1" t="s">
        <v>6170</v>
      </c>
      <c r="D1472" s="1" t="s">
        <v>6171</v>
      </c>
      <c r="E1472" t="str">
        <f t="shared" si="173"/>
        <v/>
      </c>
      <c r="F1472" s="1" t="s">
        <v>4</v>
      </c>
      <c r="G1472" s="2" t="s">
        <v>6172</v>
      </c>
    </row>
    <row r="1473">
      <c r="A1473" s="1" t="s">
        <v>6155</v>
      </c>
      <c r="B1473" s="1" t="s">
        <v>6156</v>
      </c>
      <c r="C1473" s="1" t="s">
        <v>6157</v>
      </c>
      <c r="D1473" s="2" t="s">
        <v>6158</v>
      </c>
      <c r="E1473" t="str">
        <f>IMAGE("http://www.rightrelevance.com/assets/images/cover.png",1)</f>
        <v/>
      </c>
      <c r="F1473" s="1" t="s">
        <v>4</v>
      </c>
      <c r="G1473" s="2" t="s">
        <v>6159</v>
      </c>
    </row>
    <row r="1474">
      <c r="A1474" s="1" t="s">
        <v>6173</v>
      </c>
      <c r="B1474" s="1" t="s">
        <v>2192</v>
      </c>
      <c r="C1474" s="1" t="s">
        <v>6174</v>
      </c>
      <c r="D1474" s="2" t="s">
        <v>6175</v>
      </c>
      <c r="E1474" t="str">
        <f>IMAGE("https://i.ytimg.com/vi/vmGDcDmu6ak/hqdefault.jpg",1)</f>
        <v/>
      </c>
      <c r="F1474" s="1" t="s">
        <v>4</v>
      </c>
      <c r="G1474" s="2" t="s">
        <v>6176</v>
      </c>
    </row>
    <row r="1475">
      <c r="A1475" s="1" t="s">
        <v>6177</v>
      </c>
      <c r="B1475" s="1" t="s">
        <v>6178</v>
      </c>
      <c r="C1475" s="1" t="s">
        <v>6179</v>
      </c>
      <c r="D1475" s="1" t="s">
        <v>6180</v>
      </c>
      <c r="E1475" t="str">
        <f t="shared" ref="E1475:E1476" si="174">IMAGE("http://ifttt.com/images/no_image_card.png",1)</f>
        <v/>
      </c>
      <c r="F1475" s="1" t="s">
        <v>4</v>
      </c>
      <c r="G1475" s="2" t="s">
        <v>6181</v>
      </c>
    </row>
    <row r="1476">
      <c r="A1476" s="1" t="s">
        <v>6182</v>
      </c>
      <c r="B1476" s="1" t="s">
        <v>6183</v>
      </c>
      <c r="C1476" s="1" t="s">
        <v>6184</v>
      </c>
      <c r="D1476" s="1" t="s">
        <v>6185</v>
      </c>
      <c r="E1476" t="str">
        <f t="shared" si="174"/>
        <v/>
      </c>
      <c r="F1476" s="1" t="s">
        <v>4</v>
      </c>
      <c r="G1476" s="2" t="s">
        <v>6186</v>
      </c>
    </row>
    <row r="1477">
      <c r="A1477" s="1" t="s">
        <v>6187</v>
      </c>
      <c r="B1477" s="1" t="s">
        <v>6188</v>
      </c>
      <c r="C1477" s="1" t="s">
        <v>6189</v>
      </c>
      <c r="D1477" s="2" t="s">
        <v>6190</v>
      </c>
      <c r="E1477" t="str">
        <f>IMAGE("http://i.imgur.com/cEaBIT6.jpg?fb",1)</f>
        <v/>
      </c>
      <c r="F1477" s="1" t="s">
        <v>4</v>
      </c>
      <c r="G1477" s="2" t="s">
        <v>6191</v>
      </c>
    </row>
    <row r="1478">
      <c r="A1478" s="1" t="s">
        <v>6192</v>
      </c>
      <c r="B1478" s="1" t="s">
        <v>6193</v>
      </c>
      <c r="C1478" s="1" t="s">
        <v>6194</v>
      </c>
      <c r="D1478" s="1" t="s">
        <v>6195</v>
      </c>
      <c r="E1478" t="str">
        <f t="shared" ref="E1478:E1480" si="175">IMAGE("http://ifttt.com/images/no_image_card.png",1)</f>
        <v/>
      </c>
      <c r="F1478" s="1" t="s">
        <v>4</v>
      </c>
      <c r="G1478" s="2" t="s">
        <v>6196</v>
      </c>
    </row>
    <row r="1479">
      <c r="A1479" s="1" t="s">
        <v>6197</v>
      </c>
      <c r="B1479" s="1" t="s">
        <v>6198</v>
      </c>
      <c r="C1479" s="1" t="s">
        <v>6199</v>
      </c>
      <c r="D1479" s="1" t="s">
        <v>6200</v>
      </c>
      <c r="E1479" t="str">
        <f t="shared" si="175"/>
        <v/>
      </c>
      <c r="F1479" s="1" t="s">
        <v>4</v>
      </c>
      <c r="G1479" s="2" t="s">
        <v>6201</v>
      </c>
    </row>
    <row r="1480">
      <c r="A1480" s="1" t="s">
        <v>6182</v>
      </c>
      <c r="B1480" s="1" t="s">
        <v>6183</v>
      </c>
      <c r="C1480" s="1" t="s">
        <v>6184</v>
      </c>
      <c r="D1480" s="1" t="s">
        <v>6202</v>
      </c>
      <c r="E1480" t="str">
        <f t="shared" si="175"/>
        <v/>
      </c>
      <c r="F1480" s="1" t="s">
        <v>4</v>
      </c>
      <c r="G1480" s="2" t="s">
        <v>6186</v>
      </c>
    </row>
    <row r="1481">
      <c r="A1481" s="1" t="s">
        <v>6203</v>
      </c>
      <c r="B1481" s="1" t="s">
        <v>6204</v>
      </c>
      <c r="C1481" s="1" t="s">
        <v>6205</v>
      </c>
      <c r="D1481" s="2" t="s">
        <v>6206</v>
      </c>
      <c r="E1481" t="str">
        <f>IMAGE("https://controllingcryptocurrencies.files.wordpress.com/2014/12/mlr.jpg?w=300",1)</f>
        <v/>
      </c>
      <c r="F1481" s="1" t="s">
        <v>4</v>
      </c>
      <c r="G1481" s="2" t="s">
        <v>6207</v>
      </c>
    </row>
    <row r="1482">
      <c r="A1482" s="1" t="s">
        <v>6208</v>
      </c>
      <c r="B1482" s="1" t="s">
        <v>426</v>
      </c>
      <c r="C1482" s="1" t="s">
        <v>6209</v>
      </c>
      <c r="D1482" s="1" t="s">
        <v>6210</v>
      </c>
      <c r="E1482" t="str">
        <f>IMAGE("http://ifttt.com/images/no_image_card.png",1)</f>
        <v/>
      </c>
      <c r="F1482" s="1" t="s">
        <v>4</v>
      </c>
      <c r="G1482" s="2" t="s">
        <v>6211</v>
      </c>
    </row>
    <row r="1483">
      <c r="A1483" s="1" t="s">
        <v>6212</v>
      </c>
      <c r="B1483" s="1" t="s">
        <v>6213</v>
      </c>
      <c r="C1483" s="1" t="s">
        <v>6214</v>
      </c>
      <c r="D1483" s="2" t="s">
        <v>6215</v>
      </c>
      <c r="E1483" t="str">
        <f>IMAGE("http://i.imgur.com/sxlMUSZ.jpg?fb",1)</f>
        <v/>
      </c>
      <c r="F1483" s="1" t="s">
        <v>4</v>
      </c>
      <c r="G1483" s="2" t="s">
        <v>6216</v>
      </c>
    </row>
    <row r="1484">
      <c r="A1484" s="1" t="s">
        <v>6217</v>
      </c>
      <c r="B1484" s="1" t="s">
        <v>6218</v>
      </c>
      <c r="C1484" s="1" t="s">
        <v>6219</v>
      </c>
      <c r="D1484" s="2" t="s">
        <v>6220</v>
      </c>
      <c r="E1484" t="str">
        <f>IMAGE("https://www.cryptocoinsnews.com/wp-content/uploads/2014/10/silk-road-ross-ulbricht.jpg",1)</f>
        <v/>
      </c>
      <c r="F1484" s="1" t="s">
        <v>4</v>
      </c>
      <c r="G1484" s="2" t="s">
        <v>6221</v>
      </c>
    </row>
    <row r="1485">
      <c r="A1485" s="1" t="s">
        <v>6222</v>
      </c>
      <c r="B1485" s="1" t="s">
        <v>6223</v>
      </c>
      <c r="C1485" s="1" t="s">
        <v>6224</v>
      </c>
      <c r="D1485" s="1" t="s">
        <v>6225</v>
      </c>
      <c r="E1485" t="str">
        <f>IMAGE("http://ifttt.com/images/no_image_card.png",1)</f>
        <v/>
      </c>
      <c r="F1485" s="1" t="s">
        <v>4</v>
      </c>
      <c r="G1485" s="2" t="s">
        <v>6226</v>
      </c>
    </row>
    <row r="1486">
      <c r="A1486" s="1" t="s">
        <v>6227</v>
      </c>
      <c r="B1486" s="1" t="s">
        <v>6228</v>
      </c>
      <c r="C1486" s="1" t="s">
        <v>5622</v>
      </c>
      <c r="D1486" s="2" t="s">
        <v>6229</v>
      </c>
      <c r="E1486" t="str">
        <f>IMAGE("http://www.notbeinggoverned.com/wp-content/uploads/2015/05/war-is-over.jpg",1)</f>
        <v/>
      </c>
      <c r="F1486" s="1" t="s">
        <v>4</v>
      </c>
      <c r="G1486" s="2" t="s">
        <v>6230</v>
      </c>
    </row>
    <row r="1487">
      <c r="A1487" s="1" t="s">
        <v>6231</v>
      </c>
      <c r="B1487" s="1" t="s">
        <v>6232</v>
      </c>
      <c r="C1487" s="1" t="s">
        <v>6233</v>
      </c>
      <c r="D1487" s="1" t="s">
        <v>6234</v>
      </c>
      <c r="E1487" t="str">
        <f>IMAGE("http://ifttt.com/images/no_image_card.png",1)</f>
        <v/>
      </c>
      <c r="F1487" s="1" t="s">
        <v>4</v>
      </c>
      <c r="G1487" s="2" t="s">
        <v>6235</v>
      </c>
    </row>
    <row r="1488">
      <c r="A1488" s="1" t="s">
        <v>6236</v>
      </c>
      <c r="B1488" s="1" t="s">
        <v>6237</v>
      </c>
      <c r="C1488" s="1" t="s">
        <v>6238</v>
      </c>
      <c r="D1488" s="2" t="s">
        <v>6239</v>
      </c>
      <c r="E1488" t="str">
        <f>IMAGE("https://pbs.twimg.com/profile_images/527432396019208193/moPfzYwm_400x400.png",1)</f>
        <v/>
      </c>
      <c r="F1488" s="1" t="s">
        <v>4</v>
      </c>
      <c r="G1488" s="2" t="s">
        <v>6240</v>
      </c>
    </row>
    <row r="1489">
      <c r="A1489" s="1" t="s">
        <v>6241</v>
      </c>
      <c r="B1489" s="1" t="s">
        <v>6242</v>
      </c>
      <c r="C1489" s="1" t="s">
        <v>6243</v>
      </c>
      <c r="D1489" s="2" t="s">
        <v>6244</v>
      </c>
      <c r="E1489" t="str">
        <f>IMAGE("http://static4.businessinsider.com/image/5564de0d6bb3f7f23a4b8156/these-dotcom-startups-look-just-like-some-of-todays-hottest-tech-companies--and-heres-what-happened-to-them.jpg",1)</f>
        <v/>
      </c>
      <c r="F1489" s="1" t="s">
        <v>4</v>
      </c>
      <c r="G1489" s="2" t="s">
        <v>6245</v>
      </c>
    </row>
    <row r="1490">
      <c r="A1490" s="1" t="s">
        <v>6246</v>
      </c>
      <c r="B1490" s="1" t="s">
        <v>6247</v>
      </c>
      <c r="C1490" s="1" t="s">
        <v>6248</v>
      </c>
      <c r="D1490" s="1" t="s">
        <v>14</v>
      </c>
      <c r="E1490" t="str">
        <f>IMAGE("http://ifttt.com/images/no_image_card.png",1)</f>
        <v/>
      </c>
      <c r="F1490" s="1" t="s">
        <v>4</v>
      </c>
      <c r="G1490" s="2" t="s">
        <v>6249</v>
      </c>
    </row>
    <row r="1491">
      <c r="A1491" s="1" t="s">
        <v>6250</v>
      </c>
      <c r="B1491" s="1" t="s">
        <v>6251</v>
      </c>
      <c r="C1491" s="1" t="s">
        <v>6252</v>
      </c>
      <c r="D1491" s="2" t="s">
        <v>6253</v>
      </c>
      <c r="E1491" t="str">
        <f>IMAGE("http://i.imgur.com/P8vVm11.jpg",1)</f>
        <v/>
      </c>
      <c r="F1491" s="1" t="s">
        <v>4</v>
      </c>
      <c r="G1491" s="2" t="s">
        <v>6254</v>
      </c>
    </row>
    <row r="1492">
      <c r="A1492" s="1" t="s">
        <v>6255</v>
      </c>
      <c r="B1492" s="1" t="s">
        <v>825</v>
      </c>
      <c r="C1492" s="1" t="s">
        <v>6256</v>
      </c>
      <c r="D1492" s="1" t="s">
        <v>6257</v>
      </c>
      <c r="E1492" t="str">
        <f t="shared" ref="E1492:E1497" si="176">IMAGE("http://ifttt.com/images/no_image_card.png",1)</f>
        <v/>
      </c>
      <c r="F1492" s="1" t="s">
        <v>4</v>
      </c>
      <c r="G1492" s="2" t="s">
        <v>6258</v>
      </c>
    </row>
    <row r="1493">
      <c r="A1493" s="1" t="s">
        <v>6259</v>
      </c>
      <c r="B1493" s="1" t="s">
        <v>488</v>
      </c>
      <c r="C1493" s="1" t="s">
        <v>6260</v>
      </c>
      <c r="D1493" s="1" t="s">
        <v>6261</v>
      </c>
      <c r="E1493" t="str">
        <f t="shared" si="176"/>
        <v/>
      </c>
      <c r="F1493" s="1" t="s">
        <v>4</v>
      </c>
      <c r="G1493" s="2" t="s">
        <v>6262</v>
      </c>
    </row>
    <row r="1494">
      <c r="A1494" s="1" t="s">
        <v>6263</v>
      </c>
      <c r="B1494" s="1" t="s">
        <v>6264</v>
      </c>
      <c r="C1494" s="1" t="s">
        <v>6265</v>
      </c>
      <c r="D1494" s="1" t="s">
        <v>6266</v>
      </c>
      <c r="E1494" t="str">
        <f t="shared" si="176"/>
        <v/>
      </c>
      <c r="F1494" s="1" t="s">
        <v>4</v>
      </c>
      <c r="G1494" s="2" t="s">
        <v>6267</v>
      </c>
    </row>
    <row r="1495">
      <c r="A1495" s="1" t="s">
        <v>6263</v>
      </c>
      <c r="B1495" s="1" t="s">
        <v>6268</v>
      </c>
      <c r="C1495" s="1" t="s">
        <v>6269</v>
      </c>
      <c r="D1495" s="1" t="s">
        <v>6270</v>
      </c>
      <c r="E1495" t="str">
        <f t="shared" si="176"/>
        <v/>
      </c>
      <c r="F1495" s="1" t="s">
        <v>4</v>
      </c>
      <c r="G1495" s="2" t="s">
        <v>6271</v>
      </c>
    </row>
    <row r="1496">
      <c r="A1496" s="1" t="s">
        <v>6259</v>
      </c>
      <c r="B1496" s="1" t="s">
        <v>488</v>
      </c>
      <c r="C1496" s="1" t="s">
        <v>6260</v>
      </c>
      <c r="D1496" s="1" t="s">
        <v>6261</v>
      </c>
      <c r="E1496" t="str">
        <f t="shared" si="176"/>
        <v/>
      </c>
      <c r="F1496" s="1" t="s">
        <v>4</v>
      </c>
      <c r="G1496" s="2" t="s">
        <v>6262</v>
      </c>
    </row>
    <row r="1497">
      <c r="A1497" s="1" t="s">
        <v>6263</v>
      </c>
      <c r="B1497" s="1" t="s">
        <v>6264</v>
      </c>
      <c r="C1497" s="1" t="s">
        <v>6265</v>
      </c>
      <c r="D1497" s="1" t="s">
        <v>6266</v>
      </c>
      <c r="E1497" t="str">
        <f t="shared" si="176"/>
        <v/>
      </c>
      <c r="F1497" s="1" t="s">
        <v>4</v>
      </c>
      <c r="G1497" s="2" t="s">
        <v>6267</v>
      </c>
    </row>
    <row r="1498">
      <c r="A1498" s="1" t="s">
        <v>6272</v>
      </c>
      <c r="B1498" s="1" t="s">
        <v>6273</v>
      </c>
      <c r="C1498" s="1" t="s">
        <v>6274</v>
      </c>
      <c r="D1498" s="2" t="s">
        <v>6275</v>
      </c>
      <c r="E1498" t="str">
        <f>IMAGE("//motherboard-images.vice.com/content-images/article/22099/1432648549700584.png?crop=0.44972972972972974xw:1xh;*,*&amp;amp;resize=500:*&amp;amp;output-format=jpeg&amp;amp;output-quality=90",1)</f>
        <v/>
      </c>
      <c r="F1498" s="1" t="s">
        <v>4</v>
      </c>
      <c r="G1498" s="2" t="s">
        <v>6276</v>
      </c>
    </row>
    <row r="1499">
      <c r="A1499" s="1" t="s">
        <v>6277</v>
      </c>
      <c r="B1499" s="1" t="s">
        <v>99</v>
      </c>
      <c r="C1499" s="1" t="s">
        <v>6278</v>
      </c>
      <c r="D1499" s="1" t="s">
        <v>6279</v>
      </c>
      <c r="E1499" t="str">
        <f t="shared" ref="E1499:E1502" si="177">IMAGE("http://ifttt.com/images/no_image_card.png",1)</f>
        <v/>
      </c>
      <c r="F1499" s="1" t="s">
        <v>4</v>
      </c>
      <c r="G1499" s="2" t="s">
        <v>6280</v>
      </c>
    </row>
    <row r="1500">
      <c r="A1500" s="1" t="s">
        <v>6281</v>
      </c>
      <c r="B1500" s="1" t="s">
        <v>4085</v>
      </c>
      <c r="C1500" s="1" t="s">
        <v>6282</v>
      </c>
      <c r="D1500" s="1" t="s">
        <v>6283</v>
      </c>
      <c r="E1500" t="str">
        <f t="shared" si="177"/>
        <v/>
      </c>
      <c r="F1500" s="1" t="s">
        <v>4</v>
      </c>
      <c r="G1500" s="2" t="s">
        <v>6284</v>
      </c>
    </row>
    <row r="1501">
      <c r="A1501" s="1" t="s">
        <v>6285</v>
      </c>
      <c r="B1501" s="1" t="s">
        <v>5796</v>
      </c>
      <c r="C1501" s="1" t="s">
        <v>6286</v>
      </c>
      <c r="D1501" s="1" t="s">
        <v>6287</v>
      </c>
      <c r="E1501" t="str">
        <f t="shared" si="177"/>
        <v/>
      </c>
      <c r="F1501" s="1" t="s">
        <v>4</v>
      </c>
      <c r="G1501" s="2" t="s">
        <v>6288</v>
      </c>
    </row>
    <row r="1502">
      <c r="A1502" s="1" t="s">
        <v>6289</v>
      </c>
      <c r="B1502" s="1" t="s">
        <v>3900</v>
      </c>
      <c r="C1502" s="1" t="s">
        <v>6290</v>
      </c>
      <c r="D1502" s="1" t="s">
        <v>14</v>
      </c>
      <c r="E1502" t="str">
        <f t="shared" si="177"/>
        <v/>
      </c>
      <c r="F1502" s="1" t="s">
        <v>4</v>
      </c>
      <c r="G1502" s="2" t="s">
        <v>6291</v>
      </c>
    </row>
    <row r="1503">
      <c r="A1503" s="1" t="s">
        <v>6292</v>
      </c>
      <c r="B1503" s="1" t="s">
        <v>6293</v>
      </c>
      <c r="C1503" s="1" t="s">
        <v>6294</v>
      </c>
      <c r="D1503" s="2" t="s">
        <v>6295</v>
      </c>
      <c r="E1503" t="str">
        <f>IMAGE("http://i.imgur.com/QAq9hMh.png",1)</f>
        <v/>
      </c>
      <c r="F1503" s="1" t="s">
        <v>4</v>
      </c>
      <c r="G1503" s="2" t="s">
        <v>6296</v>
      </c>
    </row>
    <row r="1504">
      <c r="A1504" s="1" t="s">
        <v>6297</v>
      </c>
      <c r="B1504" s="1" t="s">
        <v>1159</v>
      </c>
      <c r="C1504" s="1" t="s">
        <v>6298</v>
      </c>
      <c r="D1504" s="2" t="s">
        <v>6299</v>
      </c>
      <c r="E1504" t="str">
        <f>IMAGE("http://i.imgur.com/tlWIXgn.png?fb",1)</f>
        <v/>
      </c>
      <c r="F1504" s="1" t="s">
        <v>4</v>
      </c>
      <c r="G1504" s="2" t="s">
        <v>6300</v>
      </c>
    </row>
    <row r="1505">
      <c r="A1505" s="1" t="s">
        <v>6301</v>
      </c>
      <c r="B1505" s="1" t="s">
        <v>182</v>
      </c>
      <c r="C1505" s="1" t="s">
        <v>6302</v>
      </c>
      <c r="D1505" s="1" t="s">
        <v>6303</v>
      </c>
      <c r="E1505" t="str">
        <f t="shared" ref="E1505:E1508" si="178">IMAGE("http://ifttt.com/images/no_image_card.png",1)</f>
        <v/>
      </c>
      <c r="F1505" s="1" t="s">
        <v>4</v>
      </c>
      <c r="G1505" s="2" t="s">
        <v>6304</v>
      </c>
    </row>
    <row r="1506">
      <c r="A1506" s="1" t="s">
        <v>6305</v>
      </c>
      <c r="B1506" s="1" t="s">
        <v>1643</v>
      </c>
      <c r="C1506" s="1" t="s">
        <v>6306</v>
      </c>
      <c r="D1506" s="1" t="s">
        <v>6307</v>
      </c>
      <c r="E1506" t="str">
        <f t="shared" si="178"/>
        <v/>
      </c>
      <c r="F1506" s="1" t="s">
        <v>4</v>
      </c>
      <c r="G1506" s="2" t="s">
        <v>6308</v>
      </c>
    </row>
    <row r="1507">
      <c r="A1507" s="1" t="s">
        <v>6309</v>
      </c>
      <c r="B1507" s="1" t="s">
        <v>2382</v>
      </c>
      <c r="C1507" s="1" t="s">
        <v>6310</v>
      </c>
      <c r="D1507" s="1" t="s">
        <v>6311</v>
      </c>
      <c r="E1507" t="str">
        <f t="shared" si="178"/>
        <v/>
      </c>
      <c r="F1507" s="1" t="s">
        <v>4</v>
      </c>
      <c r="G1507" s="2" t="s">
        <v>6312</v>
      </c>
    </row>
    <row r="1508">
      <c r="A1508" s="1" t="s">
        <v>6313</v>
      </c>
      <c r="B1508" s="1" t="s">
        <v>6314</v>
      </c>
      <c r="C1508" s="1" t="s">
        <v>6315</v>
      </c>
      <c r="D1508" s="1" t="s">
        <v>6316</v>
      </c>
      <c r="E1508" t="str">
        <f t="shared" si="178"/>
        <v/>
      </c>
      <c r="F1508" s="1" t="s">
        <v>4</v>
      </c>
      <c r="G1508" s="2" t="s">
        <v>6317</v>
      </c>
    </row>
    <row r="1509">
      <c r="A1509" s="1" t="s">
        <v>6318</v>
      </c>
      <c r="B1509" s="1" t="s">
        <v>592</v>
      </c>
      <c r="C1509" s="1" t="s">
        <v>6319</v>
      </c>
      <c r="D1509" s="2" t="s">
        <v>6320</v>
      </c>
      <c r="E1509" t="str">
        <f>IMAGE("http://f.thumbs.redditmedia.com/FtSRF8SxZ0-mzcCM.png",1)</f>
        <v/>
      </c>
      <c r="F1509" s="1" t="s">
        <v>4</v>
      </c>
      <c r="G1509" s="2" t="s">
        <v>6321</v>
      </c>
    </row>
    <row r="1510">
      <c r="A1510" s="1" t="s">
        <v>6322</v>
      </c>
      <c r="B1510" s="1" t="s">
        <v>6323</v>
      </c>
      <c r="C1510" s="1" t="s">
        <v>6324</v>
      </c>
      <c r="D1510" s="1" t="s">
        <v>6325</v>
      </c>
      <c r="E1510" t="str">
        <f>IMAGE("http://ifttt.com/images/no_image_card.png",1)</f>
        <v/>
      </c>
      <c r="F1510" s="1" t="s">
        <v>4</v>
      </c>
      <c r="G1510" s="2" t="s">
        <v>6326</v>
      </c>
    </row>
    <row r="1511">
      <c r="A1511" s="1" t="s">
        <v>6327</v>
      </c>
      <c r="B1511" s="1" t="s">
        <v>6328</v>
      </c>
      <c r="C1511" s="1" t="s">
        <v>6329</v>
      </c>
      <c r="D1511" s="2" t="s">
        <v>6330</v>
      </c>
      <c r="E1511" t="str">
        <f>IMAGE("http://media.coindesk.com/2015/05/shutterstock_145675862.jpg",1)</f>
        <v/>
      </c>
      <c r="F1511" s="1" t="s">
        <v>4</v>
      </c>
      <c r="G1511" s="2" t="s">
        <v>6331</v>
      </c>
    </row>
    <row r="1512">
      <c r="A1512" s="1" t="s">
        <v>6332</v>
      </c>
      <c r="B1512" s="1" t="s">
        <v>6333</v>
      </c>
      <c r="C1512" s="1" t="s">
        <v>6334</v>
      </c>
      <c r="D1512" s="1" t="s">
        <v>6335</v>
      </c>
      <c r="E1512" t="str">
        <f>IMAGE("http://ifttt.com/images/no_image_card.png",1)</f>
        <v/>
      </c>
      <c r="F1512" s="1" t="s">
        <v>4</v>
      </c>
      <c r="G1512" s="2" t="s">
        <v>6336</v>
      </c>
    </row>
    <row r="1513">
      <c r="A1513" s="1" t="s">
        <v>6327</v>
      </c>
      <c r="B1513" s="1" t="s">
        <v>6328</v>
      </c>
      <c r="C1513" s="1" t="s">
        <v>6329</v>
      </c>
      <c r="D1513" s="2" t="s">
        <v>6330</v>
      </c>
      <c r="E1513" t="str">
        <f>IMAGE("http://media.coindesk.com/2015/05/shutterstock_145675862.jpg",1)</f>
        <v/>
      </c>
      <c r="F1513" s="1" t="s">
        <v>4</v>
      </c>
      <c r="G1513" s="2" t="s">
        <v>6331</v>
      </c>
    </row>
    <row r="1514">
      <c r="A1514" s="1" t="s">
        <v>6337</v>
      </c>
      <c r="B1514" s="1" t="s">
        <v>6338</v>
      </c>
      <c r="C1514" s="1" t="s">
        <v>6339</v>
      </c>
      <c r="D1514" s="1" t="s">
        <v>6340</v>
      </c>
      <c r="E1514" t="str">
        <f>IMAGE("http://ifttt.com/images/no_image_card.png",1)</f>
        <v/>
      </c>
      <c r="F1514" s="1" t="s">
        <v>4</v>
      </c>
      <c r="G1514" s="2" t="s">
        <v>6341</v>
      </c>
    </row>
    <row r="1515">
      <c r="A1515" s="1" t="s">
        <v>6342</v>
      </c>
      <c r="B1515" s="1" t="s">
        <v>6328</v>
      </c>
      <c r="C1515" s="1" t="s">
        <v>6343</v>
      </c>
      <c r="D1515" s="2" t="s">
        <v>6344</v>
      </c>
      <c r="E1515" t="str">
        <f>IMAGE("https://bitcoinmagazine.com/wp-content/uploads/2015/05/gs1.jpg",1)</f>
        <v/>
      </c>
      <c r="F1515" s="1" t="s">
        <v>4</v>
      </c>
      <c r="G1515" s="2" t="s">
        <v>6345</v>
      </c>
    </row>
    <row r="1516">
      <c r="A1516" s="1" t="s">
        <v>6346</v>
      </c>
      <c r="B1516" s="1" t="s">
        <v>6268</v>
      </c>
      <c r="C1516" s="1" t="s">
        <v>6347</v>
      </c>
      <c r="D1516" s="1" t="s">
        <v>6348</v>
      </c>
      <c r="E1516" t="str">
        <f t="shared" ref="E1516:E1517" si="179">IMAGE("http://ifttt.com/images/no_image_card.png",1)</f>
        <v/>
      </c>
      <c r="F1516" s="1" t="s">
        <v>4</v>
      </c>
      <c r="G1516" s="2" t="s">
        <v>6349</v>
      </c>
    </row>
    <row r="1517">
      <c r="A1517" s="1" t="s">
        <v>6350</v>
      </c>
      <c r="B1517" s="1" t="s">
        <v>6351</v>
      </c>
      <c r="C1517" s="1" t="s">
        <v>6352</v>
      </c>
      <c r="D1517" s="1" t="s">
        <v>6353</v>
      </c>
      <c r="E1517" t="str">
        <f t="shared" si="179"/>
        <v/>
      </c>
      <c r="F1517" s="1" t="s">
        <v>4</v>
      </c>
      <c r="G1517" s="2" t="s">
        <v>6354</v>
      </c>
    </row>
    <row r="1518">
      <c r="A1518" s="1" t="s">
        <v>6355</v>
      </c>
      <c r="B1518" s="1" t="s">
        <v>6328</v>
      </c>
      <c r="C1518" s="1" t="s">
        <v>6356</v>
      </c>
      <c r="D1518" s="2" t="s">
        <v>6357</v>
      </c>
      <c r="E1518" t="str">
        <f>IMAGE("http://cointelegraph.com/images/725_aHR0cDovL2NvaW50ZWxlZ3JhcGguY29tL3N0b3JhZ2UvdXBsb2Fkcy92aWV3LzFkNzVjMjIwNWIwMWQ1YmQxOGFiZjQ0MTNhNzk2OGNkLnBuZw==.jpg",1)</f>
        <v/>
      </c>
      <c r="F1518" s="1" t="s">
        <v>4</v>
      </c>
      <c r="G1518" s="2" t="s">
        <v>6358</v>
      </c>
    </row>
    <row r="1519">
      <c r="A1519" s="1" t="s">
        <v>6359</v>
      </c>
      <c r="B1519" s="1" t="s">
        <v>6360</v>
      </c>
      <c r="C1519" s="1" t="s">
        <v>6361</v>
      </c>
      <c r="D1519" s="1" t="s">
        <v>6362</v>
      </c>
      <c r="E1519" t="str">
        <f t="shared" ref="E1519:E1520" si="180">IMAGE("http://ifttt.com/images/no_image_card.png",1)</f>
        <v/>
      </c>
      <c r="F1519" s="1" t="s">
        <v>4</v>
      </c>
      <c r="G1519" s="2" t="s">
        <v>6363</v>
      </c>
    </row>
    <row r="1520">
      <c r="A1520" s="1" t="s">
        <v>6364</v>
      </c>
      <c r="B1520" s="1" t="s">
        <v>6365</v>
      </c>
      <c r="C1520" s="1" t="s">
        <v>6366</v>
      </c>
      <c r="D1520" s="1" t="s">
        <v>6367</v>
      </c>
      <c r="E1520" t="str">
        <f t="shared" si="180"/>
        <v/>
      </c>
      <c r="F1520" s="1" t="s">
        <v>4</v>
      </c>
      <c r="G1520" s="2" t="s">
        <v>6368</v>
      </c>
    </row>
    <row r="1521">
      <c r="A1521" s="1" t="s">
        <v>6355</v>
      </c>
      <c r="B1521" s="1" t="s">
        <v>6328</v>
      </c>
      <c r="C1521" s="1" t="s">
        <v>6356</v>
      </c>
      <c r="D1521" s="2" t="s">
        <v>6357</v>
      </c>
      <c r="E1521" t="str">
        <f>IMAGE("http://cointelegraph.com/images/725_aHR0cDovL2NvaW50ZWxlZ3JhcGguY29tL3N0b3JhZ2UvdXBsb2Fkcy92aWV3LzFkNzVjMjIwNWIwMWQ1YmQxOGFiZjQ0MTNhNzk2OGNkLnBuZw==.jpg",1)</f>
        <v/>
      </c>
      <c r="F1521" s="1" t="s">
        <v>4</v>
      </c>
      <c r="G1521" s="2" t="s">
        <v>6358</v>
      </c>
    </row>
    <row r="1522">
      <c r="A1522" s="1" t="s">
        <v>6369</v>
      </c>
      <c r="B1522" s="1" t="s">
        <v>6328</v>
      </c>
      <c r="C1522" s="1" t="s">
        <v>6370</v>
      </c>
      <c r="D1522" s="2" t="s">
        <v>6371</v>
      </c>
      <c r="E1522" t="str">
        <f>IMAGE("https://bitcoinmagazine.com/wp-content/uploads/2015/05/nasdaq-tickers.jpg",1)</f>
        <v/>
      </c>
      <c r="F1522" s="1" t="s">
        <v>4</v>
      </c>
      <c r="G1522" s="2" t="s">
        <v>6372</v>
      </c>
    </row>
    <row r="1523">
      <c r="A1523" s="1" t="s">
        <v>6373</v>
      </c>
      <c r="B1523" s="1" t="s">
        <v>2364</v>
      </c>
      <c r="C1523" s="1" t="s">
        <v>6374</v>
      </c>
      <c r="D1523" s="2" t="s">
        <v>6375</v>
      </c>
      <c r="E1523" t="str">
        <f>IMAGE("http://altcoinpress.com/wp-content/uploads/2015/05/bitcoin_friend_finder2.jpg",1)</f>
        <v/>
      </c>
      <c r="F1523" s="1" t="s">
        <v>4</v>
      </c>
      <c r="G1523" s="2" t="s">
        <v>6376</v>
      </c>
    </row>
    <row r="1524">
      <c r="A1524" s="1" t="s">
        <v>6377</v>
      </c>
      <c r="B1524" s="1" t="s">
        <v>6378</v>
      </c>
      <c r="C1524" s="1" t="s">
        <v>6379</v>
      </c>
      <c r="D1524" s="2" t="s">
        <v>6380</v>
      </c>
      <c r="E1524" t="str">
        <f>IMAGE("http://buybitcoinnow.co/wp-content/uploads/2014/11/cropped-bitcoin-wall.jpg",1)</f>
        <v/>
      </c>
      <c r="F1524" s="1" t="s">
        <v>4</v>
      </c>
      <c r="G1524" s="2" t="s">
        <v>6381</v>
      </c>
    </row>
    <row r="1525">
      <c r="A1525" s="1" t="s">
        <v>6382</v>
      </c>
      <c r="B1525" s="1" t="s">
        <v>6383</v>
      </c>
      <c r="C1525" s="1" t="s">
        <v>6384</v>
      </c>
      <c r="D1525" s="2" t="s">
        <v>6385</v>
      </c>
      <c r="E1525" t="str">
        <f>IMAGE("http://www.edmontonjournal.com/cms/binary/11083244.jpg",1)</f>
        <v/>
      </c>
      <c r="F1525" s="1" t="s">
        <v>4</v>
      </c>
      <c r="G1525" s="2" t="s">
        <v>6386</v>
      </c>
    </row>
    <row r="1526">
      <c r="A1526" s="1" t="s">
        <v>6387</v>
      </c>
      <c r="B1526" s="1" t="s">
        <v>6328</v>
      </c>
      <c r="C1526" s="1" t="s">
        <v>6388</v>
      </c>
      <c r="D1526" s="2" t="s">
        <v>6389</v>
      </c>
      <c r="E1526" t="str">
        <f>IMAGE("https://bitcoinmagazine.com/wp-content/uploads/2015/05/sfu.jpg",1)</f>
        <v/>
      </c>
      <c r="F1526" s="1" t="s">
        <v>4</v>
      </c>
      <c r="G1526" s="2" t="s">
        <v>6390</v>
      </c>
    </row>
    <row r="1527">
      <c r="A1527" s="1" t="s">
        <v>6387</v>
      </c>
      <c r="B1527" s="1" t="s">
        <v>6391</v>
      </c>
      <c r="C1527" s="1" t="s">
        <v>6392</v>
      </c>
      <c r="D1527" s="2" t="s">
        <v>6393</v>
      </c>
      <c r="E1527" t="str">
        <f>IMAGE("http://a.fsdn.com/allura/nf/1432057517/_ew_/theme/sftheme//images/sftheme/logo-black-svg_g.png",1)</f>
        <v/>
      </c>
      <c r="F1527" s="1" t="s">
        <v>4</v>
      </c>
      <c r="G1527" s="2" t="s">
        <v>6394</v>
      </c>
    </row>
    <row r="1528">
      <c r="A1528" s="1" t="s">
        <v>6395</v>
      </c>
      <c r="B1528" s="1" t="s">
        <v>6396</v>
      </c>
      <c r="C1528" s="1" t="s">
        <v>6397</v>
      </c>
      <c r="D1528" s="1" t="s">
        <v>6398</v>
      </c>
      <c r="E1528" t="str">
        <f>IMAGE("http://ifttt.com/images/no_image_card.png",1)</f>
        <v/>
      </c>
      <c r="F1528" s="1" t="s">
        <v>4</v>
      </c>
      <c r="G1528" s="2" t="s">
        <v>6399</v>
      </c>
    </row>
    <row r="1529">
      <c r="A1529" s="1" t="s">
        <v>6400</v>
      </c>
      <c r="B1529" s="1" t="s">
        <v>1526</v>
      </c>
      <c r="C1529" s="1" t="s">
        <v>6401</v>
      </c>
      <c r="D1529" s="2" t="s">
        <v>6402</v>
      </c>
      <c r="E1529" t="str">
        <f>IMAGE("http://i.imgur.com/otozrvm.jpg?fb",1)</f>
        <v/>
      </c>
      <c r="F1529" s="1" t="s">
        <v>4</v>
      </c>
      <c r="G1529" s="2" t="s">
        <v>6403</v>
      </c>
    </row>
    <row r="1530">
      <c r="A1530" s="1" t="s">
        <v>6404</v>
      </c>
      <c r="B1530" s="1" t="s">
        <v>6314</v>
      </c>
      <c r="C1530" s="1" t="s">
        <v>6405</v>
      </c>
      <c r="D1530" s="1" t="s">
        <v>6406</v>
      </c>
      <c r="E1530" t="str">
        <f>IMAGE("http://ifttt.com/images/no_image_card.png",1)</f>
        <v/>
      </c>
      <c r="F1530" s="1" t="s">
        <v>4</v>
      </c>
      <c r="G1530" s="2" t="s">
        <v>6407</v>
      </c>
    </row>
    <row r="1531">
      <c r="A1531" s="1" t="s">
        <v>6408</v>
      </c>
      <c r="B1531" s="1" t="s">
        <v>2192</v>
      </c>
      <c r="C1531" s="1" t="s">
        <v>6409</v>
      </c>
      <c r="D1531" s="2" t="s">
        <v>6410</v>
      </c>
      <c r="E1531" t="str">
        <f>IMAGE("http://media.gotraffic.net/images/iIH5Ap7kk.Yc/v1/-1x-1.jpg",1)</f>
        <v/>
      </c>
      <c r="F1531" s="1" t="s">
        <v>4</v>
      </c>
      <c r="G1531" s="2" t="s">
        <v>6411</v>
      </c>
    </row>
    <row r="1532">
      <c r="A1532" s="1" t="s">
        <v>6412</v>
      </c>
      <c r="B1532" s="1" t="s">
        <v>2049</v>
      </c>
      <c r="C1532" s="1" t="s">
        <v>6413</v>
      </c>
      <c r="D1532" s="2" t="s">
        <v>6414</v>
      </c>
      <c r="E1532" t="str">
        <f>IMAGE("http://bittube.bittubetv.netdna-cdn.com/wp-content/uploads/bittube/musings-of-a-shibe-podcast-musings-of-a-shibe-podcast-interviews-mods-of-rbasicincome_thumb.jpg",1)</f>
        <v/>
      </c>
      <c r="F1532" s="1" t="s">
        <v>4</v>
      </c>
      <c r="G1532" s="2" t="s">
        <v>6415</v>
      </c>
    </row>
    <row r="1533">
      <c r="A1533" s="1" t="s">
        <v>6416</v>
      </c>
      <c r="B1533" s="1" t="s">
        <v>2049</v>
      </c>
      <c r="C1533" s="1" t="s">
        <v>6417</v>
      </c>
      <c r="D1533" s="2" t="s">
        <v>6418</v>
      </c>
      <c r="E1533" t="str">
        <f>IMAGE("http://bittube.bittubetv.netdna-cdn.com/wp-content/uploads/bittube/tgk-my-2-and-3-year-old-daughters-using-a-bitcoin-atm-in-vancouver_thumb.jpg",1)</f>
        <v/>
      </c>
      <c r="F1533" s="1" t="s">
        <v>4</v>
      </c>
      <c r="G1533" s="2" t="s">
        <v>6419</v>
      </c>
    </row>
    <row r="1534">
      <c r="A1534" s="1" t="s">
        <v>6420</v>
      </c>
      <c r="B1534" s="1" t="s">
        <v>4076</v>
      </c>
      <c r="C1534" s="1" t="s">
        <v>6421</v>
      </c>
      <c r="D1534" s="1" t="s">
        <v>14</v>
      </c>
      <c r="E1534" t="str">
        <f t="shared" ref="E1534:E1537" si="181">IMAGE("http://ifttt.com/images/no_image_card.png",1)</f>
        <v/>
      </c>
      <c r="F1534" s="1" t="s">
        <v>4</v>
      </c>
      <c r="G1534" s="2" t="s">
        <v>6422</v>
      </c>
    </row>
    <row r="1535">
      <c r="A1535" s="1" t="s">
        <v>6423</v>
      </c>
      <c r="B1535" s="1" t="s">
        <v>339</v>
      </c>
      <c r="C1535" s="1" t="s">
        <v>6424</v>
      </c>
      <c r="D1535" s="1" t="s">
        <v>6425</v>
      </c>
      <c r="E1535" t="str">
        <f t="shared" si="181"/>
        <v/>
      </c>
      <c r="F1535" s="1" t="s">
        <v>4</v>
      </c>
      <c r="G1535" s="2" t="s">
        <v>6426</v>
      </c>
    </row>
    <row r="1536">
      <c r="A1536" s="1" t="s">
        <v>6427</v>
      </c>
      <c r="B1536" s="1" t="s">
        <v>2410</v>
      </c>
      <c r="C1536" s="1" t="s">
        <v>6428</v>
      </c>
      <c r="D1536" s="2" t="s">
        <v>6429</v>
      </c>
      <c r="E1536" t="str">
        <f t="shared" si="181"/>
        <v/>
      </c>
      <c r="F1536" s="1" t="s">
        <v>4</v>
      </c>
      <c r="G1536" s="2" t="s">
        <v>6430</v>
      </c>
    </row>
    <row r="1537">
      <c r="A1537" s="1" t="s">
        <v>6431</v>
      </c>
      <c r="B1537" s="1" t="s">
        <v>1564</v>
      </c>
      <c r="C1537" s="1" t="s">
        <v>6432</v>
      </c>
      <c r="D1537" s="1" t="s">
        <v>6433</v>
      </c>
      <c r="E1537" t="str">
        <f t="shared" si="181"/>
        <v/>
      </c>
      <c r="F1537" s="1" t="s">
        <v>4</v>
      </c>
      <c r="G1537" s="2" t="s">
        <v>6434</v>
      </c>
    </row>
    <row r="1538">
      <c r="A1538" s="1" t="s">
        <v>6435</v>
      </c>
      <c r="B1538" s="1" t="s">
        <v>6436</v>
      </c>
      <c r="C1538" s="1" t="s">
        <v>6437</v>
      </c>
      <c r="D1538" s="2" t="s">
        <v>6438</v>
      </c>
      <c r="E1538" t="str">
        <f>IMAGE("http://i.imgur.com/92nqFQ4.png?fb",1)</f>
        <v/>
      </c>
      <c r="F1538" s="1" t="s">
        <v>4</v>
      </c>
      <c r="G1538" s="2" t="s">
        <v>6439</v>
      </c>
    </row>
    <row r="1539">
      <c r="A1539" s="1" t="s">
        <v>6440</v>
      </c>
      <c r="B1539" s="1" t="s">
        <v>6441</v>
      </c>
      <c r="C1539" s="1" t="s">
        <v>6442</v>
      </c>
      <c r="D1539" s="1" t="s">
        <v>6443</v>
      </c>
      <c r="E1539" t="str">
        <f>IMAGE("http://ifttt.com/images/no_image_card.png",1)</f>
        <v/>
      </c>
      <c r="F1539" s="1" t="s">
        <v>4</v>
      </c>
      <c r="G1539" s="2" t="s">
        <v>6444</v>
      </c>
    </row>
    <row r="1540">
      <c r="A1540" s="1" t="s">
        <v>6445</v>
      </c>
      <c r="B1540" s="1" t="s">
        <v>6151</v>
      </c>
      <c r="C1540" s="1" t="s">
        <v>6446</v>
      </c>
      <c r="D1540" s="2" t="s">
        <v>6447</v>
      </c>
      <c r="E1540" t="str">
        <f>IMAGE("http://i.imgur.com/HedmBTj.jpg?fb",1)</f>
        <v/>
      </c>
      <c r="F1540" s="1" t="s">
        <v>4</v>
      </c>
      <c r="G1540" s="2" t="s">
        <v>6448</v>
      </c>
    </row>
    <row r="1541">
      <c r="A1541" s="1" t="s">
        <v>6449</v>
      </c>
      <c r="B1541" s="1" t="s">
        <v>167</v>
      </c>
      <c r="C1541" s="1" t="s">
        <v>6450</v>
      </c>
      <c r="D1541" s="1" t="s">
        <v>6451</v>
      </c>
      <c r="E1541" t="str">
        <f>IMAGE("http://ifttt.com/images/no_image_card.png",1)</f>
        <v/>
      </c>
      <c r="F1541" s="1" t="s">
        <v>4</v>
      </c>
      <c r="G1541" s="2" t="s">
        <v>6452</v>
      </c>
    </row>
    <row r="1542">
      <c r="A1542" s="1" t="s">
        <v>6453</v>
      </c>
      <c r="B1542" s="1" t="s">
        <v>1375</v>
      </c>
      <c r="C1542" s="1" t="s">
        <v>6454</v>
      </c>
      <c r="D1542" s="2" t="s">
        <v>6455</v>
      </c>
      <c r="E1542" t="str">
        <f>IMAGE("https://i.ytimg.com/vi/vmGDcDmu6ak/hqdefault.jpg",1)</f>
        <v/>
      </c>
      <c r="F1542" s="1" t="s">
        <v>4</v>
      </c>
      <c r="G1542" s="2" t="s">
        <v>6456</v>
      </c>
    </row>
    <row r="1543">
      <c r="A1543" s="1" t="s">
        <v>6457</v>
      </c>
      <c r="B1543" s="1" t="s">
        <v>47</v>
      </c>
      <c r="C1543" s="1" t="s">
        <v>6458</v>
      </c>
      <c r="D1543" s="2" t="s">
        <v>6459</v>
      </c>
      <c r="E1543" t="str">
        <f>IMAGE("http://i.imgur.com/at3KqBv.jpg?fb",1)</f>
        <v/>
      </c>
      <c r="F1543" s="1" t="s">
        <v>4</v>
      </c>
      <c r="G1543" s="2" t="s">
        <v>6460</v>
      </c>
    </row>
    <row r="1544">
      <c r="A1544" s="1" t="s">
        <v>6461</v>
      </c>
      <c r="B1544" s="1" t="s">
        <v>6462</v>
      </c>
      <c r="C1544" s="1" t="s">
        <v>6463</v>
      </c>
      <c r="D1544" s="2" t="s">
        <v>6464</v>
      </c>
      <c r="E1544" t="str">
        <f>IMAGE("http://en.wikipedia.org/static/1.26wmf6/resources/assets/poweredby_mediawiki_88x31.png",1)</f>
        <v/>
      </c>
      <c r="F1544" s="1" t="s">
        <v>4</v>
      </c>
      <c r="G1544" s="2" t="s">
        <v>6465</v>
      </c>
    </row>
    <row r="1545">
      <c r="A1545" s="1" t="s">
        <v>6466</v>
      </c>
      <c r="B1545" s="1" t="s">
        <v>6467</v>
      </c>
      <c r="C1545" s="1" t="s">
        <v>6468</v>
      </c>
      <c r="D1545" s="1" t="s">
        <v>6469</v>
      </c>
      <c r="E1545" t="str">
        <f t="shared" ref="E1545:E1547" si="182">IMAGE("http://ifttt.com/images/no_image_card.png",1)</f>
        <v/>
      </c>
      <c r="F1545" s="1" t="s">
        <v>4</v>
      </c>
      <c r="G1545" s="2" t="s">
        <v>6470</v>
      </c>
    </row>
    <row r="1546">
      <c r="A1546" s="1" t="s">
        <v>6471</v>
      </c>
      <c r="B1546" s="1" t="s">
        <v>167</v>
      </c>
      <c r="C1546" s="1" t="s">
        <v>6472</v>
      </c>
      <c r="D1546" s="1" t="s">
        <v>6473</v>
      </c>
      <c r="E1546" t="str">
        <f t="shared" si="182"/>
        <v/>
      </c>
      <c r="F1546" s="1" t="s">
        <v>4</v>
      </c>
      <c r="G1546" s="2" t="s">
        <v>6474</v>
      </c>
    </row>
    <row r="1547">
      <c r="A1547" s="1" t="s">
        <v>6475</v>
      </c>
      <c r="B1547" s="1" t="s">
        <v>527</v>
      </c>
      <c r="C1547" s="1" t="s">
        <v>6476</v>
      </c>
      <c r="D1547" s="1" t="s">
        <v>6477</v>
      </c>
      <c r="E1547" t="str">
        <f t="shared" si="182"/>
        <v/>
      </c>
      <c r="F1547" s="1" t="s">
        <v>4</v>
      </c>
      <c r="G1547" s="2" t="s">
        <v>6478</v>
      </c>
    </row>
    <row r="1548">
      <c r="A1548" s="1" t="s">
        <v>6479</v>
      </c>
      <c r="B1548" s="1" t="s">
        <v>6480</v>
      </c>
      <c r="C1548" s="1" t="s">
        <v>6481</v>
      </c>
      <c r="D1548" s="2" t="s">
        <v>6482</v>
      </c>
      <c r="E1548" t="str">
        <f>IMAGE("https://lh3.googleusercontent.com/_tcY7QLx6X_8/UY1_0TJEqGI/AAAAAAAACLo/Ls1BaI-xmIQ/w940-h280-n/06_hangouts_yellow.jpg.png",1)</f>
        <v/>
      </c>
      <c r="F1548" s="1" t="s">
        <v>4</v>
      </c>
      <c r="G1548" s="2" t="s">
        <v>6483</v>
      </c>
    </row>
    <row r="1549">
      <c r="A1549" s="1" t="s">
        <v>6479</v>
      </c>
      <c r="B1549" s="1" t="s">
        <v>6484</v>
      </c>
      <c r="C1549" s="1" t="s">
        <v>6485</v>
      </c>
      <c r="D1549" s="2" t="s">
        <v>6486</v>
      </c>
      <c r="E1549" t="str">
        <f>IMAGE("http://static.guim.co.uk/sys-images/Guardian/Pix/pictures/2015/5/25/1432568903926/161b6942-9683-4aaf-9763-88f9726b91e4-2060x1236.jpeg",1)</f>
        <v/>
      </c>
      <c r="F1549" s="1" t="s">
        <v>4</v>
      </c>
      <c r="G1549" s="2" t="s">
        <v>6487</v>
      </c>
    </row>
    <row r="1550">
      <c r="A1550" s="1" t="s">
        <v>6488</v>
      </c>
      <c r="B1550" s="1" t="s">
        <v>1685</v>
      </c>
      <c r="C1550" s="1" t="s">
        <v>6489</v>
      </c>
      <c r="D1550" s="1" t="s">
        <v>14</v>
      </c>
      <c r="E1550" t="str">
        <f>IMAGE("http://ifttt.com/images/no_image_card.png",1)</f>
        <v/>
      </c>
      <c r="F1550" s="1" t="s">
        <v>4</v>
      </c>
      <c r="G1550" s="2" t="s">
        <v>6490</v>
      </c>
    </row>
    <row r="1551">
      <c r="A1551" s="1" t="s">
        <v>6491</v>
      </c>
      <c r="B1551" s="1" t="s">
        <v>6492</v>
      </c>
      <c r="C1551" s="1" t="s">
        <v>6493</v>
      </c>
      <c r="D1551" s="2" t="s">
        <v>6494</v>
      </c>
      <c r="E1551" t="str">
        <f>IMAGE("http://bitcoinist.net/wp-content/uploads/2015/05/811711009_1709423074899700483.jpg",1)</f>
        <v/>
      </c>
      <c r="F1551" s="1" t="s">
        <v>4</v>
      </c>
      <c r="G1551" s="2" t="s">
        <v>6495</v>
      </c>
    </row>
    <row r="1552">
      <c r="A1552" s="1" t="s">
        <v>6496</v>
      </c>
      <c r="B1552" s="1" t="s">
        <v>6497</v>
      </c>
      <c r="C1552" s="1" t="s">
        <v>6498</v>
      </c>
      <c r="D1552" s="1" t="s">
        <v>6499</v>
      </c>
      <c r="E1552" t="str">
        <f t="shared" ref="E1552:E1555" si="183">IMAGE("http://ifttt.com/images/no_image_card.png",1)</f>
        <v/>
      </c>
      <c r="F1552" s="1" t="s">
        <v>4</v>
      </c>
      <c r="G1552" s="2" t="s">
        <v>6500</v>
      </c>
    </row>
    <row r="1553">
      <c r="A1553" s="1" t="s">
        <v>6501</v>
      </c>
      <c r="B1553" s="1" t="s">
        <v>6502</v>
      </c>
      <c r="C1553" s="1" t="s">
        <v>6503</v>
      </c>
      <c r="D1553" s="1" t="s">
        <v>6504</v>
      </c>
      <c r="E1553" t="str">
        <f t="shared" si="183"/>
        <v/>
      </c>
      <c r="F1553" s="1" t="s">
        <v>4</v>
      </c>
      <c r="G1553" s="2" t="s">
        <v>6505</v>
      </c>
    </row>
    <row r="1554">
      <c r="A1554" s="1" t="s">
        <v>6506</v>
      </c>
      <c r="B1554" s="1" t="s">
        <v>6507</v>
      </c>
      <c r="C1554" s="1" t="s">
        <v>6508</v>
      </c>
      <c r="D1554" s="1" t="s">
        <v>6509</v>
      </c>
      <c r="E1554" t="str">
        <f t="shared" si="183"/>
        <v/>
      </c>
      <c r="F1554" s="1" t="s">
        <v>4</v>
      </c>
      <c r="G1554" s="2" t="s">
        <v>6510</v>
      </c>
    </row>
    <row r="1555">
      <c r="A1555" s="1" t="s">
        <v>6506</v>
      </c>
      <c r="B1555" s="1" t="s">
        <v>6511</v>
      </c>
      <c r="C1555" s="1" t="s">
        <v>6512</v>
      </c>
      <c r="D1555" s="1" t="s">
        <v>6513</v>
      </c>
      <c r="E1555" t="str">
        <f t="shared" si="183"/>
        <v/>
      </c>
      <c r="F1555" s="1" t="s">
        <v>4</v>
      </c>
      <c r="G1555" s="2" t="s">
        <v>6514</v>
      </c>
    </row>
    <row r="1556">
      <c r="A1556" s="1" t="s">
        <v>6515</v>
      </c>
      <c r="B1556" s="1" t="s">
        <v>6516</v>
      </c>
      <c r="C1556" s="1" t="s">
        <v>6517</v>
      </c>
      <c r="D1556" s="2" t="s">
        <v>6518</v>
      </c>
      <c r="E1556" t="str">
        <f>IMAGE("http://i0.wp.com/stib.co/wp-content/uploads/2014/04/logo.jpg?resize=990%2C469",1)</f>
        <v/>
      </c>
      <c r="F1556" s="1" t="s">
        <v>4</v>
      </c>
      <c r="G1556" s="2" t="s">
        <v>6519</v>
      </c>
    </row>
    <row r="1557">
      <c r="A1557" s="1" t="s">
        <v>6520</v>
      </c>
      <c r="B1557" s="1" t="s">
        <v>1732</v>
      </c>
      <c r="C1557" s="1" t="s">
        <v>6521</v>
      </c>
      <c r="D1557" s="2" t="s">
        <v>6522</v>
      </c>
      <c r="E1557" t="str">
        <f>IMAGE("http://ifttt.com/images/no_image_card.png",1)</f>
        <v/>
      </c>
      <c r="F1557" s="1" t="s">
        <v>4</v>
      </c>
      <c r="G1557" s="2" t="s">
        <v>6523</v>
      </c>
    </row>
    <row r="1558">
      <c r="A1558" s="1" t="s">
        <v>6524</v>
      </c>
      <c r="B1558" s="1" t="s">
        <v>6525</v>
      </c>
      <c r="C1558" s="1" t="s">
        <v>6526</v>
      </c>
      <c r="D1558" s="2" t="s">
        <v>6527</v>
      </c>
      <c r="E1558" t="str">
        <f>IMAGE("http://awildduck.com/wp-content/uploads/2015/05/altcoins.png",1)</f>
        <v/>
      </c>
      <c r="F1558" s="1" t="s">
        <v>4</v>
      </c>
      <c r="G1558" s="2" t="s">
        <v>6528</v>
      </c>
    </row>
    <row r="1559">
      <c r="A1559" s="1" t="s">
        <v>6529</v>
      </c>
      <c r="B1559" s="1" t="s">
        <v>6530</v>
      </c>
      <c r="C1559" s="1" t="s">
        <v>6531</v>
      </c>
      <c r="D1559" s="1" t="s">
        <v>6532</v>
      </c>
      <c r="E1559" t="str">
        <f>IMAGE("http://ifttt.com/images/no_image_card.png",1)</f>
        <v/>
      </c>
      <c r="F1559" s="1" t="s">
        <v>4</v>
      </c>
      <c r="G1559" s="2" t="s">
        <v>6533</v>
      </c>
    </row>
    <row r="1560">
      <c r="A1560" s="1" t="s">
        <v>6534</v>
      </c>
      <c r="B1560" s="1" t="s">
        <v>933</v>
      </c>
      <c r="C1560" s="1" t="s">
        <v>6535</v>
      </c>
      <c r="D1560" s="2" t="s">
        <v>6536</v>
      </c>
      <c r="E1560" t="str">
        <f>IMAGE("https://i.ytimg.com/vi/5LIX1ot9peI/maxresdefault.jpg",1)</f>
        <v/>
      </c>
      <c r="F1560" s="1" t="s">
        <v>4</v>
      </c>
      <c r="G1560" s="2" t="s">
        <v>6537</v>
      </c>
    </row>
    <row r="1561">
      <c r="A1561" s="1" t="s">
        <v>6538</v>
      </c>
      <c r="B1561" s="1" t="s">
        <v>373</v>
      </c>
      <c r="C1561" s="1" t="s">
        <v>6539</v>
      </c>
      <c r="D1561" s="2" t="s">
        <v>6540</v>
      </c>
      <c r="E1561" t="str">
        <f>IMAGE("http://www.kvia.com/image/view/-/33228794/highRes/1/-/maxh/640/maxw/640/-/12x5s8rz/-/image-aspx-jpg--5-.jpg",1)</f>
        <v/>
      </c>
      <c r="F1561" s="1" t="s">
        <v>4</v>
      </c>
      <c r="G1561" s="2" t="s">
        <v>6541</v>
      </c>
    </row>
    <row r="1562">
      <c r="A1562" s="1" t="s">
        <v>6538</v>
      </c>
      <c r="B1562" s="1" t="s">
        <v>373</v>
      </c>
      <c r="C1562" s="1" t="s">
        <v>6542</v>
      </c>
      <c r="D1562" s="2" t="s">
        <v>6543</v>
      </c>
      <c r="E1562" t="str">
        <f>IMAGE("http://business.asiaone.com/sites/default/files/styles/article-image/public/2013/11/14/ST-1025_sporebankinghub.jpg",1)</f>
        <v/>
      </c>
      <c r="F1562" s="1" t="s">
        <v>4</v>
      </c>
      <c r="G1562" s="2" t="s">
        <v>6544</v>
      </c>
    </row>
    <row r="1563">
      <c r="A1563" s="1" t="s">
        <v>6545</v>
      </c>
      <c r="B1563" s="1" t="s">
        <v>6546</v>
      </c>
      <c r="C1563" s="1" t="s">
        <v>6547</v>
      </c>
      <c r="D1563" s="2" t="s">
        <v>6548</v>
      </c>
      <c r="E1563" t="str">
        <f>IMAGE("http://ifttt.com/images/no_image_card.png",1)</f>
        <v/>
      </c>
      <c r="F1563" s="1" t="s">
        <v>4</v>
      </c>
      <c r="G1563" s="2" t="s">
        <v>6549</v>
      </c>
    </row>
    <row r="1564">
      <c r="A1564" s="1" t="s">
        <v>6550</v>
      </c>
      <c r="B1564" s="1" t="s">
        <v>5820</v>
      </c>
      <c r="C1564" s="1" t="s">
        <v>6551</v>
      </c>
      <c r="D1564" s="2" t="s">
        <v>6552</v>
      </c>
      <c r="E1564" t="str">
        <f>IMAGE("http://www.zerohedge.com/sites/default/files/pictures/picture-5.jpg",1)</f>
        <v/>
      </c>
      <c r="F1564" s="1" t="s">
        <v>4</v>
      </c>
      <c r="G1564" s="2" t="s">
        <v>6553</v>
      </c>
    </row>
    <row r="1565">
      <c r="A1565" s="1" t="s">
        <v>6554</v>
      </c>
      <c r="B1565" s="1" t="s">
        <v>373</v>
      </c>
      <c r="C1565" s="1" t="s">
        <v>6555</v>
      </c>
      <c r="D1565" s="2" t="s">
        <v>6556</v>
      </c>
      <c r="E1565" t="str">
        <f>IMAGE("http://www.computerweekly.com/mt-static/support/assets_c/2011/10/AdrianBridgwater-thumb-60xauto-22241.png",1)</f>
        <v/>
      </c>
      <c r="F1565" s="1" t="s">
        <v>4</v>
      </c>
      <c r="G1565" s="2" t="s">
        <v>6557</v>
      </c>
    </row>
    <row r="1566">
      <c r="A1566" s="1" t="s">
        <v>6558</v>
      </c>
      <c r="B1566" s="1" t="s">
        <v>373</v>
      </c>
      <c r="C1566" s="1" t="s">
        <v>6559</v>
      </c>
      <c r="D1566" s="2" t="s">
        <v>6560</v>
      </c>
      <c r="E1566" t="str">
        <f>IMAGE("http://media.coindesk.com/2015/05/Screen-Shot-2015-05-26-at-12.42.13-PM.png",1)</f>
        <v/>
      </c>
      <c r="F1566" s="1" t="s">
        <v>4</v>
      </c>
      <c r="G1566" s="2" t="s">
        <v>6561</v>
      </c>
    </row>
    <row r="1567">
      <c r="A1567" s="1" t="s">
        <v>6558</v>
      </c>
      <c r="B1567" s="1" t="s">
        <v>373</v>
      </c>
      <c r="C1567" s="1" t="s">
        <v>6562</v>
      </c>
      <c r="D1567" s="2" t="s">
        <v>6563</v>
      </c>
      <c r="E1567" t="str">
        <f>IMAGE("http://media.coindesk.com/2015/05/Screen-Shot-2015-05-26-at-3.42.48-PM.png",1)</f>
        <v/>
      </c>
      <c r="F1567" s="1" t="s">
        <v>4</v>
      </c>
      <c r="G1567" s="2" t="s">
        <v>6564</v>
      </c>
    </row>
    <row r="1568">
      <c r="A1568" s="1" t="s">
        <v>6565</v>
      </c>
      <c r="B1568" s="1" t="s">
        <v>6566</v>
      </c>
      <c r="C1568" s="1" t="s">
        <v>6567</v>
      </c>
      <c r="D1568" s="1" t="s">
        <v>6568</v>
      </c>
      <c r="E1568" t="str">
        <f>IMAGE("http://ifttt.com/images/no_image_card.png",1)</f>
        <v/>
      </c>
      <c r="F1568" s="1" t="s">
        <v>4</v>
      </c>
      <c r="G1568" s="2" t="s">
        <v>6569</v>
      </c>
    </row>
    <row r="1569">
      <c r="A1569" s="1" t="s">
        <v>6570</v>
      </c>
      <c r="B1569" s="1" t="s">
        <v>6571</v>
      </c>
      <c r="C1569" s="1" t="s">
        <v>6572</v>
      </c>
      <c r="D1569" s="2" t="s">
        <v>6573</v>
      </c>
      <c r="E1569" t="str">
        <f>IMAGE("http://bitcoinist.net/wp-content/uploads/2015/05/Mintsy-Bitcoinist.png",1)</f>
        <v/>
      </c>
      <c r="F1569" s="1" t="s">
        <v>4</v>
      </c>
      <c r="G1569" s="2" t="s">
        <v>6574</v>
      </c>
    </row>
    <row r="1570">
      <c r="A1570" s="1" t="s">
        <v>6575</v>
      </c>
      <c r="B1570" s="1" t="s">
        <v>6576</v>
      </c>
      <c r="C1570" s="1" t="s">
        <v>6577</v>
      </c>
      <c r="D1570" s="2" t="s">
        <v>6578</v>
      </c>
      <c r="E1570" t="str">
        <f>IMAGE("https://40.media.tumblr.com/8d84050996eec8739e2313ff6b1589c9/tumblr_inline_nozctiItH01t0tbub_540.jpg",1)</f>
        <v/>
      </c>
      <c r="F1570" s="1" t="s">
        <v>4</v>
      </c>
      <c r="G1570" s="2" t="s">
        <v>6579</v>
      </c>
    </row>
    <row r="1571">
      <c r="A1571" s="1" t="s">
        <v>6580</v>
      </c>
      <c r="B1571" s="1" t="s">
        <v>6581</v>
      </c>
      <c r="C1571" s="1" t="s">
        <v>6582</v>
      </c>
      <c r="D1571" s="1" t="s">
        <v>6583</v>
      </c>
      <c r="E1571" t="str">
        <f t="shared" ref="E1571:E1572" si="184">IMAGE("http://ifttt.com/images/no_image_card.png",1)</f>
        <v/>
      </c>
      <c r="F1571" s="1" t="s">
        <v>4</v>
      </c>
      <c r="G1571" s="2" t="s">
        <v>6584</v>
      </c>
    </row>
    <row r="1572">
      <c r="A1572" s="1" t="s">
        <v>6585</v>
      </c>
      <c r="B1572" s="1" t="s">
        <v>6586</v>
      </c>
      <c r="C1572" s="1" t="s">
        <v>6587</v>
      </c>
      <c r="D1572" s="1" t="s">
        <v>6588</v>
      </c>
      <c r="E1572" t="str">
        <f t="shared" si="184"/>
        <v/>
      </c>
      <c r="F1572" s="1" t="s">
        <v>4</v>
      </c>
      <c r="G1572" s="2" t="s">
        <v>6589</v>
      </c>
    </row>
    <row r="1573">
      <c r="A1573" s="1" t="s">
        <v>6590</v>
      </c>
      <c r="B1573" s="1" t="s">
        <v>6591</v>
      </c>
      <c r="C1573" s="1" t="s">
        <v>6592</v>
      </c>
      <c r="D1573" s="2" t="s">
        <v>6593</v>
      </c>
      <c r="E1573" t="str">
        <f>IMAGE("https://s3-eu-west-1.amazonaws.com/coinfloor-images/Coinfloor-Where-is-my-cookie-now.png",1)</f>
        <v/>
      </c>
      <c r="F1573" s="1" t="s">
        <v>4</v>
      </c>
      <c r="G1573" s="2" t="s">
        <v>6594</v>
      </c>
    </row>
    <row r="1574">
      <c r="A1574" s="1" t="s">
        <v>6595</v>
      </c>
      <c r="B1574" s="1" t="s">
        <v>6480</v>
      </c>
      <c r="C1574" s="1" t="s">
        <v>6596</v>
      </c>
      <c r="D1574" s="2" t="s">
        <v>6597</v>
      </c>
      <c r="E1574" t="str">
        <f>IMAGE("http://www.newsbtc.com/wp-content/uploads/2015/05/Blockchain-Topology-890x395.png",1)</f>
        <v/>
      </c>
      <c r="F1574" s="1" t="s">
        <v>4</v>
      </c>
      <c r="G1574" s="2" t="s">
        <v>6598</v>
      </c>
    </row>
    <row r="1575">
      <c r="A1575" s="1" t="s">
        <v>6599</v>
      </c>
      <c r="B1575" s="1" t="s">
        <v>2729</v>
      </c>
      <c r="C1575" s="1" t="s">
        <v>6600</v>
      </c>
      <c r="D1575" s="2" t="s">
        <v>6601</v>
      </c>
      <c r="E1575" t="str">
        <f t="shared" ref="E1575:E1576" si="185">IMAGE("https://d2l2xugcou6irs.cloudfront.net/svbtle_logo.png",1)</f>
        <v/>
      </c>
      <c r="F1575" s="1" t="s">
        <v>4</v>
      </c>
      <c r="G1575" s="2" t="s">
        <v>6602</v>
      </c>
    </row>
    <row r="1576">
      <c r="A1576" s="1" t="s">
        <v>6603</v>
      </c>
      <c r="B1576" s="1" t="s">
        <v>6604</v>
      </c>
      <c r="C1576" s="1" t="s">
        <v>6605</v>
      </c>
      <c r="D1576" s="2" t="s">
        <v>6606</v>
      </c>
      <c r="E1576" t="str">
        <f t="shared" si="185"/>
        <v/>
      </c>
      <c r="F1576" s="1" t="s">
        <v>4</v>
      </c>
      <c r="G1576" s="2" t="s">
        <v>6607</v>
      </c>
    </row>
    <row r="1577">
      <c r="A1577" s="1" t="s">
        <v>6608</v>
      </c>
      <c r="B1577" s="1" t="s">
        <v>1197</v>
      </c>
      <c r="C1577" s="1" t="s">
        <v>6609</v>
      </c>
      <c r="D1577" s="2" t="s">
        <v>6610</v>
      </c>
      <c r="E1577" t="str">
        <f>IMAGE("http://ifttt.com/images/no_image_card.png",1)</f>
        <v/>
      </c>
      <c r="F1577" s="1" t="s">
        <v>4</v>
      </c>
      <c r="G1577" s="2" t="s">
        <v>6611</v>
      </c>
    </row>
    <row r="1578">
      <c r="A1578" s="1" t="s">
        <v>6612</v>
      </c>
      <c r="B1578" s="1" t="s">
        <v>1788</v>
      </c>
      <c r="C1578" s="1" t="s">
        <v>6613</v>
      </c>
      <c r="D1578" s="2" t="s">
        <v>6614</v>
      </c>
      <c r="E1578" t="str">
        <f>IMAGE("https://tctechcrunch2011.files.wordpress.com/2015/05/screen-shot-2015-05-26-at-4-31-37-am.png?w=560&amp;amp;h=292&amp;amp;crop=1",1)</f>
        <v/>
      </c>
      <c r="F1578" s="1" t="s">
        <v>4</v>
      </c>
      <c r="G1578" s="2" t="s">
        <v>6615</v>
      </c>
    </row>
    <row r="1579">
      <c r="A1579" s="1" t="s">
        <v>6616</v>
      </c>
      <c r="B1579" s="1" t="s">
        <v>2275</v>
      </c>
      <c r="C1579" s="1" t="s">
        <v>6617</v>
      </c>
      <c r="D1579" s="2" t="s">
        <v>6618</v>
      </c>
      <c r="E1579" t="str">
        <f>IMAGE("https://www.betcoin.ag/files/betcoin/styles/large/public/images/confirmation.faafa1683650%5B1%5D.png?itok=fBAc6F0p",1)</f>
        <v/>
      </c>
      <c r="F1579" s="1" t="s">
        <v>4</v>
      </c>
      <c r="G1579" s="2" t="s">
        <v>6619</v>
      </c>
    </row>
    <row r="1580">
      <c r="A1580" s="1" t="s">
        <v>6620</v>
      </c>
      <c r="B1580" s="1" t="s">
        <v>474</v>
      </c>
      <c r="C1580" s="1" t="s">
        <v>6621</v>
      </c>
      <c r="D1580" s="2" t="s">
        <v>6622</v>
      </c>
      <c r="E1580" t="str">
        <f>IMAGE("http://ifttt.com/images/no_image_card.png",1)</f>
        <v/>
      </c>
      <c r="F1580" s="1" t="s">
        <v>4</v>
      </c>
      <c r="G1580" s="2" t="s">
        <v>6623</v>
      </c>
    </row>
    <row r="1581">
      <c r="A1581" s="1" t="s">
        <v>6624</v>
      </c>
      <c r="B1581" s="1" t="s">
        <v>994</v>
      </c>
      <c r="C1581" s="1" t="s">
        <v>6625</v>
      </c>
      <c r="D1581" s="2" t="s">
        <v>6626</v>
      </c>
      <c r="E1581" t="str">
        <f>IMAGE("https://d262ilb51hltx0.cloudfront.net/max/800/1*XSPzrOrfULpFw4ABmi7iJg.png",1)</f>
        <v/>
      </c>
      <c r="F1581" s="1" t="s">
        <v>4</v>
      </c>
      <c r="G1581" s="2" t="s">
        <v>6627</v>
      </c>
    </row>
    <row r="1582">
      <c r="A1582" s="1" t="s">
        <v>6628</v>
      </c>
      <c r="B1582" s="1" t="s">
        <v>6629</v>
      </c>
      <c r="C1582" s="1" t="s">
        <v>6630</v>
      </c>
      <c r="D1582" s="1" t="s">
        <v>6631</v>
      </c>
      <c r="E1582" t="str">
        <f t="shared" ref="E1582:E1583" si="186">IMAGE("http://ifttt.com/images/no_image_card.png",1)</f>
        <v/>
      </c>
      <c r="F1582" s="1" t="s">
        <v>4</v>
      </c>
      <c r="G1582" s="2" t="s">
        <v>6632</v>
      </c>
    </row>
    <row r="1583">
      <c r="A1583" s="1" t="s">
        <v>6608</v>
      </c>
      <c r="B1583" s="1" t="s">
        <v>1197</v>
      </c>
      <c r="C1583" s="1" t="s">
        <v>6609</v>
      </c>
      <c r="D1583" s="2" t="s">
        <v>6610</v>
      </c>
      <c r="E1583" t="str">
        <f t="shared" si="186"/>
        <v/>
      </c>
      <c r="F1583" s="1" t="s">
        <v>4</v>
      </c>
      <c r="G1583" s="2" t="s">
        <v>6611</v>
      </c>
    </row>
    <row r="1584">
      <c r="A1584" s="1" t="s">
        <v>6633</v>
      </c>
      <c r="B1584" s="1" t="s">
        <v>6634</v>
      </c>
      <c r="C1584" s="1" t="s">
        <v>6635</v>
      </c>
      <c r="D1584" s="2" t="s">
        <v>6636</v>
      </c>
      <c r="E1584" t="str">
        <f>IMAGE("http://bitcoinist.net/wp-content/uploads/2015/05/Reload-Bitnik-Bitcoinist1.png",1)</f>
        <v/>
      </c>
      <c r="F1584" s="1" t="s">
        <v>4</v>
      </c>
      <c r="G1584" s="2" t="s">
        <v>6637</v>
      </c>
    </row>
    <row r="1585">
      <c r="A1585" s="1" t="s">
        <v>6638</v>
      </c>
      <c r="B1585" s="1" t="s">
        <v>6639</v>
      </c>
      <c r="C1585" s="1" t="s">
        <v>6640</v>
      </c>
      <c r="D1585" s="1" t="s">
        <v>6641</v>
      </c>
      <c r="E1585" t="str">
        <f>IMAGE("http://ifttt.com/images/no_image_card.png",1)</f>
        <v/>
      </c>
      <c r="F1585" s="1" t="s">
        <v>4</v>
      </c>
      <c r="G1585" s="2" t="s">
        <v>6642</v>
      </c>
    </row>
    <row r="1586">
      <c r="A1586" s="1" t="s">
        <v>6643</v>
      </c>
      <c r="B1586" s="1" t="s">
        <v>6644</v>
      </c>
      <c r="C1586" s="1" t="s">
        <v>6645</v>
      </c>
      <c r="D1586" s="2" t="s">
        <v>6646</v>
      </c>
      <c r="E1586" t="str">
        <f>IMAGE("http://www.miningpool.co.uk/wp-content/uploads/2015/05/arvind-narayanan-article-banner.jpg",1)</f>
        <v/>
      </c>
      <c r="F1586" s="1" t="s">
        <v>4</v>
      </c>
      <c r="G1586" s="2" t="s">
        <v>6647</v>
      </c>
    </row>
    <row r="1587">
      <c r="A1587" s="1" t="s">
        <v>6648</v>
      </c>
      <c r="B1587" s="1" t="s">
        <v>6649</v>
      </c>
      <c r="C1587" s="1" t="s">
        <v>6650</v>
      </c>
      <c r="D1587" s="1" t="s">
        <v>6651</v>
      </c>
      <c r="E1587" t="str">
        <f t="shared" ref="E1587:E1588" si="187">IMAGE("http://ifttt.com/images/no_image_card.png",1)</f>
        <v/>
      </c>
      <c r="F1587" s="1" t="s">
        <v>4</v>
      </c>
      <c r="G1587" s="2" t="s">
        <v>6652</v>
      </c>
    </row>
    <row r="1588">
      <c r="A1588" s="1" t="s">
        <v>6653</v>
      </c>
      <c r="B1588" s="1" t="s">
        <v>6654</v>
      </c>
      <c r="C1588" s="1" t="s">
        <v>6655</v>
      </c>
      <c r="D1588" s="1" t="s">
        <v>6656</v>
      </c>
      <c r="E1588" t="str">
        <f t="shared" si="187"/>
        <v/>
      </c>
      <c r="F1588" s="1" t="s">
        <v>4</v>
      </c>
      <c r="G1588" s="2" t="s">
        <v>6657</v>
      </c>
    </row>
    <row r="1589">
      <c r="A1589" s="1" t="s">
        <v>6658</v>
      </c>
      <c r="B1589" s="1" t="s">
        <v>6659</v>
      </c>
      <c r="C1589" s="1" t="s">
        <v>6660</v>
      </c>
      <c r="D1589" s="2" t="s">
        <v>6661</v>
      </c>
      <c r="E1589" t="str">
        <f>IMAGE("https://d262ilb51hltx0.cloudfront.net/max/800/1*xhICt01ooXSPoPplU7YJHw.png",1)</f>
        <v/>
      </c>
      <c r="F1589" s="1" t="s">
        <v>4</v>
      </c>
      <c r="G1589" s="2" t="s">
        <v>6662</v>
      </c>
    </row>
    <row r="1590">
      <c r="A1590" s="1" t="s">
        <v>6663</v>
      </c>
      <c r="B1590" s="1" t="s">
        <v>6664</v>
      </c>
      <c r="C1590" s="1" t="s">
        <v>6665</v>
      </c>
      <c r="D1590" s="2" t="s">
        <v>6666</v>
      </c>
      <c r="E1590" t="str">
        <f>IMAGE("https://d27kszptu8mqwl.cloudfront.net/lwXeiFp798zIO150C8s9XxiWCjbS4_large.jpg",1)</f>
        <v/>
      </c>
      <c r="F1590" s="1" t="s">
        <v>4</v>
      </c>
      <c r="G1590" s="2" t="s">
        <v>6667</v>
      </c>
    </row>
    <row r="1591">
      <c r="A1591" s="1" t="s">
        <v>6668</v>
      </c>
      <c r="B1591" s="1" t="s">
        <v>6669</v>
      </c>
      <c r="C1591" s="1" t="s">
        <v>6670</v>
      </c>
      <c r="D1591" s="2" t="s">
        <v>6671</v>
      </c>
      <c r="E1591" t="str">
        <f>IMAGE("http://i.imgur.com/gHbj0ks.png",1)</f>
        <v/>
      </c>
      <c r="F1591" s="1" t="s">
        <v>4</v>
      </c>
      <c r="G1591" s="2" t="s">
        <v>6672</v>
      </c>
    </row>
    <row r="1592">
      <c r="A1592" s="1" t="s">
        <v>6673</v>
      </c>
      <c r="B1592" s="1" t="s">
        <v>747</v>
      </c>
      <c r="C1592" s="1" t="s">
        <v>6674</v>
      </c>
      <c r="D1592" s="2" t="s">
        <v>6675</v>
      </c>
      <c r="E1592" t="str">
        <f>IMAGE("https://d27kszptu8mqwl.cloudfront.net/lwXeiFp798zIO150C8s9XxiWCjbS4_large.jpg",1)</f>
        <v/>
      </c>
      <c r="F1592" s="1" t="s">
        <v>4</v>
      </c>
      <c r="G1592" s="2" t="s">
        <v>6676</v>
      </c>
    </row>
    <row r="1593">
      <c r="A1593" s="1" t="s">
        <v>6677</v>
      </c>
      <c r="B1593" s="1" t="s">
        <v>6678</v>
      </c>
      <c r="C1593" s="1" t="s">
        <v>6679</v>
      </c>
      <c r="D1593" s="2" t="s">
        <v>6680</v>
      </c>
      <c r="E1593" t="str">
        <f>IMAGE("https://tctechcrunch2011.files.wordpress.com/2015/04/facebook-payments.png?w=560&amp;amp;h=292&amp;amp;crop=1",1)</f>
        <v/>
      </c>
      <c r="F1593" s="1" t="s">
        <v>4</v>
      </c>
      <c r="G1593" s="2" t="s">
        <v>6681</v>
      </c>
    </row>
    <row r="1594">
      <c r="A1594" s="1" t="s">
        <v>6682</v>
      </c>
      <c r="B1594" s="1" t="s">
        <v>4791</v>
      </c>
      <c r="C1594" s="1" t="s">
        <v>6683</v>
      </c>
      <c r="D1594" s="1" t="s">
        <v>6684</v>
      </c>
      <c r="E1594" t="str">
        <f>IMAGE("http://ifttt.com/images/no_image_card.png",1)</f>
        <v/>
      </c>
      <c r="F1594" s="1" t="s">
        <v>4</v>
      </c>
      <c r="G1594" s="2" t="s">
        <v>6685</v>
      </c>
    </row>
    <row r="1595">
      <c r="A1595" s="1" t="s">
        <v>6668</v>
      </c>
      <c r="B1595" s="1" t="s">
        <v>6669</v>
      </c>
      <c r="C1595" s="1" t="s">
        <v>6670</v>
      </c>
      <c r="D1595" s="2" t="s">
        <v>6671</v>
      </c>
      <c r="E1595" t="str">
        <f>IMAGE("http://i.imgur.com/gHbj0ks.png",1)</f>
        <v/>
      </c>
      <c r="F1595" s="1" t="s">
        <v>4</v>
      </c>
      <c r="G1595" s="2" t="s">
        <v>6672</v>
      </c>
    </row>
    <row r="1596">
      <c r="A1596" s="1" t="s">
        <v>6673</v>
      </c>
      <c r="B1596" s="1" t="s">
        <v>747</v>
      </c>
      <c r="C1596" s="1" t="s">
        <v>6674</v>
      </c>
      <c r="D1596" s="2" t="s">
        <v>6675</v>
      </c>
      <c r="E1596" t="str">
        <f>IMAGE("https://d27kszptu8mqwl.cloudfront.net/lwXeiFp798zIO150C8s9XxiWCjbS4_large.jpg",1)</f>
        <v/>
      </c>
      <c r="F1596" s="1" t="s">
        <v>4</v>
      </c>
      <c r="G1596" s="2" t="s">
        <v>6676</v>
      </c>
    </row>
    <row r="1597">
      <c r="A1597" s="1" t="s">
        <v>6686</v>
      </c>
      <c r="B1597" s="1" t="s">
        <v>6687</v>
      </c>
      <c r="C1597" s="1" t="s">
        <v>6688</v>
      </c>
      <c r="D1597" s="1" t="s">
        <v>14</v>
      </c>
      <c r="E1597" t="str">
        <f>IMAGE("http://ifttt.com/images/no_image_card.png",1)</f>
        <v/>
      </c>
      <c r="F1597" s="1" t="s">
        <v>4</v>
      </c>
      <c r="G1597" s="2" t="s">
        <v>6689</v>
      </c>
    </row>
    <row r="1598">
      <c r="A1598" s="1" t="s">
        <v>6690</v>
      </c>
      <c r="B1598" s="1" t="s">
        <v>6691</v>
      </c>
      <c r="C1598" s="1" t="s">
        <v>6692</v>
      </c>
      <c r="D1598" s="2" t="s">
        <v>6693</v>
      </c>
      <c r="E1598" t="str">
        <f>IMAGE("http://wwwen.uni.lu/design/plain/images/title.uni.lu.Universite_en.png",1)</f>
        <v/>
      </c>
      <c r="F1598" s="1" t="s">
        <v>4</v>
      </c>
      <c r="G1598" s="2" t="s">
        <v>6694</v>
      </c>
    </row>
    <row r="1599">
      <c r="A1599" s="1" t="s">
        <v>6695</v>
      </c>
      <c r="B1599" s="1" t="s">
        <v>994</v>
      </c>
      <c r="C1599" s="1" t="s">
        <v>6696</v>
      </c>
      <c r="D1599" s="2" t="s">
        <v>6697</v>
      </c>
      <c r="E1599" t="str">
        <f>IMAGE("http://cdn.slidesharecdn.com/ss_thumbnails/internettrendsv1-150526193103-lva1-app6892-thumbnail-4.jpg?cb=1432738727",1)</f>
        <v/>
      </c>
      <c r="F1599" s="1" t="s">
        <v>4</v>
      </c>
      <c r="G1599" s="2" t="s">
        <v>6698</v>
      </c>
    </row>
    <row r="1600">
      <c r="A1600" s="1" t="s">
        <v>6699</v>
      </c>
      <c r="B1600" s="1" t="s">
        <v>6700</v>
      </c>
      <c r="C1600" s="1" t="s">
        <v>6701</v>
      </c>
      <c r="D1600" s="2" t="s">
        <v>6702</v>
      </c>
      <c r="E1600" t="str">
        <f>IMAGE("https://i.ytimg.com/vd?id=hJicIi4Gk8s&amp;amp;ats=760000&amp;amp;w=960&amp;amp;h=720&amp;amp;sigh=zIGYO9KNPJbi7VlxKs08hUFqJ1Q",1)</f>
        <v/>
      </c>
      <c r="F1600" s="1" t="s">
        <v>4</v>
      </c>
      <c r="G1600" s="2" t="s">
        <v>6703</v>
      </c>
    </row>
    <row r="1601">
      <c r="A1601" s="1" t="s">
        <v>6704</v>
      </c>
      <c r="B1601" s="1" t="s">
        <v>37</v>
      </c>
      <c r="C1601" s="1" t="s">
        <v>6705</v>
      </c>
      <c r="D1601" s="2" t="s">
        <v>6706</v>
      </c>
      <c r="E1601" t="str">
        <f>IMAGE("http://i.imgur.com/MPs1iZb.jpg",1)</f>
        <v/>
      </c>
      <c r="F1601" s="1" t="s">
        <v>4</v>
      </c>
      <c r="G1601" s="2" t="s">
        <v>6707</v>
      </c>
    </row>
    <row r="1602">
      <c r="A1602" s="1" t="s">
        <v>6708</v>
      </c>
      <c r="B1602" s="1" t="s">
        <v>969</v>
      </c>
      <c r="C1602" s="1" t="s">
        <v>6709</v>
      </c>
      <c r="D1602" s="1" t="s">
        <v>6710</v>
      </c>
      <c r="E1602" t="str">
        <f t="shared" ref="E1602:E1603" si="188">IMAGE("http://ifttt.com/images/no_image_card.png",1)</f>
        <v/>
      </c>
      <c r="F1602" s="1" t="s">
        <v>4</v>
      </c>
      <c r="G1602" s="2" t="s">
        <v>6711</v>
      </c>
    </row>
    <row r="1603">
      <c r="A1603" s="1" t="s">
        <v>6712</v>
      </c>
      <c r="B1603" s="1" t="s">
        <v>6713</v>
      </c>
      <c r="C1603" s="1" t="s">
        <v>6714</v>
      </c>
      <c r="D1603" s="1" t="s">
        <v>6715</v>
      </c>
      <c r="E1603" t="str">
        <f t="shared" si="188"/>
        <v/>
      </c>
      <c r="F1603" s="1" t="s">
        <v>4</v>
      </c>
      <c r="G1603" s="2" t="s">
        <v>6716</v>
      </c>
    </row>
    <row r="1604">
      <c r="A1604" s="1" t="s">
        <v>6717</v>
      </c>
      <c r="B1604" s="1" t="s">
        <v>6718</v>
      </c>
      <c r="C1604" s="1" t="s">
        <v>6719</v>
      </c>
      <c r="D1604" s="2" t="s">
        <v>6720</v>
      </c>
      <c r="E1604" t="str">
        <f>IMAGE("http://static.wixstatic.com/media/f88322_608d6cc9281c40e5bdc80c29a1c29f76.png",1)</f>
        <v/>
      </c>
      <c r="F1604" s="1" t="s">
        <v>4</v>
      </c>
      <c r="G1604" s="2" t="s">
        <v>6721</v>
      </c>
    </row>
    <row r="1605">
      <c r="A1605" s="1" t="s">
        <v>6722</v>
      </c>
      <c r="B1605" s="1" t="s">
        <v>6723</v>
      </c>
      <c r="C1605" s="1" t="s">
        <v>6724</v>
      </c>
      <c r="D1605" s="1" t="s">
        <v>6725</v>
      </c>
      <c r="E1605" t="str">
        <f t="shared" ref="E1605:E1607" si="189">IMAGE("http://ifttt.com/images/no_image_card.png",1)</f>
        <v/>
      </c>
      <c r="F1605" s="1" t="s">
        <v>4</v>
      </c>
      <c r="G1605" s="2" t="s">
        <v>6726</v>
      </c>
    </row>
    <row r="1606">
      <c r="A1606" s="1" t="s">
        <v>6686</v>
      </c>
      <c r="B1606" s="1" t="s">
        <v>6687</v>
      </c>
      <c r="C1606" s="1" t="s">
        <v>6688</v>
      </c>
      <c r="D1606" s="1" t="s">
        <v>14</v>
      </c>
      <c r="E1606" t="str">
        <f t="shared" si="189"/>
        <v/>
      </c>
      <c r="F1606" s="1" t="s">
        <v>4</v>
      </c>
      <c r="G1606" s="2" t="s">
        <v>6689</v>
      </c>
    </row>
    <row r="1607">
      <c r="A1607" s="1" t="s">
        <v>6712</v>
      </c>
      <c r="B1607" s="1" t="s">
        <v>6713</v>
      </c>
      <c r="C1607" s="1" t="s">
        <v>6714</v>
      </c>
      <c r="D1607" s="1" t="s">
        <v>6715</v>
      </c>
      <c r="E1607" t="str">
        <f t="shared" si="189"/>
        <v/>
      </c>
      <c r="F1607" s="1" t="s">
        <v>4</v>
      </c>
      <c r="G1607" s="2" t="s">
        <v>6716</v>
      </c>
    </row>
    <row r="1608">
      <c r="A1608" s="1" t="s">
        <v>6717</v>
      </c>
      <c r="B1608" s="1" t="s">
        <v>6718</v>
      </c>
      <c r="C1608" s="1" t="s">
        <v>6719</v>
      </c>
      <c r="D1608" s="2" t="s">
        <v>6720</v>
      </c>
      <c r="E1608" t="str">
        <f>IMAGE("http://static.wixstatic.com/media/f88322_608d6cc9281c40e5bdc80c29a1c29f76.png",1)</f>
        <v/>
      </c>
      <c r="F1608" s="1" t="s">
        <v>4</v>
      </c>
      <c r="G1608" s="2" t="s">
        <v>6721</v>
      </c>
    </row>
    <row r="1609">
      <c r="A1609" s="1" t="s">
        <v>6722</v>
      </c>
      <c r="B1609" s="1" t="s">
        <v>6723</v>
      </c>
      <c r="C1609" s="1" t="s">
        <v>6724</v>
      </c>
      <c r="D1609" s="1" t="s">
        <v>6725</v>
      </c>
      <c r="E1609" t="str">
        <f>IMAGE("http://ifttt.com/images/no_image_card.png",1)</f>
        <v/>
      </c>
      <c r="F1609" s="1" t="s">
        <v>4</v>
      </c>
      <c r="G1609" s="2" t="s">
        <v>6726</v>
      </c>
    </row>
    <row r="1610">
      <c r="A1610" s="1" t="s">
        <v>6727</v>
      </c>
      <c r="B1610" s="1" t="s">
        <v>994</v>
      </c>
      <c r="C1610" s="1" t="s">
        <v>6728</v>
      </c>
      <c r="D1610" s="2" t="s">
        <v>6729</v>
      </c>
      <c r="E1610" t="str">
        <f>IMAGE("https://d262ilb51hltx0.cloudfront.net/max/800/1*i9x6L-ImlMzXMInprFjAGg.jpeg",1)</f>
        <v/>
      </c>
      <c r="F1610" s="1" t="s">
        <v>4</v>
      </c>
      <c r="G1610" s="2" t="s">
        <v>6730</v>
      </c>
    </row>
    <row r="1611">
      <c r="A1611" s="1" t="s">
        <v>6731</v>
      </c>
      <c r="B1611" s="1" t="s">
        <v>6732</v>
      </c>
      <c r="C1611" s="1" t="s">
        <v>6733</v>
      </c>
      <c r="D1611" s="1" t="s">
        <v>6734</v>
      </c>
      <c r="E1611" t="str">
        <f>IMAGE("http://ifttt.com/images/no_image_card.png",1)</f>
        <v/>
      </c>
      <c r="F1611" s="1" t="s">
        <v>4</v>
      </c>
      <c r="G1611" s="2" t="s">
        <v>6735</v>
      </c>
    </row>
    <row r="1612">
      <c r="A1612" s="1" t="s">
        <v>6736</v>
      </c>
      <c r="B1612" s="1" t="s">
        <v>310</v>
      </c>
      <c r="C1612" s="1" t="s">
        <v>6737</v>
      </c>
      <c r="D1612" s="2" t="s">
        <v>6738</v>
      </c>
      <c r="E1612" t="str">
        <f>IMAGE("http://forklog.net/wp-content/uploads/2015/05/Ne-vremya-ulybatsya1-720x499.jpg",1)</f>
        <v/>
      </c>
      <c r="F1612" s="1" t="s">
        <v>4</v>
      </c>
      <c r="G1612" s="2" t="s">
        <v>6739</v>
      </c>
    </row>
    <row r="1613">
      <c r="A1613" s="1" t="s">
        <v>6740</v>
      </c>
      <c r="B1613" s="1" t="s">
        <v>6741</v>
      </c>
      <c r="C1613" s="1" t="s">
        <v>6742</v>
      </c>
      <c r="D1613" s="2" t="s">
        <v>6743</v>
      </c>
      <c r="E1613" t="str">
        <f>IMAGE("http://www.coinssource.com/wp-content/uploads/2015/05/10348801_354103508121927_615778039212998838_o.png",1)</f>
        <v/>
      </c>
      <c r="F1613" s="1" t="s">
        <v>4</v>
      </c>
      <c r="G1613" s="2" t="s">
        <v>6744</v>
      </c>
    </row>
    <row r="1614">
      <c r="A1614" s="1" t="s">
        <v>6745</v>
      </c>
      <c r="B1614" s="1" t="s">
        <v>6746</v>
      </c>
      <c r="C1614" s="1" t="s">
        <v>6747</v>
      </c>
      <c r="D1614" s="1" t="s">
        <v>6748</v>
      </c>
      <c r="E1614" t="str">
        <f t="shared" ref="E1614:E1615" si="190">IMAGE("http://ifttt.com/images/no_image_card.png",1)</f>
        <v/>
      </c>
      <c r="F1614" s="1" t="s">
        <v>4</v>
      </c>
      <c r="G1614" s="2" t="s">
        <v>6749</v>
      </c>
    </row>
    <row r="1615">
      <c r="A1615" s="1" t="s">
        <v>6750</v>
      </c>
      <c r="B1615" s="1" t="s">
        <v>6751</v>
      </c>
      <c r="C1615" s="1" t="s">
        <v>6752</v>
      </c>
      <c r="D1615" s="1" t="s">
        <v>6753</v>
      </c>
      <c r="E1615" t="str">
        <f t="shared" si="190"/>
        <v/>
      </c>
      <c r="F1615" s="1" t="s">
        <v>4</v>
      </c>
      <c r="G1615" s="2" t="s">
        <v>6754</v>
      </c>
    </row>
    <row r="1616">
      <c r="A1616" s="1" t="s">
        <v>6755</v>
      </c>
      <c r="B1616" s="1" t="s">
        <v>592</v>
      </c>
      <c r="C1616" s="1" t="s">
        <v>6756</v>
      </c>
      <c r="D1616" s="2" t="s">
        <v>6757</v>
      </c>
      <c r="E1616" t="str">
        <f>IMAGE("http://si.wsj.net/public/resources/images/BN-HI163_bitcoi_P_20150310055756.jpg",1)</f>
        <v/>
      </c>
      <c r="F1616" s="1" t="s">
        <v>4</v>
      </c>
      <c r="G1616" s="2" t="s">
        <v>6758</v>
      </c>
    </row>
    <row r="1617">
      <c r="A1617" s="1" t="s">
        <v>6759</v>
      </c>
      <c r="B1617" s="1" t="s">
        <v>6760</v>
      </c>
      <c r="C1617" s="1" t="s">
        <v>6761</v>
      </c>
      <c r="D1617" s="2" t="s">
        <v>6762</v>
      </c>
      <c r="E1617" t="str">
        <f>IMAGE("http://newsletters.briefs.bloomberg.com/images/media.folioshack.com/bloomberg_briefs/logo.png",1)</f>
        <v/>
      </c>
      <c r="F1617" s="1" t="s">
        <v>4</v>
      </c>
      <c r="G1617" s="2" t="s">
        <v>6763</v>
      </c>
    </row>
    <row r="1618">
      <c r="A1618" s="1" t="s">
        <v>6764</v>
      </c>
      <c r="B1618" s="1" t="s">
        <v>6751</v>
      </c>
      <c r="C1618" s="1" t="s">
        <v>6765</v>
      </c>
      <c r="D1618" s="1" t="s">
        <v>6766</v>
      </c>
      <c r="E1618" t="str">
        <f t="shared" ref="E1618:E1620" si="191">IMAGE("http://ifttt.com/images/no_image_card.png",1)</f>
        <v/>
      </c>
      <c r="F1618" s="1" t="s">
        <v>4</v>
      </c>
      <c r="G1618" s="2" t="s">
        <v>6767</v>
      </c>
    </row>
    <row r="1619">
      <c r="A1619" s="1" t="s">
        <v>6768</v>
      </c>
      <c r="B1619" s="1" t="s">
        <v>752</v>
      </c>
      <c r="C1619" s="1" t="s">
        <v>6769</v>
      </c>
      <c r="D1619" s="1" t="s">
        <v>6770</v>
      </c>
      <c r="E1619" t="str">
        <f t="shared" si="191"/>
        <v/>
      </c>
      <c r="F1619" s="1" t="s">
        <v>4</v>
      </c>
      <c r="G1619" s="2" t="s">
        <v>6771</v>
      </c>
    </row>
    <row r="1620">
      <c r="A1620" s="1" t="s">
        <v>6772</v>
      </c>
      <c r="B1620" s="1" t="s">
        <v>6314</v>
      </c>
      <c r="C1620" s="1" t="s">
        <v>6773</v>
      </c>
      <c r="D1620" s="1" t="s">
        <v>6774</v>
      </c>
      <c r="E1620" t="str">
        <f t="shared" si="191"/>
        <v/>
      </c>
      <c r="F1620" s="1" t="s">
        <v>4</v>
      </c>
      <c r="G1620" s="2" t="s">
        <v>6775</v>
      </c>
    </row>
    <row r="1621">
      <c r="A1621" s="1" t="s">
        <v>6776</v>
      </c>
      <c r="B1621" s="1" t="s">
        <v>1019</v>
      </c>
      <c r="C1621" s="1" t="s">
        <v>6777</v>
      </c>
      <c r="D1621" s="2" t="s">
        <v>6778</v>
      </c>
      <c r="E1621" t="str">
        <f>IMAGE("http://www.valuewalk.com/wp-content/uploads/2015/05/63261-300x180.png",1)</f>
        <v/>
      </c>
      <c r="F1621" s="1" t="s">
        <v>4</v>
      </c>
      <c r="G1621" s="2" t="s">
        <v>6779</v>
      </c>
    </row>
    <row r="1622">
      <c r="A1622" s="1" t="s">
        <v>6780</v>
      </c>
      <c r="B1622" s="1" t="s">
        <v>1038</v>
      </c>
      <c r="C1622" s="1" t="s">
        <v>6781</v>
      </c>
      <c r="D1622" s="2" t="s">
        <v>6782</v>
      </c>
      <c r="E1622" t="str">
        <f>IMAGE("http://im.media.ft.com/m/img/masthead_print.gif",1)</f>
        <v/>
      </c>
      <c r="F1622" s="1" t="s">
        <v>4</v>
      </c>
      <c r="G1622" s="2" t="s">
        <v>6783</v>
      </c>
    </row>
    <row r="1623">
      <c r="A1623" s="1" t="s">
        <v>6784</v>
      </c>
      <c r="B1623" s="1" t="s">
        <v>6785</v>
      </c>
      <c r="C1623" s="1" t="s">
        <v>6786</v>
      </c>
      <c r="D1623" s="1" t="s">
        <v>6787</v>
      </c>
      <c r="E1623" t="str">
        <f>IMAGE("http://ifttt.com/images/no_image_card.png",1)</f>
        <v/>
      </c>
      <c r="F1623" s="1" t="s">
        <v>4</v>
      </c>
      <c r="G1623" s="2" t="s">
        <v>6788</v>
      </c>
    </row>
    <row r="1624">
      <c r="A1624" s="1" t="s">
        <v>6789</v>
      </c>
      <c r="B1624" s="1" t="s">
        <v>6790</v>
      </c>
      <c r="C1624" s="1" t="s">
        <v>6791</v>
      </c>
      <c r="D1624" s="2" t="s">
        <v>6792</v>
      </c>
      <c r="E1624" t="str">
        <f>IMAGE("https://pbs.twimg.com/media/CGCUQ6OW8AAXm1s.jpg:large",1)</f>
        <v/>
      </c>
      <c r="F1624" s="1" t="s">
        <v>4</v>
      </c>
      <c r="G1624" s="2" t="s">
        <v>6793</v>
      </c>
    </row>
    <row r="1625">
      <c r="A1625" s="1" t="s">
        <v>6794</v>
      </c>
      <c r="B1625" s="1" t="s">
        <v>6795</v>
      </c>
      <c r="C1625" s="1" t="s">
        <v>6796</v>
      </c>
      <c r="D1625" s="2" t="s">
        <v>6797</v>
      </c>
      <c r="E1625" t="str">
        <f>IMAGE("http://www.positivemoney.org/wp-content/uploads/2015/05/Screenshot-2015-05-27-15.15.14.png",1)</f>
        <v/>
      </c>
      <c r="F1625" s="1" t="s">
        <v>4</v>
      </c>
      <c r="G1625" s="2" t="s">
        <v>6798</v>
      </c>
    </row>
    <row r="1626">
      <c r="A1626" s="1" t="s">
        <v>6799</v>
      </c>
      <c r="B1626" s="1" t="s">
        <v>6800</v>
      </c>
      <c r="C1626" s="1" t="s">
        <v>6801</v>
      </c>
      <c r="D1626" s="2" t="s">
        <v>6802</v>
      </c>
      <c r="E1626" t="str">
        <f>IMAGE("https://i.ytimg.com/vi/TXqSP8KkSJQ/hqdefault.jpg",1)</f>
        <v/>
      </c>
      <c r="F1626" s="1" t="s">
        <v>4</v>
      </c>
      <c r="G1626" s="2" t="s">
        <v>6803</v>
      </c>
    </row>
    <row r="1627">
      <c r="A1627" s="1" t="s">
        <v>6804</v>
      </c>
      <c r="B1627" s="1" t="s">
        <v>4506</v>
      </c>
      <c r="C1627" s="1" t="s">
        <v>6805</v>
      </c>
      <c r="D1627" s="2" t="s">
        <v>6806</v>
      </c>
      <c r="E1627" t="str">
        <f>IMAGE("https://pbs.twimg.com/media/CF_h-srUUAAb7H8.jpg:large",1)</f>
        <v/>
      </c>
      <c r="F1627" s="1" t="s">
        <v>4</v>
      </c>
      <c r="G1627" s="2" t="s">
        <v>6807</v>
      </c>
    </row>
    <row r="1628">
      <c r="A1628" s="1" t="s">
        <v>6808</v>
      </c>
      <c r="B1628" s="1" t="s">
        <v>6809</v>
      </c>
      <c r="C1628" s="1" t="s">
        <v>6810</v>
      </c>
      <c r="D1628" s="1" t="s">
        <v>6811</v>
      </c>
      <c r="E1628" t="str">
        <f>IMAGE("http://ifttt.com/images/no_image_card.png",1)</f>
        <v/>
      </c>
      <c r="F1628" s="1" t="s">
        <v>4</v>
      </c>
      <c r="G1628" s="2" t="s">
        <v>6812</v>
      </c>
    </row>
    <row r="1629">
      <c r="A1629" s="1" t="s">
        <v>6813</v>
      </c>
      <c r="B1629" s="1" t="s">
        <v>6814</v>
      </c>
      <c r="C1629" s="1" t="s">
        <v>6815</v>
      </c>
      <c r="D1629" s="2" t="s">
        <v>6816</v>
      </c>
      <c r="E1629" t="str">
        <f>IMAGE("http://insidebitcoins.com/wp-content/uploads/2015/05/811711009_1709423074899700483-150x150.jpg",1)</f>
        <v/>
      </c>
      <c r="F1629" s="1" t="s">
        <v>4</v>
      </c>
      <c r="G1629" s="2" t="s">
        <v>6817</v>
      </c>
    </row>
    <row r="1630">
      <c r="A1630" s="1" t="s">
        <v>6813</v>
      </c>
      <c r="B1630" s="1" t="s">
        <v>6818</v>
      </c>
      <c r="C1630" s="1" t="s">
        <v>6819</v>
      </c>
      <c r="D1630" s="2" t="s">
        <v>6820</v>
      </c>
      <c r="E1630" t="str">
        <f>IMAGE("https://blog.companyzero.com/wp-content/uploads/2015/05/multiple-accounts.jpg",1)</f>
        <v/>
      </c>
      <c r="F1630" s="1" t="s">
        <v>4</v>
      </c>
      <c r="G1630" s="2" t="s">
        <v>6821</v>
      </c>
    </row>
    <row r="1631">
      <c r="A1631" s="1" t="s">
        <v>6822</v>
      </c>
      <c r="B1631" s="1" t="s">
        <v>6823</v>
      </c>
      <c r="C1631" s="1" t="s">
        <v>6824</v>
      </c>
      <c r="D1631" s="1" t="s">
        <v>6825</v>
      </c>
      <c r="E1631" t="str">
        <f t="shared" ref="E1631:E1636" si="192">IMAGE("http://ifttt.com/images/no_image_card.png",1)</f>
        <v/>
      </c>
      <c r="F1631" s="1" t="s">
        <v>4</v>
      </c>
      <c r="G1631" s="2" t="s">
        <v>6826</v>
      </c>
    </row>
    <row r="1632">
      <c r="A1632" s="1" t="s">
        <v>6827</v>
      </c>
      <c r="B1632" s="1" t="s">
        <v>4614</v>
      </c>
      <c r="C1632" s="1" t="s">
        <v>6828</v>
      </c>
      <c r="D1632" s="1" t="s">
        <v>6829</v>
      </c>
      <c r="E1632" t="str">
        <f t="shared" si="192"/>
        <v/>
      </c>
      <c r="F1632" s="1" t="s">
        <v>4</v>
      </c>
      <c r="G1632" s="2" t="s">
        <v>6830</v>
      </c>
    </row>
    <row r="1633">
      <c r="A1633" s="1" t="s">
        <v>6831</v>
      </c>
      <c r="B1633" s="1" t="s">
        <v>1212</v>
      </c>
      <c r="C1633" s="1" t="s">
        <v>6832</v>
      </c>
      <c r="D1633" s="1" t="s">
        <v>6833</v>
      </c>
      <c r="E1633" t="str">
        <f t="shared" si="192"/>
        <v/>
      </c>
      <c r="F1633" s="1" t="s">
        <v>4</v>
      </c>
      <c r="G1633" s="2" t="s">
        <v>6834</v>
      </c>
    </row>
    <row r="1634">
      <c r="A1634" s="1" t="s">
        <v>6835</v>
      </c>
      <c r="B1634" s="1" t="s">
        <v>70</v>
      </c>
      <c r="C1634" s="1" t="s">
        <v>6836</v>
      </c>
      <c r="D1634" s="1" t="s">
        <v>6837</v>
      </c>
      <c r="E1634" t="str">
        <f t="shared" si="192"/>
        <v/>
      </c>
      <c r="F1634" s="1" t="s">
        <v>4</v>
      </c>
      <c r="G1634" s="2" t="s">
        <v>6838</v>
      </c>
    </row>
    <row r="1635">
      <c r="A1635" s="1" t="s">
        <v>6839</v>
      </c>
      <c r="B1635" s="1" t="s">
        <v>2868</v>
      </c>
      <c r="C1635" s="1" t="s">
        <v>6840</v>
      </c>
      <c r="D1635" s="1" t="s">
        <v>6841</v>
      </c>
      <c r="E1635" t="str">
        <f t="shared" si="192"/>
        <v/>
      </c>
      <c r="F1635" s="1" t="s">
        <v>4</v>
      </c>
      <c r="G1635" s="2" t="s">
        <v>6842</v>
      </c>
    </row>
    <row r="1636">
      <c r="A1636" s="1" t="s">
        <v>6843</v>
      </c>
      <c r="B1636" s="1" t="s">
        <v>152</v>
      </c>
      <c r="C1636" s="1" t="s">
        <v>6844</v>
      </c>
      <c r="D1636" s="1" t="s">
        <v>6845</v>
      </c>
      <c r="E1636" t="str">
        <f t="shared" si="192"/>
        <v/>
      </c>
      <c r="F1636" s="1" t="s">
        <v>4</v>
      </c>
      <c r="G1636" s="2" t="s">
        <v>6846</v>
      </c>
    </row>
    <row r="1637">
      <c r="A1637" s="1" t="s">
        <v>6847</v>
      </c>
      <c r="B1637" s="1" t="s">
        <v>3745</v>
      </c>
      <c r="C1637" s="1" t="s">
        <v>6848</v>
      </c>
      <c r="D1637" s="2" t="s">
        <v>6849</v>
      </c>
      <c r="E1637" t="str">
        <f>IMAGE("http://cdn.arstechnica.net/wp-content/uploads/2015/05/punchcard.jpg",1)</f>
        <v/>
      </c>
      <c r="F1637" s="1" t="s">
        <v>4</v>
      </c>
      <c r="G1637" s="2" t="s">
        <v>6850</v>
      </c>
    </row>
    <row r="1638">
      <c r="A1638" s="1" t="s">
        <v>6851</v>
      </c>
      <c r="B1638" s="1" t="s">
        <v>6852</v>
      </c>
      <c r="C1638" s="1" t="s">
        <v>6853</v>
      </c>
      <c r="D1638" s="2" t="s">
        <v>6854</v>
      </c>
      <c r="E1638" t="str">
        <f>IMAGE("https://blog.bitmex.com/wp-content/uploads/2015/05/SHCOMP-300x180.png",1)</f>
        <v/>
      </c>
      <c r="F1638" s="1" t="s">
        <v>4</v>
      </c>
      <c r="G1638" s="2" t="s">
        <v>6855</v>
      </c>
    </row>
    <row r="1639">
      <c r="A1639" s="1" t="s">
        <v>6856</v>
      </c>
      <c r="B1639" s="1" t="s">
        <v>1390</v>
      </c>
      <c r="C1639" s="1" t="s">
        <v>6857</v>
      </c>
      <c r="D1639" s="1" t="s">
        <v>6858</v>
      </c>
      <c r="E1639" t="str">
        <f t="shared" ref="E1639:E1640" si="193">IMAGE("http://ifttt.com/images/no_image_card.png",1)</f>
        <v/>
      </c>
      <c r="F1639" s="1" t="s">
        <v>4</v>
      </c>
      <c r="G1639" s="2" t="s">
        <v>6859</v>
      </c>
    </row>
    <row r="1640">
      <c r="A1640" s="1" t="s">
        <v>6860</v>
      </c>
      <c r="B1640" s="1" t="s">
        <v>6861</v>
      </c>
      <c r="C1640" s="1" t="s">
        <v>6862</v>
      </c>
      <c r="D1640" s="1" t="s">
        <v>6863</v>
      </c>
      <c r="E1640" t="str">
        <f t="shared" si="193"/>
        <v/>
      </c>
      <c r="F1640" s="1" t="s">
        <v>4</v>
      </c>
      <c r="G1640" s="2" t="s">
        <v>6864</v>
      </c>
    </row>
    <row r="1641">
      <c r="A1641" s="1" t="s">
        <v>6865</v>
      </c>
      <c r="B1641" s="1" t="s">
        <v>6866</v>
      </c>
      <c r="C1641" s="1" t="s">
        <v>6867</v>
      </c>
      <c r="D1641" s="2" t="s">
        <v>6868</v>
      </c>
      <c r="E1641" t="str">
        <f>IMAGE("http://i.imgur.com/Ofcu3pA.png?fb",1)</f>
        <v/>
      </c>
      <c r="F1641" s="1" t="s">
        <v>4</v>
      </c>
      <c r="G1641" s="2" t="s">
        <v>6869</v>
      </c>
    </row>
    <row r="1642">
      <c r="A1642" s="1" t="s">
        <v>6870</v>
      </c>
      <c r="B1642" s="1" t="s">
        <v>6871</v>
      </c>
      <c r="C1642" s="1" t="s">
        <v>6872</v>
      </c>
      <c r="D1642" s="1" t="s">
        <v>6873</v>
      </c>
      <c r="E1642" t="str">
        <f>IMAGE("http://ifttt.com/images/no_image_card.png",1)</f>
        <v/>
      </c>
      <c r="F1642" s="1" t="s">
        <v>4</v>
      </c>
      <c r="G1642" s="2" t="s">
        <v>6874</v>
      </c>
    </row>
    <row r="1643">
      <c r="A1643" s="1" t="s">
        <v>6875</v>
      </c>
      <c r="B1643" s="1" t="s">
        <v>200</v>
      </c>
      <c r="C1643" s="1" t="s">
        <v>6876</v>
      </c>
      <c r="D1643" s="2" t="s">
        <v>6877</v>
      </c>
      <c r="E1643" t="str">
        <f>IMAGE("http://i.imgur.com/yH0MS0G.jpg",1)</f>
        <v/>
      </c>
      <c r="F1643" s="1" t="s">
        <v>4</v>
      </c>
      <c r="G1643" s="2" t="s">
        <v>6878</v>
      </c>
    </row>
    <row r="1644">
      <c r="A1644" s="1" t="s">
        <v>6879</v>
      </c>
      <c r="B1644" s="1" t="s">
        <v>6880</v>
      </c>
      <c r="C1644" s="1" t="s">
        <v>6881</v>
      </c>
      <c r="D1644" s="1" t="s">
        <v>6882</v>
      </c>
      <c r="E1644" t="str">
        <f>IMAGE("http://ifttt.com/images/no_image_card.png",1)</f>
        <v/>
      </c>
      <c r="F1644" s="1" t="s">
        <v>4</v>
      </c>
      <c r="G1644" s="2" t="s">
        <v>6883</v>
      </c>
    </row>
    <row r="1645">
      <c r="A1645" s="1" t="s">
        <v>6884</v>
      </c>
      <c r="B1645" s="1" t="s">
        <v>6885</v>
      </c>
      <c r="C1645" s="1" t="s">
        <v>6886</v>
      </c>
      <c r="D1645" s="2" t="s">
        <v>6887</v>
      </c>
      <c r="E1645" t="str">
        <f>IMAGE("http://www.blockchain.com/../assets/beta/images/blockchain-white.png",1)</f>
        <v/>
      </c>
      <c r="F1645" s="1" t="s">
        <v>4</v>
      </c>
      <c r="G1645" s="2" t="s">
        <v>6888</v>
      </c>
    </row>
    <row r="1646">
      <c r="A1646" s="1" t="s">
        <v>6889</v>
      </c>
      <c r="B1646" s="1" t="s">
        <v>1270</v>
      </c>
      <c r="C1646" s="1" t="s">
        <v>6890</v>
      </c>
      <c r="D1646" s="2" t="s">
        <v>6891</v>
      </c>
      <c r="E1646" t="str">
        <f>IMAGE("http://res.cloudinary.com/bittask/image/upload/v1431735246/duz3njulq2mkvs2xr8uw.png",1)</f>
        <v/>
      </c>
      <c r="F1646" s="1" t="s">
        <v>4</v>
      </c>
      <c r="G1646" s="2" t="s">
        <v>6892</v>
      </c>
    </row>
    <row r="1647">
      <c r="A1647" s="1" t="s">
        <v>6893</v>
      </c>
      <c r="B1647" s="1" t="s">
        <v>6894</v>
      </c>
      <c r="C1647" s="1" t="s">
        <v>6895</v>
      </c>
      <c r="D1647" s="2" t="s">
        <v>6896</v>
      </c>
      <c r="E1647" t="str">
        <f>IMAGE("http://static.betaboston.com/uploads/2015/05/Two-Bitcoins-700x400.png",1)</f>
        <v/>
      </c>
      <c r="F1647" s="1" t="s">
        <v>4</v>
      </c>
      <c r="G1647" s="2" t="s">
        <v>6897</v>
      </c>
    </row>
    <row r="1648">
      <c r="A1648" s="1" t="s">
        <v>6898</v>
      </c>
      <c r="B1648" s="1" t="s">
        <v>6899</v>
      </c>
      <c r="C1648" s="1" t="s">
        <v>6900</v>
      </c>
      <c r="D1648" s="2" t="s">
        <v>6901</v>
      </c>
      <c r="E1648" t="str">
        <f>IMAGE("http://assets1.ignimgs.com/thumbs/userUploaded/2015/5/27/deepweb_4874-1432749863449_1280w.jpg",1)</f>
        <v/>
      </c>
      <c r="F1648" s="1" t="s">
        <v>4</v>
      </c>
      <c r="G1648" s="2" t="s">
        <v>6902</v>
      </c>
    </row>
    <row r="1649">
      <c r="A1649" s="1" t="s">
        <v>6898</v>
      </c>
      <c r="B1649" s="1" t="s">
        <v>6903</v>
      </c>
      <c r="C1649" s="1" t="s">
        <v>6904</v>
      </c>
      <c r="D1649" s="2" t="s">
        <v>6905</v>
      </c>
      <c r="E1649" t="str">
        <f>IMAGE("http://i.imgur.com/LywKW3y.png",1)</f>
        <v/>
      </c>
      <c r="F1649" s="1" t="s">
        <v>4</v>
      </c>
      <c r="G1649" s="2" t="s">
        <v>6906</v>
      </c>
    </row>
    <row r="1650">
      <c r="A1650" s="1" t="s">
        <v>6898</v>
      </c>
      <c r="B1650" s="1" t="s">
        <v>200</v>
      </c>
      <c r="C1650" s="1" t="s">
        <v>6907</v>
      </c>
      <c r="D1650" s="1" t="s">
        <v>6908</v>
      </c>
      <c r="E1650" t="str">
        <f t="shared" ref="E1650:E1652" si="194">IMAGE("http://ifttt.com/images/no_image_card.png",1)</f>
        <v/>
      </c>
      <c r="F1650" s="1" t="s">
        <v>4</v>
      </c>
      <c r="G1650" s="2" t="s">
        <v>6909</v>
      </c>
    </row>
    <row r="1651">
      <c r="A1651" s="1" t="s">
        <v>6910</v>
      </c>
      <c r="B1651" s="1" t="s">
        <v>6911</v>
      </c>
      <c r="C1651" s="1" t="s">
        <v>6912</v>
      </c>
      <c r="D1651" s="1" t="s">
        <v>6913</v>
      </c>
      <c r="E1651" t="str">
        <f t="shared" si="194"/>
        <v/>
      </c>
      <c r="F1651" s="1" t="s">
        <v>4</v>
      </c>
      <c r="G1651" s="2" t="s">
        <v>6914</v>
      </c>
    </row>
    <row r="1652">
      <c r="A1652" s="1" t="s">
        <v>6915</v>
      </c>
      <c r="B1652" s="1" t="s">
        <v>4751</v>
      </c>
      <c r="C1652" s="1" t="s">
        <v>6916</v>
      </c>
      <c r="D1652" s="1" t="s">
        <v>6917</v>
      </c>
      <c r="E1652" t="str">
        <f t="shared" si="194"/>
        <v/>
      </c>
      <c r="F1652" s="1" t="s">
        <v>4</v>
      </c>
      <c r="G1652" s="2" t="s">
        <v>6918</v>
      </c>
    </row>
    <row r="1653">
      <c r="A1653" s="1" t="s">
        <v>6919</v>
      </c>
      <c r="B1653" s="1" t="s">
        <v>6899</v>
      </c>
      <c r="C1653" s="1" t="s">
        <v>6920</v>
      </c>
      <c r="D1653" s="2" t="s">
        <v>6901</v>
      </c>
      <c r="E1653" t="str">
        <f>IMAGE("http://assets1.ignimgs.com/thumbs/userUploaded/2015/5/27/deepweb_4874-1432749863449_1280w.jpg",1)</f>
        <v/>
      </c>
      <c r="F1653" s="1" t="s">
        <v>4</v>
      </c>
      <c r="G1653" s="2" t="s">
        <v>6921</v>
      </c>
    </row>
    <row r="1654">
      <c r="A1654" s="1" t="s">
        <v>6922</v>
      </c>
      <c r="B1654" s="1" t="s">
        <v>6923</v>
      </c>
      <c r="C1654" s="1" t="s">
        <v>6924</v>
      </c>
      <c r="D1654" s="2" t="s">
        <v>6925</v>
      </c>
      <c r="E1654" t="str">
        <f t="shared" ref="E1654:E1658" si="195">IMAGE("http://ifttt.com/images/no_image_card.png",1)</f>
        <v/>
      </c>
      <c r="F1654" s="1" t="s">
        <v>4</v>
      </c>
      <c r="G1654" s="2" t="s">
        <v>6926</v>
      </c>
    </row>
    <row r="1655">
      <c r="A1655" s="1" t="s">
        <v>6927</v>
      </c>
      <c r="B1655" s="1" t="s">
        <v>6928</v>
      </c>
      <c r="C1655" s="1" t="s">
        <v>6929</v>
      </c>
      <c r="D1655" s="1" t="s">
        <v>6930</v>
      </c>
      <c r="E1655" t="str">
        <f t="shared" si="195"/>
        <v/>
      </c>
      <c r="F1655" s="1" t="s">
        <v>4</v>
      </c>
      <c r="G1655" s="2" t="s">
        <v>6931</v>
      </c>
    </row>
    <row r="1656">
      <c r="A1656" s="1" t="s">
        <v>6932</v>
      </c>
      <c r="B1656" s="1" t="s">
        <v>6933</v>
      </c>
      <c r="C1656" s="1" t="s">
        <v>6934</v>
      </c>
      <c r="D1656" s="1" t="s">
        <v>6935</v>
      </c>
      <c r="E1656" t="str">
        <f t="shared" si="195"/>
        <v/>
      </c>
      <c r="F1656" s="1" t="s">
        <v>4</v>
      </c>
      <c r="G1656" s="2" t="s">
        <v>6936</v>
      </c>
    </row>
    <row r="1657">
      <c r="A1657" s="1" t="s">
        <v>6937</v>
      </c>
      <c r="B1657" s="1" t="s">
        <v>6938</v>
      </c>
      <c r="C1657" s="1" t="s">
        <v>6939</v>
      </c>
      <c r="D1657" s="1" t="s">
        <v>14</v>
      </c>
      <c r="E1657" t="str">
        <f t="shared" si="195"/>
        <v/>
      </c>
      <c r="F1657" s="1" t="s">
        <v>4</v>
      </c>
      <c r="G1657" s="2" t="s">
        <v>6940</v>
      </c>
    </row>
    <row r="1658">
      <c r="A1658" s="1" t="s">
        <v>6941</v>
      </c>
      <c r="B1658" s="1" t="s">
        <v>4909</v>
      </c>
      <c r="C1658" s="1" t="s">
        <v>6942</v>
      </c>
      <c r="D1658" s="2" t="s">
        <v>6943</v>
      </c>
      <c r="E1658" t="str">
        <f t="shared" si="195"/>
        <v/>
      </c>
      <c r="F1658" s="1" t="s">
        <v>4</v>
      </c>
      <c r="G1658" s="2" t="s">
        <v>6944</v>
      </c>
    </row>
    <row r="1659">
      <c r="A1659" s="1" t="s">
        <v>6945</v>
      </c>
      <c r="B1659" s="1" t="s">
        <v>6946</v>
      </c>
      <c r="C1659" s="1" t="s">
        <v>6947</v>
      </c>
      <c r="D1659" s="2" t="s">
        <v>6948</v>
      </c>
      <c r="E1659" t="str">
        <f>IMAGE("https://memeburn.com/wp-content/uploads/2015/05/market-691293_1280-150x150.jpg",1)</f>
        <v/>
      </c>
      <c r="F1659" s="1" t="s">
        <v>4</v>
      </c>
      <c r="G1659" s="2" t="s">
        <v>6949</v>
      </c>
    </row>
    <row r="1660">
      <c r="A1660" s="1" t="s">
        <v>6950</v>
      </c>
      <c r="B1660" s="1" t="s">
        <v>1375</v>
      </c>
      <c r="C1660" s="1" t="s">
        <v>6951</v>
      </c>
      <c r="D1660" s="2" t="s">
        <v>6952</v>
      </c>
      <c r="E1660" t="str">
        <f>IMAGE("http://i.imgur.com/aMQyCVo.jpg?fb",1)</f>
        <v/>
      </c>
      <c r="F1660" s="1" t="s">
        <v>4</v>
      </c>
      <c r="G1660" s="2" t="s">
        <v>6953</v>
      </c>
    </row>
    <row r="1661">
      <c r="A1661" s="1" t="s">
        <v>6954</v>
      </c>
      <c r="B1661" s="1" t="s">
        <v>6955</v>
      </c>
      <c r="C1661" s="1" t="s">
        <v>6956</v>
      </c>
      <c r="D1661" s="1" t="s">
        <v>6957</v>
      </c>
      <c r="E1661" t="str">
        <f t="shared" ref="E1661:E1664" si="196">IMAGE("http://ifttt.com/images/no_image_card.png",1)</f>
        <v/>
      </c>
      <c r="F1661" s="1" t="s">
        <v>4</v>
      </c>
      <c r="G1661" s="2" t="s">
        <v>6958</v>
      </c>
    </row>
    <row r="1662">
      <c r="A1662" s="1" t="s">
        <v>6959</v>
      </c>
      <c r="B1662" s="1" t="s">
        <v>6960</v>
      </c>
      <c r="C1662" s="1" t="s">
        <v>6961</v>
      </c>
      <c r="D1662" s="1" t="s">
        <v>14</v>
      </c>
      <c r="E1662" t="str">
        <f t="shared" si="196"/>
        <v/>
      </c>
      <c r="F1662" s="1" t="s">
        <v>4</v>
      </c>
      <c r="G1662" s="2" t="s">
        <v>6962</v>
      </c>
    </row>
    <row r="1663">
      <c r="A1663" s="1" t="s">
        <v>6963</v>
      </c>
      <c r="B1663" s="1" t="s">
        <v>6964</v>
      </c>
      <c r="C1663" s="1" t="s">
        <v>6965</v>
      </c>
      <c r="D1663" s="1" t="s">
        <v>6966</v>
      </c>
      <c r="E1663" t="str">
        <f t="shared" si="196"/>
        <v/>
      </c>
      <c r="F1663" s="1" t="s">
        <v>4</v>
      </c>
      <c r="G1663" s="2" t="s">
        <v>6967</v>
      </c>
    </row>
    <row r="1664">
      <c r="A1664" s="1" t="s">
        <v>6968</v>
      </c>
      <c r="B1664" s="1" t="s">
        <v>6969</v>
      </c>
      <c r="C1664" s="1" t="s">
        <v>6970</v>
      </c>
      <c r="D1664" s="1" t="s">
        <v>6971</v>
      </c>
      <c r="E1664" t="str">
        <f t="shared" si="196"/>
        <v/>
      </c>
      <c r="F1664" s="1" t="s">
        <v>4</v>
      </c>
      <c r="G1664" s="2" t="s">
        <v>6972</v>
      </c>
    </row>
    <row r="1665">
      <c r="A1665" s="1" t="s">
        <v>6973</v>
      </c>
      <c r="B1665" s="1" t="s">
        <v>129</v>
      </c>
      <c r="C1665" s="1" t="s">
        <v>6974</v>
      </c>
      <c r="D1665" s="2" t="s">
        <v>6975</v>
      </c>
      <c r="E1665" t="str">
        <f>IMAGE("http://bravenewcoin.com/assets/Uploads/_resampled/CroppedImage400400-Selection-262.png",1)</f>
        <v/>
      </c>
      <c r="F1665" s="1" t="s">
        <v>4</v>
      </c>
      <c r="G1665" s="2" t="s">
        <v>6976</v>
      </c>
    </row>
    <row r="1666">
      <c r="A1666" s="1" t="s">
        <v>6977</v>
      </c>
      <c r="B1666" s="1" t="s">
        <v>6978</v>
      </c>
      <c r="C1666" s="1" t="s">
        <v>6979</v>
      </c>
      <c r="D1666" s="2" t="s">
        <v>6980</v>
      </c>
      <c r="E1666" t="str">
        <f>IMAGE("http://ifttt.com/images/no_image_card.png",1)</f>
        <v/>
      </c>
      <c r="F1666" s="1" t="s">
        <v>4</v>
      </c>
      <c r="G1666" s="2" t="s">
        <v>6981</v>
      </c>
    </row>
    <row r="1667">
      <c r="A1667" s="1" t="s">
        <v>6982</v>
      </c>
      <c r="B1667" s="1" t="s">
        <v>6983</v>
      </c>
      <c r="C1667" s="1" t="s">
        <v>6984</v>
      </c>
      <c r="D1667" s="2" t="s">
        <v>6985</v>
      </c>
      <c r="E1667" t="str">
        <f>IMAGE("http://decentralize.io/applications/dashboard/design/images/rss.gif",1)</f>
        <v/>
      </c>
      <c r="F1667" s="1" t="s">
        <v>4</v>
      </c>
      <c r="G1667" s="2" t="s">
        <v>6986</v>
      </c>
    </row>
    <row r="1668">
      <c r="A1668" s="1" t="s">
        <v>6987</v>
      </c>
      <c r="B1668" s="1" t="s">
        <v>810</v>
      </c>
      <c r="C1668" s="1" t="s">
        <v>6988</v>
      </c>
      <c r="D1668" s="1" t="s">
        <v>6989</v>
      </c>
      <c r="E1668" t="str">
        <f>IMAGE("http://ifttt.com/images/no_image_card.png",1)</f>
        <v/>
      </c>
      <c r="F1668" s="1" t="s">
        <v>4</v>
      </c>
      <c r="G1668" s="2" t="s">
        <v>6990</v>
      </c>
    </row>
    <row r="1669">
      <c r="A1669" s="1" t="s">
        <v>6991</v>
      </c>
      <c r="B1669" s="1" t="s">
        <v>6151</v>
      </c>
      <c r="C1669" s="1" t="s">
        <v>6992</v>
      </c>
      <c r="D1669" s="2" t="s">
        <v>6993</v>
      </c>
      <c r="E1669" t="str">
        <f>IMAGE("http://i.imgur.com/cGMoJ4v.jpg?fb",1)</f>
        <v/>
      </c>
      <c r="F1669" s="1" t="s">
        <v>4</v>
      </c>
      <c r="G1669" s="2" t="s">
        <v>6994</v>
      </c>
    </row>
    <row r="1670">
      <c r="A1670" s="1" t="s">
        <v>6995</v>
      </c>
      <c r="B1670" s="1" t="s">
        <v>2364</v>
      </c>
      <c r="C1670" s="1" t="s">
        <v>6996</v>
      </c>
      <c r="D1670" s="2" t="s">
        <v>6997</v>
      </c>
      <c r="E1670" t="str">
        <f>IMAGE("http://altcoinpress.com/wp-content/uploads/2015/05/bitcoin_candle.jpg",1)</f>
        <v/>
      </c>
      <c r="F1670" s="1" t="s">
        <v>4</v>
      </c>
      <c r="G1670" s="2" t="s">
        <v>6998</v>
      </c>
    </row>
    <row r="1671">
      <c r="A1671" s="1" t="s">
        <v>6999</v>
      </c>
      <c r="B1671" s="1" t="s">
        <v>3062</v>
      </c>
      <c r="C1671" s="1" t="s">
        <v>7000</v>
      </c>
      <c r="D1671" s="1" t="s">
        <v>7001</v>
      </c>
      <c r="E1671" t="str">
        <f t="shared" ref="E1671:E1672" si="197">IMAGE("http://ifttt.com/images/no_image_card.png",1)</f>
        <v/>
      </c>
      <c r="F1671" s="1" t="s">
        <v>4</v>
      </c>
      <c r="G1671" s="2" t="s">
        <v>7002</v>
      </c>
    </row>
    <row r="1672">
      <c r="A1672" s="1" t="s">
        <v>7003</v>
      </c>
      <c r="B1672" s="1" t="s">
        <v>1106</v>
      </c>
      <c r="C1672" s="1" t="s">
        <v>7004</v>
      </c>
      <c r="D1672" s="1" t="s">
        <v>14</v>
      </c>
      <c r="E1672" t="str">
        <f t="shared" si="197"/>
        <v/>
      </c>
      <c r="F1672" s="1" t="s">
        <v>4</v>
      </c>
      <c r="G1672" s="2" t="s">
        <v>7005</v>
      </c>
    </row>
    <row r="1673">
      <c r="A1673" s="1" t="s">
        <v>7006</v>
      </c>
      <c r="B1673" s="1" t="s">
        <v>7007</v>
      </c>
      <c r="C1673" s="1" t="s">
        <v>7008</v>
      </c>
      <c r="D1673" s="2" t="s">
        <v>7009</v>
      </c>
      <c r="E1673" t="str">
        <f>IMAGE("http://im.media.ft.com/m/img/masthead_print.gif",1)</f>
        <v/>
      </c>
      <c r="F1673" s="1" t="s">
        <v>4</v>
      </c>
      <c r="G1673" s="2" t="s">
        <v>7010</v>
      </c>
    </row>
    <row r="1674">
      <c r="A1674" s="1" t="s">
        <v>7011</v>
      </c>
      <c r="B1674" s="1" t="s">
        <v>7012</v>
      </c>
      <c r="C1674" s="1" t="s">
        <v>7013</v>
      </c>
      <c r="D1674" s="1" t="s">
        <v>7014</v>
      </c>
      <c r="E1674" t="str">
        <f t="shared" ref="E1674:E1675" si="198">IMAGE("http://ifttt.com/images/no_image_card.png",1)</f>
        <v/>
      </c>
      <c r="F1674" s="1" t="s">
        <v>4</v>
      </c>
      <c r="G1674" s="2" t="s">
        <v>7015</v>
      </c>
    </row>
    <row r="1675">
      <c r="A1675" s="1" t="s">
        <v>7016</v>
      </c>
      <c r="B1675" s="1" t="s">
        <v>7017</v>
      </c>
      <c r="C1675" s="1" t="s">
        <v>7018</v>
      </c>
      <c r="D1675" s="1" t="s">
        <v>7019</v>
      </c>
      <c r="E1675" t="str">
        <f t="shared" si="198"/>
        <v/>
      </c>
      <c r="F1675" s="1" t="s">
        <v>4</v>
      </c>
      <c r="G1675" s="2" t="s">
        <v>7020</v>
      </c>
    </row>
    <row r="1676">
      <c r="A1676" s="1" t="s">
        <v>7021</v>
      </c>
      <c r="B1676" s="1" t="s">
        <v>4342</v>
      </c>
      <c r="C1676" s="1" t="s">
        <v>7022</v>
      </c>
      <c r="D1676" s="2" t="s">
        <v>7023</v>
      </c>
      <c r="E1676" t="str">
        <f>IMAGE("https://i.ytimg.com/vi/UlJku_CSyNg/hqdefault.jpg",1)</f>
        <v/>
      </c>
      <c r="F1676" s="1" t="s">
        <v>4</v>
      </c>
      <c r="G1676" s="2" t="s">
        <v>7024</v>
      </c>
    </row>
    <row r="1677">
      <c r="A1677" s="1" t="s">
        <v>7025</v>
      </c>
      <c r="B1677" s="1" t="s">
        <v>7026</v>
      </c>
      <c r="C1677" s="1" t="s">
        <v>7027</v>
      </c>
      <c r="D1677" s="1" t="s">
        <v>7028</v>
      </c>
      <c r="E1677" t="str">
        <f t="shared" ref="E1677:E1678" si="199">IMAGE("http://ifttt.com/images/no_image_card.png",1)</f>
        <v/>
      </c>
      <c r="F1677" s="1" t="s">
        <v>4</v>
      </c>
      <c r="G1677" s="2" t="s">
        <v>7029</v>
      </c>
    </row>
    <row r="1678">
      <c r="A1678" s="1" t="s">
        <v>7030</v>
      </c>
      <c r="B1678" s="1" t="s">
        <v>7031</v>
      </c>
      <c r="C1678" s="1" t="s">
        <v>7032</v>
      </c>
      <c r="D1678" s="1" t="s">
        <v>7033</v>
      </c>
      <c r="E1678" t="str">
        <f t="shared" si="199"/>
        <v/>
      </c>
      <c r="F1678" s="1" t="s">
        <v>4</v>
      </c>
      <c r="G1678" s="2" t="s">
        <v>7034</v>
      </c>
    </row>
    <row r="1679">
      <c r="A1679" s="1" t="s">
        <v>7035</v>
      </c>
      <c r="B1679" s="1" t="s">
        <v>7036</v>
      </c>
      <c r="C1679" s="1" t="s">
        <v>7037</v>
      </c>
      <c r="D1679" s="2" t="s">
        <v>7038</v>
      </c>
      <c r="E1679" t="str">
        <f>IMAGE("https://pbs.twimg.com/profile_images/446060781780484096/wOGcqZcZ_400x400.jpeg",1)</f>
        <v/>
      </c>
      <c r="F1679" s="1" t="s">
        <v>4</v>
      </c>
      <c r="G1679" s="2" t="s">
        <v>7039</v>
      </c>
    </row>
    <row r="1680">
      <c r="A1680" s="1" t="s">
        <v>7040</v>
      </c>
      <c r="B1680" s="1" t="s">
        <v>7041</v>
      </c>
      <c r="C1680" s="1" t="s">
        <v>7042</v>
      </c>
      <c r="D1680" s="1" t="s">
        <v>7043</v>
      </c>
      <c r="E1680" t="str">
        <f>IMAGE("http://ifttt.com/images/no_image_card.png",1)</f>
        <v/>
      </c>
      <c r="F1680" s="1" t="s">
        <v>4</v>
      </c>
      <c r="G1680" s="2" t="s">
        <v>7044</v>
      </c>
    </row>
    <row r="1681">
      <c r="A1681" s="1" t="s">
        <v>7045</v>
      </c>
      <c r="B1681" s="1" t="s">
        <v>6983</v>
      </c>
      <c r="C1681" s="1" t="s">
        <v>7046</v>
      </c>
      <c r="D1681" s="2" t="s">
        <v>7047</v>
      </c>
      <c r="E1681" t="str">
        <f>IMAGE("http://cd8ba0b44a15c10065fd-24461f391e20b7336331d5789078af53.r23.cf1.rackcdn.com/bitcoin.vanillacommunity.com/0WPWQLPTWH2Z.png",1)</f>
        <v/>
      </c>
      <c r="F1681" s="1" t="s">
        <v>4</v>
      </c>
      <c r="G1681" s="2" t="s">
        <v>7048</v>
      </c>
    </row>
    <row r="1682">
      <c r="A1682" s="1" t="s">
        <v>7049</v>
      </c>
      <c r="B1682" s="1" t="s">
        <v>7050</v>
      </c>
      <c r="C1682" s="1" t="s">
        <v>7051</v>
      </c>
      <c r="D1682" s="2" t="s">
        <v>7052</v>
      </c>
      <c r="E1682" t="str">
        <f>IMAGE("http://www.ft.com/cms/deeb30b8-0079-11e5-b91e-00144feabdc0.png",1)</f>
        <v/>
      </c>
      <c r="F1682" s="1" t="s">
        <v>4</v>
      </c>
      <c r="G1682" s="2" t="s">
        <v>7053</v>
      </c>
    </row>
    <row r="1683">
      <c r="A1683" s="1" t="s">
        <v>7054</v>
      </c>
      <c r="B1683" s="1" t="s">
        <v>6800</v>
      </c>
      <c r="C1683" s="1" t="s">
        <v>7055</v>
      </c>
      <c r="D1683" s="2" t="s">
        <v>7056</v>
      </c>
      <c r="E1683" t="str">
        <f>IMAGE("https://i.ytimg.com/vi/YJxSHKKGNgM/maxresdefault.jpg",1)</f>
        <v/>
      </c>
      <c r="F1683" s="1" t="s">
        <v>4</v>
      </c>
      <c r="G1683" s="2" t="s">
        <v>7057</v>
      </c>
    </row>
    <row r="1684">
      <c r="A1684" s="1" t="s">
        <v>7058</v>
      </c>
      <c r="B1684" s="1" t="s">
        <v>7059</v>
      </c>
      <c r="C1684" s="1" t="s">
        <v>7060</v>
      </c>
      <c r="D1684" s="2" t="s">
        <v>6124</v>
      </c>
      <c r="E1684" t="str">
        <f>IMAGE("http://static2.businessinsider.com/image/554124f36da8117d129128d5/this-robot-competition-inspired-students-and-will-get-you-excited-about-the-future.jpg",1)</f>
        <v/>
      </c>
      <c r="F1684" s="1" t="s">
        <v>4</v>
      </c>
      <c r="G1684" s="2" t="s">
        <v>7061</v>
      </c>
    </row>
    <row r="1685">
      <c r="A1685" s="1" t="s">
        <v>7062</v>
      </c>
      <c r="B1685" s="1" t="s">
        <v>6800</v>
      </c>
      <c r="C1685" s="1" t="s">
        <v>7063</v>
      </c>
      <c r="D1685" s="1" t="s">
        <v>7064</v>
      </c>
      <c r="E1685" t="str">
        <f t="shared" ref="E1685:E1691" si="200">IMAGE("http://ifttt.com/images/no_image_card.png",1)</f>
        <v/>
      </c>
      <c r="F1685" s="1" t="s">
        <v>4</v>
      </c>
      <c r="G1685" s="2" t="s">
        <v>7065</v>
      </c>
    </row>
    <row r="1686">
      <c r="A1686" s="1" t="s">
        <v>7066</v>
      </c>
      <c r="B1686" s="1" t="s">
        <v>7067</v>
      </c>
      <c r="C1686" s="1" t="s">
        <v>7068</v>
      </c>
      <c r="D1686" s="1" t="s">
        <v>7069</v>
      </c>
      <c r="E1686" t="str">
        <f t="shared" si="200"/>
        <v/>
      </c>
      <c r="F1686" s="1" t="s">
        <v>4</v>
      </c>
      <c r="G1686" s="2" t="s">
        <v>7070</v>
      </c>
    </row>
    <row r="1687">
      <c r="A1687" s="1" t="s">
        <v>7071</v>
      </c>
      <c r="B1687" s="1" t="s">
        <v>7072</v>
      </c>
      <c r="C1687" s="1" t="s">
        <v>7073</v>
      </c>
      <c r="D1687" s="1" t="s">
        <v>7074</v>
      </c>
      <c r="E1687" t="str">
        <f t="shared" si="200"/>
        <v/>
      </c>
      <c r="F1687" s="1" t="s">
        <v>4</v>
      </c>
      <c r="G1687" s="2" t="s">
        <v>7075</v>
      </c>
    </row>
    <row r="1688">
      <c r="A1688" s="1" t="s">
        <v>7076</v>
      </c>
      <c r="B1688" s="1" t="s">
        <v>7077</v>
      </c>
      <c r="C1688" s="1" t="s">
        <v>7078</v>
      </c>
      <c r="D1688" s="1" t="s">
        <v>7079</v>
      </c>
      <c r="E1688" t="str">
        <f t="shared" si="200"/>
        <v/>
      </c>
      <c r="F1688" s="1" t="s">
        <v>4</v>
      </c>
      <c r="G1688" s="2" t="s">
        <v>7080</v>
      </c>
    </row>
    <row r="1689">
      <c r="A1689" s="1" t="s">
        <v>7081</v>
      </c>
      <c r="B1689" s="1" t="s">
        <v>7082</v>
      </c>
      <c r="C1689" s="1" t="s">
        <v>7083</v>
      </c>
      <c r="D1689" s="1" t="s">
        <v>7084</v>
      </c>
      <c r="E1689" t="str">
        <f t="shared" si="200"/>
        <v/>
      </c>
      <c r="F1689" s="1" t="s">
        <v>4</v>
      </c>
      <c r="G1689" s="2" t="s">
        <v>7085</v>
      </c>
    </row>
    <row r="1690">
      <c r="A1690" s="1" t="s">
        <v>7086</v>
      </c>
      <c r="B1690" s="1" t="s">
        <v>3278</v>
      </c>
      <c r="C1690" s="1" t="s">
        <v>7087</v>
      </c>
      <c r="D1690" s="1" t="s">
        <v>7088</v>
      </c>
      <c r="E1690" t="str">
        <f t="shared" si="200"/>
        <v/>
      </c>
      <c r="F1690" s="1" t="s">
        <v>4</v>
      </c>
      <c r="G1690" s="2" t="s">
        <v>7089</v>
      </c>
    </row>
    <row r="1691">
      <c r="A1691" s="1" t="s">
        <v>7090</v>
      </c>
      <c r="B1691" s="1" t="s">
        <v>1451</v>
      </c>
      <c r="C1691" s="1" t="s">
        <v>7091</v>
      </c>
      <c r="D1691" s="1" t="s">
        <v>7092</v>
      </c>
      <c r="E1691" t="str">
        <f t="shared" si="200"/>
        <v/>
      </c>
      <c r="F1691" s="1" t="s">
        <v>4</v>
      </c>
      <c r="G1691" s="2" t="s">
        <v>7093</v>
      </c>
    </row>
    <row r="1692">
      <c r="A1692" s="1" t="s">
        <v>7094</v>
      </c>
      <c r="B1692" s="1" t="s">
        <v>2192</v>
      </c>
      <c r="C1692" s="1" t="s">
        <v>7095</v>
      </c>
      <c r="D1692" s="2" t="s">
        <v>7096</v>
      </c>
      <c r="E1692" t="str">
        <f>IMAGE("https://i.ytimg.com/vi/qXsf3ICgy50/maxresdefault.jpg",1)</f>
        <v/>
      </c>
      <c r="F1692" s="1" t="s">
        <v>4</v>
      </c>
      <c r="G1692" s="2" t="s">
        <v>7097</v>
      </c>
    </row>
    <row r="1693">
      <c r="A1693" s="1" t="s">
        <v>7098</v>
      </c>
      <c r="B1693" s="1" t="s">
        <v>7099</v>
      </c>
      <c r="C1693" s="1" t="s">
        <v>7100</v>
      </c>
      <c r="D1693" s="1" t="s">
        <v>7101</v>
      </c>
      <c r="E1693" t="str">
        <f>IMAGE("http://ifttt.com/images/no_image_card.png",1)</f>
        <v/>
      </c>
      <c r="F1693" s="1" t="s">
        <v>4</v>
      </c>
      <c r="G1693" s="2" t="s">
        <v>7102</v>
      </c>
    </row>
    <row r="1694">
      <c r="A1694" s="1" t="s">
        <v>7103</v>
      </c>
      <c r="B1694" s="1" t="s">
        <v>7104</v>
      </c>
      <c r="C1694" s="1" t="s">
        <v>7105</v>
      </c>
      <c r="D1694" s="2" t="s">
        <v>6124</v>
      </c>
      <c r="E1694" t="str">
        <f>IMAGE("http://static2.businessinsider.com/image/554124f36da8117d129128d5/this-robot-competition-inspired-students-and-will-get-you-excited-about-the-future.jpg",1)</f>
        <v/>
      </c>
      <c r="F1694" s="1" t="s">
        <v>4</v>
      </c>
      <c r="G1694" s="2" t="s">
        <v>7106</v>
      </c>
    </row>
    <row r="1695">
      <c r="A1695" s="1" t="s">
        <v>7107</v>
      </c>
      <c r="B1695" s="1" t="s">
        <v>7108</v>
      </c>
      <c r="C1695" s="1" t="s">
        <v>7109</v>
      </c>
      <c r="D1695" s="2" t="s">
        <v>7110</v>
      </c>
      <c r="E1695" t="str">
        <f>IMAGE("http://goldengatesgreenest.com/wp-content/uploads/2015/04/MC75M2a_Golden.png",1)</f>
        <v/>
      </c>
      <c r="F1695" s="1" t="s">
        <v>4</v>
      </c>
      <c r="G1695" s="2" t="s">
        <v>7111</v>
      </c>
    </row>
    <row r="1696">
      <c r="A1696" s="1" t="s">
        <v>7112</v>
      </c>
      <c r="B1696" s="1" t="s">
        <v>6516</v>
      </c>
      <c r="C1696" s="1" t="s">
        <v>7113</v>
      </c>
      <c r="D1696" s="1" t="s">
        <v>7114</v>
      </c>
      <c r="E1696" t="str">
        <f>IMAGE("http://ifttt.com/images/no_image_card.png",1)</f>
        <v/>
      </c>
      <c r="F1696" s="1" t="s">
        <v>4</v>
      </c>
      <c r="G1696" s="2" t="s">
        <v>7115</v>
      </c>
    </row>
    <row r="1697">
      <c r="A1697" s="1" t="s">
        <v>7116</v>
      </c>
      <c r="B1697" s="1" t="s">
        <v>7117</v>
      </c>
      <c r="C1697" s="1" t="s">
        <v>7118</v>
      </c>
      <c r="D1697" s="2" t="s">
        <v>7119</v>
      </c>
      <c r="E1697" t="str">
        <f>IMAGE("https://i.ytimg.com/vi/A3RbJLQzO6c/maxresdefault.jpg",1)</f>
        <v/>
      </c>
      <c r="F1697" s="1" t="s">
        <v>4</v>
      </c>
      <c r="G1697" s="2" t="s">
        <v>7120</v>
      </c>
    </row>
    <row r="1698">
      <c r="A1698" s="1" t="s">
        <v>7121</v>
      </c>
      <c r="B1698" s="1" t="s">
        <v>1038</v>
      </c>
      <c r="C1698" s="1" t="s">
        <v>7122</v>
      </c>
      <c r="D1698" s="2" t="s">
        <v>7123</v>
      </c>
      <c r="E1698" t="str">
        <f>IMAGE("http://prnw.cbe.thejakartapost.com/wp-content/themes/prnw-v2/images/prnewswire_logo.jpg",1)</f>
        <v/>
      </c>
      <c r="F1698" s="1" t="s">
        <v>4</v>
      </c>
      <c r="G1698" s="2" t="s">
        <v>7124</v>
      </c>
    </row>
    <row r="1699">
      <c r="A1699" s="1" t="s">
        <v>7125</v>
      </c>
      <c r="B1699" s="1" t="s">
        <v>7126</v>
      </c>
      <c r="C1699" s="1" t="s">
        <v>7127</v>
      </c>
      <c r="D1699" s="1" t="s">
        <v>7128</v>
      </c>
      <c r="E1699" t="str">
        <f t="shared" ref="E1699:E1700" si="201">IMAGE("http://ifttt.com/images/no_image_card.png",1)</f>
        <v/>
      </c>
      <c r="F1699" s="1" t="s">
        <v>4</v>
      </c>
      <c r="G1699" s="2" t="s">
        <v>7129</v>
      </c>
    </row>
    <row r="1700">
      <c r="A1700" s="1" t="s">
        <v>7130</v>
      </c>
      <c r="B1700" s="1" t="s">
        <v>7131</v>
      </c>
      <c r="C1700" s="1" t="s">
        <v>7132</v>
      </c>
      <c r="D1700" s="1" t="s">
        <v>7133</v>
      </c>
      <c r="E1700" t="str">
        <f t="shared" si="201"/>
        <v/>
      </c>
      <c r="F1700" s="1" t="s">
        <v>4</v>
      </c>
      <c r="G1700" s="2" t="s">
        <v>7134</v>
      </c>
    </row>
    <row r="1701">
      <c r="A1701" s="1" t="s">
        <v>7135</v>
      </c>
      <c r="B1701" s="1" t="s">
        <v>7136</v>
      </c>
      <c r="C1701" s="1" t="s">
        <v>7137</v>
      </c>
      <c r="D1701" s="2" t="s">
        <v>6124</v>
      </c>
      <c r="E1701" t="str">
        <f>IMAGE("http://static2.businessinsider.com/image/554124f36da8117d129128d5/this-robot-competition-inspired-students-and-will-get-you-excited-about-the-future.jpg",1)</f>
        <v/>
      </c>
      <c r="F1701" s="1" t="s">
        <v>4</v>
      </c>
      <c r="G1701" s="2" t="s">
        <v>7138</v>
      </c>
    </row>
    <row r="1702">
      <c r="A1702" s="1" t="s">
        <v>7139</v>
      </c>
      <c r="B1702" s="1" t="s">
        <v>7140</v>
      </c>
      <c r="C1702" s="1" t="s">
        <v>7141</v>
      </c>
      <c r="D1702" s="2" t="s">
        <v>7142</v>
      </c>
      <c r="E1702" t="str">
        <f t="shared" ref="E1702:E1705" si="202">IMAGE("http://ifttt.com/images/no_image_card.png",1)</f>
        <v/>
      </c>
      <c r="F1702" s="1" t="s">
        <v>4</v>
      </c>
      <c r="G1702" s="2" t="s">
        <v>7143</v>
      </c>
    </row>
    <row r="1703">
      <c r="A1703" s="1" t="s">
        <v>7139</v>
      </c>
      <c r="B1703" s="1" t="s">
        <v>7144</v>
      </c>
      <c r="C1703" s="1" t="s">
        <v>7145</v>
      </c>
      <c r="D1703" s="1" t="s">
        <v>7146</v>
      </c>
      <c r="E1703" t="str">
        <f t="shared" si="202"/>
        <v/>
      </c>
      <c r="F1703" s="1" t="s">
        <v>4</v>
      </c>
      <c r="G1703" s="2" t="s">
        <v>7147</v>
      </c>
    </row>
    <row r="1704">
      <c r="A1704" s="1" t="s">
        <v>7148</v>
      </c>
      <c r="B1704" s="1" t="s">
        <v>7149</v>
      </c>
      <c r="C1704" s="1" t="s">
        <v>7150</v>
      </c>
      <c r="D1704" s="1" t="s">
        <v>7151</v>
      </c>
      <c r="E1704" t="str">
        <f t="shared" si="202"/>
        <v/>
      </c>
      <c r="F1704" s="1" t="s">
        <v>4</v>
      </c>
      <c r="G1704" s="2" t="s">
        <v>7152</v>
      </c>
    </row>
    <row r="1705">
      <c r="A1705" s="1" t="s">
        <v>7153</v>
      </c>
      <c r="B1705" s="1" t="s">
        <v>7154</v>
      </c>
      <c r="C1705" s="1" t="s">
        <v>7155</v>
      </c>
      <c r="D1705" s="1" t="s">
        <v>7156</v>
      </c>
      <c r="E1705" t="str">
        <f t="shared" si="202"/>
        <v/>
      </c>
      <c r="F1705" s="1" t="s">
        <v>4</v>
      </c>
      <c r="G1705" s="2" t="s">
        <v>7157</v>
      </c>
    </row>
    <row r="1706">
      <c r="A1706" s="1" t="s">
        <v>7158</v>
      </c>
      <c r="B1706" s="1" t="s">
        <v>7159</v>
      </c>
      <c r="C1706" s="1" t="s">
        <v>7160</v>
      </c>
      <c r="D1706" s="2" t="s">
        <v>7161</v>
      </c>
      <c r="E1706" t="str">
        <f>IMAGE("https://www.khanacademy.org/images/khan-logo-vertical-transparent.png",1)</f>
        <v/>
      </c>
      <c r="F1706" s="1" t="s">
        <v>4</v>
      </c>
      <c r="G1706" s="2" t="s">
        <v>7162</v>
      </c>
    </row>
    <row r="1707">
      <c r="A1707" s="1" t="s">
        <v>7148</v>
      </c>
      <c r="B1707" s="1" t="s">
        <v>7149</v>
      </c>
      <c r="C1707" s="1" t="s">
        <v>7150</v>
      </c>
      <c r="D1707" s="1" t="s">
        <v>7151</v>
      </c>
      <c r="E1707" t="str">
        <f>IMAGE("http://ifttt.com/images/no_image_card.png",1)</f>
        <v/>
      </c>
      <c r="F1707" s="1" t="s">
        <v>4</v>
      </c>
      <c r="G1707" s="2" t="s">
        <v>7152</v>
      </c>
    </row>
    <row r="1708">
      <c r="A1708" s="1" t="s">
        <v>7163</v>
      </c>
      <c r="B1708" s="1" t="s">
        <v>7164</v>
      </c>
      <c r="C1708" s="1" t="s">
        <v>7165</v>
      </c>
      <c r="D1708" s="2" t="s">
        <v>7166</v>
      </c>
      <c r="E1708" t="str">
        <f>IMAGE("https://i.ytimg.com/vi/nf_dNkqP13o/hqdefault.jpg",1)</f>
        <v/>
      </c>
      <c r="F1708" s="1" t="s">
        <v>4</v>
      </c>
      <c r="G1708" s="2" t="s">
        <v>7167</v>
      </c>
    </row>
    <row r="1709">
      <c r="A1709" s="1" t="s">
        <v>7168</v>
      </c>
      <c r="B1709" s="1" t="s">
        <v>7169</v>
      </c>
      <c r="C1709" s="1" t="s">
        <v>7170</v>
      </c>
      <c r="D1709" s="2" t="s">
        <v>7171</v>
      </c>
      <c r="E1709" t="str">
        <f>IMAGE("http://cdn.shopify.com/s/files/1/0543/1257/t/7/assets/logo.png?18244699840661501582",1)</f>
        <v/>
      </c>
      <c r="F1709" s="1" t="s">
        <v>4</v>
      </c>
      <c r="G1709" s="2" t="s">
        <v>7172</v>
      </c>
    </row>
    <row r="1710">
      <c r="A1710" s="1" t="s">
        <v>7173</v>
      </c>
      <c r="B1710" s="1" t="s">
        <v>7174</v>
      </c>
      <c r="C1710" s="1" t="s">
        <v>7175</v>
      </c>
      <c r="D1710" s="2" t="s">
        <v>7176</v>
      </c>
      <c r="E1710" t="str">
        <f>IMAGE("http://s1.ibtimes.com/sites/www.ibtimes.com/files/styles/v2_article_large/public/2015/05/27/rtr4xhe6.jpg?itok=bc2vtuv-",1)</f>
        <v/>
      </c>
      <c r="F1710" s="1" t="s">
        <v>4</v>
      </c>
      <c r="G1710" s="2" t="s">
        <v>7177</v>
      </c>
    </row>
    <row r="1711">
      <c r="A1711" s="1" t="s">
        <v>7178</v>
      </c>
      <c r="B1711" s="1" t="s">
        <v>7179</v>
      </c>
      <c r="C1711" s="1" t="s">
        <v>7180</v>
      </c>
      <c r="D1711" s="2" t="s">
        <v>7181</v>
      </c>
      <c r="E1711" t="str">
        <f t="shared" ref="E1711:E1712" si="203">IMAGE("http://ifttt.com/images/no_image_card.png",1)</f>
        <v/>
      </c>
      <c r="F1711" s="1" t="s">
        <v>4</v>
      </c>
      <c r="G1711" s="2" t="s">
        <v>7182</v>
      </c>
    </row>
    <row r="1712">
      <c r="A1712" s="1" t="s">
        <v>7183</v>
      </c>
      <c r="B1712" s="1" t="s">
        <v>305</v>
      </c>
      <c r="C1712" s="1" t="s">
        <v>7184</v>
      </c>
      <c r="D1712" s="1" t="s">
        <v>7185</v>
      </c>
      <c r="E1712" t="str">
        <f t="shared" si="203"/>
        <v/>
      </c>
      <c r="F1712" s="1" t="s">
        <v>4</v>
      </c>
      <c r="G1712" s="2" t="s">
        <v>7186</v>
      </c>
    </row>
    <row r="1713">
      <c r="A1713" s="1" t="s">
        <v>7187</v>
      </c>
      <c r="B1713" s="1" t="s">
        <v>1038</v>
      </c>
      <c r="C1713" s="1" t="s">
        <v>7188</v>
      </c>
      <c r="D1713" s="2" t="s">
        <v>7189</v>
      </c>
      <c r="E1713" t="str">
        <f>IMAGE("http://www.newsbtc.com/wp-content/uploads/2015/03/square.png",1)</f>
        <v/>
      </c>
      <c r="F1713" s="1" t="s">
        <v>4</v>
      </c>
      <c r="G1713" s="2" t="s">
        <v>7190</v>
      </c>
    </row>
    <row r="1714">
      <c r="A1714" s="1" t="s">
        <v>7191</v>
      </c>
      <c r="B1714" s="1" t="s">
        <v>4133</v>
      </c>
      <c r="C1714" s="1" t="s">
        <v>7192</v>
      </c>
      <c r="D1714" s="1" t="s">
        <v>7193</v>
      </c>
      <c r="E1714" t="str">
        <f>IMAGE("http://ifttt.com/images/no_image_card.png",1)</f>
        <v/>
      </c>
      <c r="F1714" s="1" t="s">
        <v>4</v>
      </c>
      <c r="G1714" s="2" t="s">
        <v>7194</v>
      </c>
    </row>
    <row r="1715">
      <c r="A1715" s="1" t="s">
        <v>7195</v>
      </c>
      <c r="B1715" s="1" t="s">
        <v>757</v>
      </c>
      <c r="C1715" s="1" t="s">
        <v>7196</v>
      </c>
      <c r="D1715" s="2" t="s">
        <v>7197</v>
      </c>
      <c r="E1715" t="str">
        <f>IMAGE("https://pbs.twimg.com/profile_images/497377671991414785/WqYDMIGF_400x400.png",1)</f>
        <v/>
      </c>
      <c r="F1715" s="1" t="s">
        <v>4</v>
      </c>
      <c r="G1715" s="2" t="s">
        <v>7198</v>
      </c>
    </row>
    <row r="1716">
      <c r="A1716" s="1" t="s">
        <v>7199</v>
      </c>
      <c r="B1716" s="1" t="s">
        <v>7200</v>
      </c>
      <c r="C1716" s="1" t="s">
        <v>7201</v>
      </c>
      <c r="D1716" s="1" t="s">
        <v>7202</v>
      </c>
      <c r="E1716" t="str">
        <f t="shared" ref="E1716:E1719" si="204">IMAGE("http://ifttt.com/images/no_image_card.png",1)</f>
        <v/>
      </c>
      <c r="F1716" s="1" t="s">
        <v>4</v>
      </c>
      <c r="G1716" s="2" t="s">
        <v>7203</v>
      </c>
    </row>
    <row r="1717">
      <c r="A1717" s="1" t="s">
        <v>7204</v>
      </c>
      <c r="B1717" s="1" t="s">
        <v>1028</v>
      </c>
      <c r="C1717" s="1" t="s">
        <v>7205</v>
      </c>
      <c r="D1717" s="1" t="s">
        <v>7206</v>
      </c>
      <c r="E1717" t="str">
        <f t="shared" si="204"/>
        <v/>
      </c>
      <c r="F1717" s="1" t="s">
        <v>4</v>
      </c>
      <c r="G1717" s="2" t="s">
        <v>7207</v>
      </c>
    </row>
    <row r="1718">
      <c r="A1718" s="1" t="s">
        <v>7204</v>
      </c>
      <c r="B1718" s="1" t="s">
        <v>4909</v>
      </c>
      <c r="C1718" s="1" t="s">
        <v>7208</v>
      </c>
      <c r="D1718" s="1" t="s">
        <v>7209</v>
      </c>
      <c r="E1718" t="str">
        <f t="shared" si="204"/>
        <v/>
      </c>
      <c r="F1718" s="1" t="s">
        <v>4</v>
      </c>
      <c r="G1718" s="2" t="s">
        <v>7210</v>
      </c>
    </row>
    <row r="1719">
      <c r="A1719" s="1" t="s">
        <v>7211</v>
      </c>
      <c r="B1719" s="1" t="s">
        <v>7212</v>
      </c>
      <c r="C1719" s="1" t="s">
        <v>7213</v>
      </c>
      <c r="D1719" s="2" t="s">
        <v>7214</v>
      </c>
      <c r="E1719" t="str">
        <f t="shared" si="204"/>
        <v/>
      </c>
      <c r="F1719" s="1" t="s">
        <v>4</v>
      </c>
      <c r="G1719" s="2" t="s">
        <v>7215</v>
      </c>
    </row>
    <row r="1720">
      <c r="A1720" s="1" t="s">
        <v>7216</v>
      </c>
      <c r="B1720" s="1" t="s">
        <v>4179</v>
      </c>
      <c r="C1720" s="1" t="s">
        <v>7217</v>
      </c>
      <c r="D1720" s="2" t="s">
        <v>7218</v>
      </c>
      <c r="E1720" t="str">
        <f>IMAGE("https://i.ytimg.com/vi/f_suq-ilHvA/maxresdefault.jpg",1)</f>
        <v/>
      </c>
      <c r="F1720" s="1" t="s">
        <v>4</v>
      </c>
      <c r="G1720" s="2" t="s">
        <v>7219</v>
      </c>
    </row>
    <row r="1721">
      <c r="A1721" s="1" t="s">
        <v>7216</v>
      </c>
      <c r="B1721" s="1" t="s">
        <v>270</v>
      </c>
      <c r="C1721" s="1" t="s">
        <v>7220</v>
      </c>
      <c r="D1721" s="2" t="s">
        <v>7221</v>
      </c>
      <c r="E1721" t="str">
        <f>IMAGE("http://nccapitolconnection.com/files/2015/05/11297241203_b629d9183e_o-e1432761430507.jpg",1)</f>
        <v/>
      </c>
      <c r="F1721" s="1" t="s">
        <v>4</v>
      </c>
      <c r="G1721" s="2" t="s">
        <v>7222</v>
      </c>
    </row>
    <row r="1722">
      <c r="A1722" s="1" t="s">
        <v>7223</v>
      </c>
      <c r="B1722" s="1" t="s">
        <v>2184</v>
      </c>
      <c r="C1722" s="1" t="s">
        <v>7224</v>
      </c>
      <c r="D1722" s="2" t="s">
        <v>7225</v>
      </c>
      <c r="E1722" t="str">
        <f>IMAGE("http://enjoybitcoins.com/wp-content/plugins/all-in-one-seo-pack/images/default-user-image.png",1)</f>
        <v/>
      </c>
      <c r="F1722" s="1" t="s">
        <v>4</v>
      </c>
      <c r="G1722" s="2" t="s">
        <v>7226</v>
      </c>
    </row>
    <row r="1723">
      <c r="A1723" s="1" t="s">
        <v>7211</v>
      </c>
      <c r="B1723" s="1" t="s">
        <v>7212</v>
      </c>
      <c r="C1723" s="1" t="s">
        <v>7213</v>
      </c>
      <c r="D1723" s="2" t="s">
        <v>7214</v>
      </c>
      <c r="E1723" t="str">
        <f t="shared" ref="E1723:E1725" si="205">IMAGE("http://ifttt.com/images/no_image_card.png",1)</f>
        <v/>
      </c>
      <c r="F1723" s="1" t="s">
        <v>4</v>
      </c>
      <c r="G1723" s="2" t="s">
        <v>7215</v>
      </c>
    </row>
    <row r="1724">
      <c r="A1724" s="1" t="s">
        <v>7204</v>
      </c>
      <c r="B1724" s="1" t="s">
        <v>1028</v>
      </c>
      <c r="C1724" s="1" t="s">
        <v>7205</v>
      </c>
      <c r="D1724" s="1" t="s">
        <v>7206</v>
      </c>
      <c r="E1724" t="str">
        <f t="shared" si="205"/>
        <v/>
      </c>
      <c r="F1724" s="1" t="s">
        <v>4</v>
      </c>
      <c r="G1724" s="2" t="s">
        <v>7207</v>
      </c>
    </row>
    <row r="1725">
      <c r="A1725" s="1" t="s">
        <v>7227</v>
      </c>
      <c r="B1725" s="1" t="s">
        <v>4229</v>
      </c>
      <c r="C1725" s="1" t="s">
        <v>7228</v>
      </c>
      <c r="D1725" s="1" t="s">
        <v>7229</v>
      </c>
      <c r="E1725" t="str">
        <f t="shared" si="205"/>
        <v/>
      </c>
      <c r="F1725" s="1" t="s">
        <v>4</v>
      </c>
      <c r="G1725" s="2" t="s">
        <v>7230</v>
      </c>
    </row>
    <row r="1726">
      <c r="A1726" s="1" t="s">
        <v>7231</v>
      </c>
      <c r="B1726" s="1" t="s">
        <v>7232</v>
      </c>
      <c r="C1726" s="1" t="s">
        <v>7233</v>
      </c>
      <c r="D1726" s="2" t="s">
        <v>7234</v>
      </c>
      <c r="E1726" t="str">
        <f>IMAGE("http://images.fineartamerica.com/images/artworkimages/medium/1/bitcoin-universe-barbara-ki.jpg",1)</f>
        <v/>
      </c>
      <c r="F1726" s="1" t="s">
        <v>4</v>
      </c>
      <c r="G1726" s="2" t="s">
        <v>7235</v>
      </c>
    </row>
    <row r="1727">
      <c r="A1727" s="1" t="s">
        <v>7236</v>
      </c>
      <c r="B1727" s="1" t="s">
        <v>7237</v>
      </c>
      <c r="C1727" s="1" t="s">
        <v>7238</v>
      </c>
      <c r="D1727" s="2" t="s">
        <v>7239</v>
      </c>
      <c r="E1727" t="str">
        <f>IMAGE("https://i.ytimg.com/vi/f_suq-ilHvA/maxresdefault.jpg",1)</f>
        <v/>
      </c>
      <c r="F1727" s="1" t="s">
        <v>4</v>
      </c>
      <c r="G1727" s="2" t="s">
        <v>7240</v>
      </c>
    </row>
    <row r="1728">
      <c r="A1728" s="1" t="s">
        <v>7241</v>
      </c>
      <c r="B1728" s="1" t="s">
        <v>1638</v>
      </c>
      <c r="C1728" s="1" t="s">
        <v>7242</v>
      </c>
      <c r="D1728" s="2" t="s">
        <v>7243</v>
      </c>
      <c r="E1728" t="str">
        <f>IMAGE("http://bitcoinist.net/wp-content/uploads/2015/05/Pioneers-Festival-Bitcoinist2.jpg",1)</f>
        <v/>
      </c>
      <c r="F1728" s="1" t="s">
        <v>4</v>
      </c>
      <c r="G1728" s="2" t="s">
        <v>7244</v>
      </c>
    </row>
    <row r="1729">
      <c r="A1729" s="1" t="s">
        <v>7241</v>
      </c>
      <c r="B1729" s="1" t="s">
        <v>7245</v>
      </c>
      <c r="C1729" s="1" t="s">
        <v>7246</v>
      </c>
      <c r="D1729" s="1" t="s">
        <v>7247</v>
      </c>
      <c r="E1729" t="str">
        <f t="shared" ref="E1729:E1730" si="206">IMAGE("http://ifttt.com/images/no_image_card.png",1)</f>
        <v/>
      </c>
      <c r="F1729" s="1" t="s">
        <v>4</v>
      </c>
      <c r="G1729" s="2" t="s">
        <v>7248</v>
      </c>
    </row>
    <row r="1730">
      <c r="A1730" s="1" t="s">
        <v>7249</v>
      </c>
      <c r="B1730" s="1" t="s">
        <v>1666</v>
      </c>
      <c r="C1730" s="1" t="s">
        <v>7250</v>
      </c>
      <c r="D1730" s="1" t="s">
        <v>7251</v>
      </c>
      <c r="E1730" t="str">
        <f t="shared" si="206"/>
        <v/>
      </c>
      <c r="F1730" s="1" t="s">
        <v>4</v>
      </c>
      <c r="G1730" s="2" t="s">
        <v>7252</v>
      </c>
    </row>
    <row r="1731">
      <c r="A1731" s="1" t="s">
        <v>7253</v>
      </c>
      <c r="B1731" s="1" t="s">
        <v>2192</v>
      </c>
      <c r="C1731" s="1" t="s">
        <v>7254</v>
      </c>
      <c r="D1731" s="2" t="s">
        <v>7255</v>
      </c>
      <c r="E1731" t="str">
        <f>IMAGE("https://i.ytimg.com/vi/rs4KPTcX2-Y/maxresdefault.jpg",1)</f>
        <v/>
      </c>
      <c r="F1731" s="1" t="s">
        <v>4</v>
      </c>
      <c r="G1731" s="2" t="s">
        <v>7256</v>
      </c>
    </row>
    <row r="1732">
      <c r="A1732" s="1" t="s">
        <v>7257</v>
      </c>
      <c r="B1732" s="1" t="s">
        <v>7258</v>
      </c>
      <c r="C1732" s="1" t="s">
        <v>7259</v>
      </c>
      <c r="D1732" s="1" t="s">
        <v>7260</v>
      </c>
      <c r="E1732" t="str">
        <f>IMAGE("http://ifttt.com/images/no_image_card.png",1)</f>
        <v/>
      </c>
      <c r="F1732" s="1" t="s">
        <v>4</v>
      </c>
      <c r="G1732" s="2" t="s">
        <v>7261</v>
      </c>
    </row>
    <row r="1733">
      <c r="A1733" s="1" t="s">
        <v>7262</v>
      </c>
      <c r="B1733" s="1" t="s">
        <v>7263</v>
      </c>
      <c r="C1733" s="1" t="s">
        <v>7264</v>
      </c>
      <c r="D1733" s="2" t="s">
        <v>7265</v>
      </c>
      <c r="E1733" t="str">
        <f>IMAGE("http://www.involvr.net/wp-content/uploads/10680057786_3638b996c7_bitcoin.jpg",1)</f>
        <v/>
      </c>
      <c r="F1733" s="1" t="s">
        <v>4</v>
      </c>
      <c r="G1733" s="2" t="s">
        <v>7266</v>
      </c>
    </row>
    <row r="1734">
      <c r="A1734" s="1" t="s">
        <v>7267</v>
      </c>
      <c r="B1734" s="1" t="s">
        <v>7268</v>
      </c>
      <c r="C1734" s="1" t="s">
        <v>7269</v>
      </c>
      <c r="D1734" s="2" t="s">
        <v>7270</v>
      </c>
      <c r="E1734" t="str">
        <f>IMAGE("http://i.imgur.com/tO4fjip.jpg",1)</f>
        <v/>
      </c>
      <c r="F1734" s="1" t="s">
        <v>4</v>
      </c>
      <c r="G1734" s="2" t="s">
        <v>7271</v>
      </c>
    </row>
    <row r="1735">
      <c r="A1735" s="1" t="s">
        <v>7272</v>
      </c>
      <c r="B1735" s="1" t="s">
        <v>7273</v>
      </c>
      <c r="C1735" s="1" t="s">
        <v>7274</v>
      </c>
      <c r="D1735" s="2" t="s">
        <v>7275</v>
      </c>
      <c r="E1735" t="str">
        <f>IMAGE("http://i.imgur.com/gtoNrHnh.jpg",1)</f>
        <v/>
      </c>
      <c r="F1735" s="1" t="s">
        <v>4</v>
      </c>
      <c r="G1735" s="2" t="s">
        <v>7276</v>
      </c>
    </row>
    <row r="1736">
      <c r="A1736" s="1" t="s">
        <v>7277</v>
      </c>
      <c r="B1736" s="1" t="s">
        <v>7278</v>
      </c>
      <c r="C1736" s="1" t="s">
        <v>7279</v>
      </c>
      <c r="D1736" s="2" t="s">
        <v>7280</v>
      </c>
      <c r="E1736" t="str">
        <f>IMAGE("http://media.coindesk.com/2014/07/coindesk-logo.png",1)</f>
        <v/>
      </c>
      <c r="F1736" s="1" t="s">
        <v>4</v>
      </c>
      <c r="G1736" s="2" t="s">
        <v>7281</v>
      </c>
    </row>
    <row r="1737">
      <c r="A1737" s="1" t="s">
        <v>7282</v>
      </c>
      <c r="B1737" s="1" t="s">
        <v>7283</v>
      </c>
      <c r="C1737" s="1" t="s">
        <v>7284</v>
      </c>
      <c r="D1737" s="2" t="s">
        <v>7285</v>
      </c>
      <c r="E1737" t="str">
        <f>IMAGE("https://allthingsvice.files.wordpress.com/2015/05/plaque1.jpg",1)</f>
        <v/>
      </c>
      <c r="F1737" s="1" t="s">
        <v>4</v>
      </c>
      <c r="G1737" s="2" t="s">
        <v>7286</v>
      </c>
    </row>
    <row r="1738">
      <c r="A1738" s="1" t="s">
        <v>7287</v>
      </c>
      <c r="B1738" s="1" t="s">
        <v>7288</v>
      </c>
      <c r="C1738" s="1" t="s">
        <v>7289</v>
      </c>
      <c r="D1738" s="1" t="s">
        <v>7290</v>
      </c>
      <c r="E1738" t="str">
        <f>IMAGE("http://ifttt.com/images/no_image_card.png",1)</f>
        <v/>
      </c>
      <c r="F1738" s="1" t="s">
        <v>4</v>
      </c>
      <c r="G1738" s="2" t="s">
        <v>7291</v>
      </c>
    </row>
    <row r="1739">
      <c r="A1739" s="1" t="s">
        <v>7292</v>
      </c>
      <c r="B1739" s="1" t="s">
        <v>3627</v>
      </c>
      <c r="C1739" s="1" t="s">
        <v>7293</v>
      </c>
      <c r="D1739" s="2" t="s">
        <v>7294</v>
      </c>
      <c r="E1739" t="str">
        <f>IMAGE("https://www.xmint.org/Content/images/june-promo.png",1)</f>
        <v/>
      </c>
      <c r="F1739" s="1" t="s">
        <v>4</v>
      </c>
      <c r="G1739" s="2" t="s">
        <v>7295</v>
      </c>
    </row>
    <row r="1740">
      <c r="A1740" s="1" t="s">
        <v>7296</v>
      </c>
      <c r="B1740" s="1" t="s">
        <v>7297</v>
      </c>
      <c r="C1740" s="1" t="s">
        <v>7298</v>
      </c>
      <c r="D1740" s="1" t="s">
        <v>14</v>
      </c>
      <c r="E1740" t="str">
        <f t="shared" ref="E1740:E1744" si="207">IMAGE("http://ifttt.com/images/no_image_card.png",1)</f>
        <v/>
      </c>
      <c r="F1740" s="1" t="s">
        <v>4</v>
      </c>
      <c r="G1740" s="2" t="s">
        <v>7299</v>
      </c>
    </row>
    <row r="1741">
      <c r="A1741" s="1" t="s">
        <v>7300</v>
      </c>
      <c r="B1741" s="1" t="s">
        <v>909</v>
      </c>
      <c r="C1741" s="1" t="s">
        <v>7301</v>
      </c>
      <c r="D1741" s="1" t="s">
        <v>7302</v>
      </c>
      <c r="E1741" t="str">
        <f t="shared" si="207"/>
        <v/>
      </c>
      <c r="F1741" s="1" t="s">
        <v>4</v>
      </c>
      <c r="G1741" s="2" t="s">
        <v>7303</v>
      </c>
    </row>
    <row r="1742">
      <c r="A1742" s="1" t="s">
        <v>7304</v>
      </c>
      <c r="B1742" s="1" t="s">
        <v>3062</v>
      </c>
      <c r="C1742" s="1" t="s">
        <v>7305</v>
      </c>
      <c r="D1742" s="1" t="s">
        <v>7306</v>
      </c>
      <c r="E1742" t="str">
        <f t="shared" si="207"/>
        <v/>
      </c>
      <c r="F1742" s="1" t="s">
        <v>4</v>
      </c>
      <c r="G1742" s="2" t="s">
        <v>7307</v>
      </c>
    </row>
    <row r="1743">
      <c r="A1743" s="1" t="s">
        <v>7308</v>
      </c>
      <c r="B1743" s="1" t="s">
        <v>7309</v>
      </c>
      <c r="C1743" s="1" t="s">
        <v>7310</v>
      </c>
      <c r="D1743" s="1" t="s">
        <v>7311</v>
      </c>
      <c r="E1743" t="str">
        <f t="shared" si="207"/>
        <v/>
      </c>
      <c r="F1743" s="1" t="s">
        <v>4</v>
      </c>
      <c r="G1743" s="2" t="s">
        <v>7312</v>
      </c>
    </row>
    <row r="1744">
      <c r="A1744" s="1" t="s">
        <v>7313</v>
      </c>
      <c r="B1744" s="1" t="s">
        <v>7314</v>
      </c>
      <c r="C1744" s="1" t="s">
        <v>7315</v>
      </c>
      <c r="D1744" s="1" t="s">
        <v>7316</v>
      </c>
      <c r="E1744" t="str">
        <f t="shared" si="207"/>
        <v/>
      </c>
      <c r="F1744" s="1" t="s">
        <v>4</v>
      </c>
      <c r="G1744" s="2" t="s">
        <v>7317</v>
      </c>
    </row>
    <row r="1745">
      <c r="A1745" s="1" t="s">
        <v>7318</v>
      </c>
      <c r="B1745" s="1" t="s">
        <v>1797</v>
      </c>
      <c r="C1745" s="1" t="s">
        <v>7319</v>
      </c>
      <c r="D1745" s="2" t="s">
        <v>7320</v>
      </c>
      <c r="E1745" t="str">
        <f>IMAGE("http://www.intoodeepfrying.com/wp-content/uploads/2014/10/bounty_bar.jpg",1)</f>
        <v/>
      </c>
      <c r="F1745" s="1" t="s">
        <v>4</v>
      </c>
      <c r="G1745" s="2" t="s">
        <v>7321</v>
      </c>
    </row>
    <row r="1746">
      <c r="A1746" s="1" t="s">
        <v>7322</v>
      </c>
      <c r="B1746" s="1" t="s">
        <v>7323</v>
      </c>
      <c r="C1746" s="1" t="s">
        <v>7324</v>
      </c>
      <c r="D1746" s="2" t="s">
        <v>7325</v>
      </c>
      <c r="E1746" t="str">
        <f>IMAGE("https://s0.wp.com/i/blank.jpg",1)</f>
        <v/>
      </c>
      <c r="F1746" s="1" t="s">
        <v>4</v>
      </c>
      <c r="G1746" s="2" t="s">
        <v>7326</v>
      </c>
    </row>
    <row r="1747">
      <c r="A1747" s="1" t="s">
        <v>7327</v>
      </c>
      <c r="B1747" s="1" t="s">
        <v>200</v>
      </c>
      <c r="C1747" s="1" t="s">
        <v>7328</v>
      </c>
      <c r="D1747" s="1" t="s">
        <v>7329</v>
      </c>
      <c r="E1747" t="str">
        <f>IMAGE("http://ifttt.com/images/no_image_card.png",1)</f>
        <v/>
      </c>
      <c r="F1747" s="1" t="s">
        <v>4</v>
      </c>
      <c r="G1747" s="2" t="s">
        <v>7330</v>
      </c>
    </row>
    <row r="1748">
      <c r="A1748" s="1" t="s">
        <v>7331</v>
      </c>
      <c r="B1748" s="1" t="s">
        <v>474</v>
      </c>
      <c r="C1748" s="1" t="s">
        <v>7332</v>
      </c>
      <c r="D1748" s="2" t="s">
        <v>7333</v>
      </c>
      <c r="E1748" t="str">
        <f>IMAGE("https://archive.org/services/img/internetarcade",1)</f>
        <v/>
      </c>
      <c r="F1748" s="1" t="s">
        <v>4</v>
      </c>
      <c r="G1748" s="2" t="s">
        <v>7334</v>
      </c>
    </row>
    <row r="1749">
      <c r="A1749" s="1" t="s">
        <v>7335</v>
      </c>
      <c r="B1749" s="1" t="s">
        <v>7212</v>
      </c>
      <c r="C1749" s="1" t="s">
        <v>7336</v>
      </c>
      <c r="D1749" s="2" t="s">
        <v>7214</v>
      </c>
      <c r="E1749" t="str">
        <f>IMAGE("http://ifttt.com/images/no_image_card.png",1)</f>
        <v/>
      </c>
      <c r="F1749" s="1" t="s">
        <v>4</v>
      </c>
      <c r="G1749" s="2" t="s">
        <v>7337</v>
      </c>
    </row>
    <row r="1750">
      <c r="A1750" s="1" t="s">
        <v>7338</v>
      </c>
      <c r="B1750" s="1">
        <v>2.3423423423451E13</v>
      </c>
      <c r="C1750" s="1" t="s">
        <v>7339</v>
      </c>
      <c r="D1750" s="2" t="s">
        <v>7340</v>
      </c>
      <c r="E1750" t="str">
        <f>IMAGE("http://i.imgur.com/DEAputs.png",1)</f>
        <v/>
      </c>
      <c r="F1750" s="1" t="s">
        <v>4</v>
      </c>
      <c r="G1750" s="2" t="s">
        <v>7341</v>
      </c>
    </row>
    <row r="1751">
      <c r="A1751" s="1" t="s">
        <v>7342</v>
      </c>
      <c r="B1751" s="1" t="s">
        <v>7343</v>
      </c>
      <c r="C1751" s="1" t="s">
        <v>7344</v>
      </c>
      <c r="D1751" s="1" t="s">
        <v>7345</v>
      </c>
      <c r="E1751" t="str">
        <f t="shared" ref="E1751:E1759" si="208">IMAGE("http://ifttt.com/images/no_image_card.png",1)</f>
        <v/>
      </c>
      <c r="F1751" s="1" t="s">
        <v>4</v>
      </c>
      <c r="G1751" s="2" t="s">
        <v>7346</v>
      </c>
    </row>
    <row r="1752">
      <c r="A1752" s="1" t="s">
        <v>7347</v>
      </c>
      <c r="B1752" s="1" t="s">
        <v>7348</v>
      </c>
      <c r="C1752" s="1" t="s">
        <v>7349</v>
      </c>
      <c r="D1752" s="1" t="s">
        <v>7350</v>
      </c>
      <c r="E1752" t="str">
        <f t="shared" si="208"/>
        <v/>
      </c>
      <c r="F1752" s="1" t="s">
        <v>4</v>
      </c>
      <c r="G1752" s="2" t="s">
        <v>7351</v>
      </c>
    </row>
    <row r="1753">
      <c r="A1753" s="1" t="s">
        <v>7352</v>
      </c>
      <c r="B1753" s="1" t="s">
        <v>7353</v>
      </c>
      <c r="C1753" s="1" t="s">
        <v>7354</v>
      </c>
      <c r="D1753" s="1" t="s">
        <v>7355</v>
      </c>
      <c r="E1753" t="str">
        <f t="shared" si="208"/>
        <v/>
      </c>
      <c r="F1753" s="1" t="s">
        <v>4</v>
      </c>
      <c r="G1753" s="2" t="s">
        <v>7356</v>
      </c>
    </row>
    <row r="1754">
      <c r="A1754" s="1" t="s">
        <v>7357</v>
      </c>
      <c r="B1754" s="1" t="s">
        <v>7358</v>
      </c>
      <c r="C1754" s="1" t="s">
        <v>7359</v>
      </c>
      <c r="D1754" s="1" t="s">
        <v>7360</v>
      </c>
      <c r="E1754" t="str">
        <f t="shared" si="208"/>
        <v/>
      </c>
      <c r="F1754" s="1" t="s">
        <v>4</v>
      </c>
      <c r="G1754" s="2" t="s">
        <v>7361</v>
      </c>
    </row>
    <row r="1755">
      <c r="A1755" s="1" t="s">
        <v>7362</v>
      </c>
      <c r="B1755" s="1" t="s">
        <v>7363</v>
      </c>
      <c r="C1755" s="1" t="s">
        <v>7364</v>
      </c>
      <c r="D1755" s="1" t="s">
        <v>7365</v>
      </c>
      <c r="E1755" t="str">
        <f t="shared" si="208"/>
        <v/>
      </c>
      <c r="F1755" s="1" t="s">
        <v>4</v>
      </c>
      <c r="G1755" s="2" t="s">
        <v>7366</v>
      </c>
    </row>
    <row r="1756">
      <c r="A1756" s="1" t="s">
        <v>7367</v>
      </c>
      <c r="B1756" s="1" t="s">
        <v>7368</v>
      </c>
      <c r="C1756" s="1" t="s">
        <v>7369</v>
      </c>
      <c r="D1756" s="1" t="s">
        <v>7370</v>
      </c>
      <c r="E1756" t="str">
        <f t="shared" si="208"/>
        <v/>
      </c>
      <c r="F1756" s="1" t="s">
        <v>4</v>
      </c>
      <c r="G1756" s="2" t="s">
        <v>7371</v>
      </c>
    </row>
    <row r="1757">
      <c r="A1757" s="1" t="s">
        <v>7372</v>
      </c>
      <c r="B1757" s="1" t="s">
        <v>265</v>
      </c>
      <c r="C1757" s="1" t="s">
        <v>7373</v>
      </c>
      <c r="D1757" s="1" t="s">
        <v>7374</v>
      </c>
      <c r="E1757" t="str">
        <f t="shared" si="208"/>
        <v/>
      </c>
      <c r="F1757" s="1" t="s">
        <v>4</v>
      </c>
      <c r="G1757" s="2" t="s">
        <v>7375</v>
      </c>
    </row>
    <row r="1758">
      <c r="A1758" s="1" t="s">
        <v>7376</v>
      </c>
      <c r="B1758" s="1" t="s">
        <v>7377</v>
      </c>
      <c r="C1758" s="1" t="s">
        <v>7378</v>
      </c>
      <c r="D1758" s="1" t="s">
        <v>7379</v>
      </c>
      <c r="E1758" t="str">
        <f t="shared" si="208"/>
        <v/>
      </c>
      <c r="F1758" s="1" t="s">
        <v>4</v>
      </c>
      <c r="G1758" s="2" t="s">
        <v>7380</v>
      </c>
    </row>
    <row r="1759">
      <c r="A1759" s="1" t="s">
        <v>7372</v>
      </c>
      <c r="B1759" s="1" t="s">
        <v>265</v>
      </c>
      <c r="C1759" s="1" t="s">
        <v>7373</v>
      </c>
      <c r="D1759" s="1" t="s">
        <v>7374</v>
      </c>
      <c r="E1759" t="str">
        <f t="shared" si="208"/>
        <v/>
      </c>
      <c r="F1759" s="1" t="s">
        <v>4</v>
      </c>
      <c r="G1759" s="2" t="s">
        <v>7375</v>
      </c>
    </row>
    <row r="1760">
      <c r="A1760" s="1" t="s">
        <v>7381</v>
      </c>
      <c r="B1760" s="1" t="s">
        <v>7382</v>
      </c>
      <c r="C1760" s="1" t="s">
        <v>7383</v>
      </c>
      <c r="D1760" s="2" t="s">
        <v>7384</v>
      </c>
      <c r="E1760" t="str">
        <f>IMAGE("http://cdn.arstechnica.net/wp-content/uploads/2015/05/UNflags-640x417.jpg",1)</f>
        <v/>
      </c>
      <c r="F1760" s="1" t="s">
        <v>4</v>
      </c>
      <c r="G1760" s="2" t="s">
        <v>7385</v>
      </c>
    </row>
    <row r="1761">
      <c r="A1761" s="1" t="s">
        <v>7386</v>
      </c>
      <c r="B1761" s="1" t="s">
        <v>4412</v>
      </c>
      <c r="C1761" s="1" t="s">
        <v>7387</v>
      </c>
      <c r="D1761" s="2" t="s">
        <v>7388</v>
      </c>
      <c r="E1761" t="str">
        <f>IMAGE("http://media.coindesk.com/2015/05/Screen-Shot-2015-05-28-at-4.23.07-PM.png",1)</f>
        <v/>
      </c>
      <c r="F1761" s="1" t="s">
        <v>4</v>
      </c>
      <c r="G1761" s="2" t="s">
        <v>7389</v>
      </c>
    </row>
    <row r="1762">
      <c r="A1762" s="1" t="s">
        <v>7390</v>
      </c>
      <c r="B1762" s="1" t="s">
        <v>7391</v>
      </c>
      <c r="C1762" s="1" t="s">
        <v>7392</v>
      </c>
      <c r="D1762" s="1" t="s">
        <v>7393</v>
      </c>
      <c r="E1762" t="str">
        <f t="shared" ref="E1762:E1763" si="209">IMAGE("http://ifttt.com/images/no_image_card.png",1)</f>
        <v/>
      </c>
      <c r="F1762" s="1" t="s">
        <v>4</v>
      </c>
      <c r="G1762" s="2" t="s">
        <v>7394</v>
      </c>
    </row>
    <row r="1763">
      <c r="A1763" s="1" t="s">
        <v>7395</v>
      </c>
      <c r="B1763" s="1" t="s">
        <v>7396</v>
      </c>
      <c r="C1763" s="1" t="s">
        <v>7397</v>
      </c>
      <c r="D1763" s="2" t="s">
        <v>7398</v>
      </c>
      <c r="E1763" t="str">
        <f t="shared" si="209"/>
        <v/>
      </c>
      <c r="F1763" s="1" t="s">
        <v>4</v>
      </c>
      <c r="G1763" s="2" t="s">
        <v>7399</v>
      </c>
    </row>
    <row r="1764">
      <c r="A1764" s="1" t="s">
        <v>7400</v>
      </c>
      <c r="B1764" s="1" t="s">
        <v>7401</v>
      </c>
      <c r="C1764" s="1" t="s">
        <v>7402</v>
      </c>
      <c r="D1764" s="2" t="s">
        <v>7403</v>
      </c>
      <c r="E1764" t="str">
        <f>IMAGE("http://media.npr.org/assets/img/2010/10/04/real_wide-810339efc3a85c5dee5a6ca802de06669dde4a8f.jpg?s=1400",1)</f>
        <v/>
      </c>
      <c r="F1764" s="1" t="s">
        <v>4</v>
      </c>
      <c r="G1764" s="2" t="s">
        <v>7404</v>
      </c>
    </row>
    <row r="1765">
      <c r="A1765" s="1" t="s">
        <v>7405</v>
      </c>
      <c r="B1765" s="1" t="s">
        <v>5886</v>
      </c>
      <c r="C1765" s="1" t="s">
        <v>7406</v>
      </c>
      <c r="D1765" s="2" t="s">
        <v>7407</v>
      </c>
      <c r="E1765" t="str">
        <f>IMAGE("http://www.deepdotweb.com/wp-content/uploads/2015/05/10-660x330.png",1)</f>
        <v/>
      </c>
      <c r="F1765" s="1" t="s">
        <v>4</v>
      </c>
      <c r="G1765" s="2" t="s">
        <v>7408</v>
      </c>
    </row>
    <row r="1766">
      <c r="A1766" s="1" t="s">
        <v>7395</v>
      </c>
      <c r="B1766" s="1" t="s">
        <v>7396</v>
      </c>
      <c r="C1766" s="1" t="s">
        <v>7397</v>
      </c>
      <c r="D1766" s="2" t="s">
        <v>7398</v>
      </c>
      <c r="E1766" t="str">
        <f>IMAGE("http://ifttt.com/images/no_image_card.png",1)</f>
        <v/>
      </c>
      <c r="F1766" s="1" t="s">
        <v>4</v>
      </c>
      <c r="G1766" s="2" t="s">
        <v>7399</v>
      </c>
    </row>
    <row r="1767">
      <c r="A1767" s="1" t="s">
        <v>7400</v>
      </c>
      <c r="B1767" s="1" t="s">
        <v>7401</v>
      </c>
      <c r="C1767" s="1" t="s">
        <v>7402</v>
      </c>
      <c r="D1767" s="2" t="s">
        <v>7403</v>
      </c>
      <c r="E1767" t="str">
        <f>IMAGE("http://media.npr.org/assets/img/2010/10/04/real_wide-810339efc3a85c5dee5a6ca802de06669dde4a8f.jpg?s=1400",1)</f>
        <v/>
      </c>
      <c r="F1767" s="1" t="s">
        <v>4</v>
      </c>
      <c r="G1767" s="2" t="s">
        <v>7404</v>
      </c>
    </row>
    <row r="1768">
      <c r="A1768" s="1" t="s">
        <v>7409</v>
      </c>
      <c r="B1768" s="1" t="s">
        <v>7410</v>
      </c>
      <c r="C1768" s="1" t="s">
        <v>7411</v>
      </c>
      <c r="D1768" s="2" t="s">
        <v>7412</v>
      </c>
      <c r="E1768" t="str">
        <f>IMAGE("https://i.ytimg.com/vd?id=EZaZX67X-AI&amp;amp;ats=101000&amp;amp;w=960&amp;amp;h=720&amp;amp;sigh=6rKfMLxO2EdKoCJ1FyotN3x8JpQ",1)</f>
        <v/>
      </c>
      <c r="F1768" s="1" t="s">
        <v>4</v>
      </c>
      <c r="G1768" s="2" t="s">
        <v>7413</v>
      </c>
    </row>
    <row r="1769">
      <c r="A1769" s="1" t="s">
        <v>7414</v>
      </c>
      <c r="B1769" s="1" t="s">
        <v>7415</v>
      </c>
      <c r="C1769" s="1" t="s">
        <v>7416</v>
      </c>
      <c r="D1769" s="1" t="s">
        <v>7417</v>
      </c>
      <c r="E1769" t="str">
        <f>IMAGE("http://ifttt.com/images/no_image_card.png",1)</f>
        <v/>
      </c>
      <c r="F1769" s="1" t="s">
        <v>4</v>
      </c>
      <c r="G1769" s="2" t="s">
        <v>7418</v>
      </c>
    </row>
    <row r="1770">
      <c r="A1770" s="1" t="s">
        <v>7419</v>
      </c>
      <c r="B1770" s="1" t="s">
        <v>7420</v>
      </c>
      <c r="C1770" s="1" t="s">
        <v>7421</v>
      </c>
      <c r="D1770" s="2" t="s">
        <v>7422</v>
      </c>
      <c r="E1770" t="str">
        <f>IMAGE("https://buyabitcoin.com.au/wp-content/uploads/2015/05/bitcoinvaultsmaller.jpg",1)</f>
        <v/>
      </c>
      <c r="F1770" s="1" t="s">
        <v>4</v>
      </c>
      <c r="G1770" s="2" t="s">
        <v>7423</v>
      </c>
    </row>
    <row r="1771">
      <c r="A1771" s="1" t="s">
        <v>7419</v>
      </c>
      <c r="B1771" s="1" t="s">
        <v>7410</v>
      </c>
      <c r="C1771" s="1" t="s">
        <v>7424</v>
      </c>
      <c r="D1771" s="2" t="s">
        <v>7425</v>
      </c>
      <c r="E1771" t="str">
        <f>IMAGE("http://ad.doubleclick.net/N4735792/ad/us.reuters/bizfinance/markets/article;type=mpulow;sz=300x250;tile=3;articleID=USL1N0YJ06M20150528;ord=8935?",1)</f>
        <v/>
      </c>
      <c r="F1771" s="1" t="s">
        <v>4</v>
      </c>
      <c r="G1771" s="2" t="s">
        <v>7426</v>
      </c>
    </row>
    <row r="1772">
      <c r="A1772" s="1" t="s">
        <v>7427</v>
      </c>
      <c r="B1772" s="1" t="s">
        <v>2192</v>
      </c>
      <c r="C1772" s="1" t="s">
        <v>7428</v>
      </c>
      <c r="D1772" s="2" t="s">
        <v>7429</v>
      </c>
      <c r="E1772" t="str">
        <f t="shared" ref="E1772:E1773" si="210">IMAGE("http://ifttt.com/images/no_image_card.png",1)</f>
        <v/>
      </c>
      <c r="F1772" s="1" t="s">
        <v>4</v>
      </c>
      <c r="G1772" s="2" t="s">
        <v>7430</v>
      </c>
    </row>
    <row r="1773">
      <c r="A1773" s="1" t="s">
        <v>7431</v>
      </c>
      <c r="B1773" s="1" t="s">
        <v>7432</v>
      </c>
      <c r="C1773" s="1" t="s">
        <v>7433</v>
      </c>
      <c r="D1773" s="1" t="s">
        <v>7434</v>
      </c>
      <c r="E1773" t="str">
        <f t="shared" si="210"/>
        <v/>
      </c>
      <c r="F1773" s="1" t="s">
        <v>4</v>
      </c>
      <c r="G1773" s="2" t="s">
        <v>7435</v>
      </c>
    </row>
    <row r="1774">
      <c r="A1774" s="1" t="s">
        <v>7436</v>
      </c>
      <c r="B1774" s="1" t="s">
        <v>2192</v>
      </c>
      <c r="C1774" s="1" t="s">
        <v>7437</v>
      </c>
      <c r="D1774" s="2" t="s">
        <v>7438</v>
      </c>
      <c r="E1774" t="str">
        <f>IMAGE("https://ii.techdirt.com/s/t/i/td-icon.jpg",1)</f>
        <v/>
      </c>
      <c r="F1774" s="1" t="s">
        <v>4</v>
      </c>
      <c r="G1774" s="2" t="s">
        <v>7439</v>
      </c>
    </row>
    <row r="1775">
      <c r="A1775" s="1" t="s">
        <v>7419</v>
      </c>
      <c r="B1775" s="1" t="s">
        <v>7420</v>
      </c>
      <c r="C1775" s="1" t="s">
        <v>7421</v>
      </c>
      <c r="D1775" s="2" t="s">
        <v>7422</v>
      </c>
      <c r="E1775" t="str">
        <f>IMAGE("https://buyabitcoin.com.au/wp-content/uploads/2015/05/bitcoinvaultsmaller.jpg",1)</f>
        <v/>
      </c>
      <c r="F1775" s="1" t="s">
        <v>4</v>
      </c>
      <c r="G1775" s="2" t="s">
        <v>7423</v>
      </c>
    </row>
    <row r="1776">
      <c r="A1776" s="1" t="s">
        <v>7419</v>
      </c>
      <c r="B1776" s="1" t="s">
        <v>7410</v>
      </c>
      <c r="C1776" s="1" t="s">
        <v>7424</v>
      </c>
      <c r="D1776" s="2" t="s">
        <v>7425</v>
      </c>
      <c r="E1776" t="str">
        <f>IMAGE("http://ad.doubleclick.net/N4735792/ad/us.reuters/bizfinance/markets/article;type=mpulow;sz=300x250;tile=3;articleID=USL1N0YJ06M20150528;ord=8935?",1)</f>
        <v/>
      </c>
      <c r="F1776" s="1" t="s">
        <v>4</v>
      </c>
      <c r="G1776" s="2" t="s">
        <v>7426</v>
      </c>
    </row>
    <row r="1777">
      <c r="A1777" s="1" t="s">
        <v>7436</v>
      </c>
      <c r="B1777" s="1" t="s">
        <v>2192</v>
      </c>
      <c r="C1777" s="1" t="s">
        <v>7437</v>
      </c>
      <c r="D1777" s="2" t="s">
        <v>7438</v>
      </c>
      <c r="E1777" t="str">
        <f>IMAGE("https://ii.techdirt.com/s/t/i/td-icon.jpg",1)</f>
        <v/>
      </c>
      <c r="F1777" s="1" t="s">
        <v>4</v>
      </c>
      <c r="G1777" s="2" t="s">
        <v>7439</v>
      </c>
    </row>
    <row r="1778">
      <c r="A1778" s="1" t="s">
        <v>7419</v>
      </c>
      <c r="B1778" s="1" t="s">
        <v>7420</v>
      </c>
      <c r="C1778" s="1" t="s">
        <v>7421</v>
      </c>
      <c r="D1778" s="2" t="s">
        <v>7422</v>
      </c>
      <c r="E1778" t="str">
        <f>IMAGE("https://buyabitcoin.com.au/wp-content/uploads/2015/05/bitcoinvaultsmaller.jpg",1)</f>
        <v/>
      </c>
      <c r="F1778" s="1" t="s">
        <v>4</v>
      </c>
      <c r="G1778" s="2" t="s">
        <v>7423</v>
      </c>
    </row>
    <row r="1779">
      <c r="A1779" s="1" t="s">
        <v>7440</v>
      </c>
      <c r="B1779" s="1" t="s">
        <v>7441</v>
      </c>
      <c r="C1779" s="1" t="s">
        <v>7442</v>
      </c>
      <c r="D1779" s="2" t="s">
        <v>7443</v>
      </c>
      <c r="E1779" t="str">
        <f>IMAGE("https://pbs.twimg.com/profile_images/587151430001168386/nUFYMEGJ_400x400.jpg",1)</f>
        <v/>
      </c>
      <c r="F1779" s="1" t="s">
        <v>4</v>
      </c>
      <c r="G1779" s="2" t="s">
        <v>7444</v>
      </c>
    </row>
    <row r="1780">
      <c r="A1780" s="1" t="s">
        <v>7445</v>
      </c>
      <c r="B1780" s="1" t="s">
        <v>7446</v>
      </c>
      <c r="C1780" s="1" t="s">
        <v>7447</v>
      </c>
      <c r="D1780" s="2" t="s">
        <v>7448</v>
      </c>
      <c r="E1780" t="str">
        <f>IMAGE("http://s3.reutersmedia.net/resources/r/?m=02&amp;amp;d=20150528&amp;amp;t=2&amp;amp;i=1051928891&amp;amp;w=1200&amp;amp;fh=&amp;amp;fw=&amp;amp;ll=&amp;amp;pl=&amp;amp;r=LYNXMPEB4R0WM",1)</f>
        <v/>
      </c>
      <c r="F1780" s="1" t="s">
        <v>4</v>
      </c>
      <c r="G1780" s="2" t="s">
        <v>7449</v>
      </c>
    </row>
    <row r="1781">
      <c r="A1781" s="1" t="s">
        <v>7450</v>
      </c>
      <c r="B1781" s="1" t="s">
        <v>7451</v>
      </c>
      <c r="C1781" s="1" t="s">
        <v>7452</v>
      </c>
      <c r="D1781" s="2" t="s">
        <v>7453</v>
      </c>
      <c r="E1781" t="str">
        <f>IMAGE("http://www.cosmosstarconsultants.com/images/email-marketing.png",1)</f>
        <v/>
      </c>
      <c r="F1781" s="1" t="s">
        <v>4</v>
      </c>
      <c r="G1781" s="2" t="s">
        <v>7454</v>
      </c>
    </row>
    <row r="1782">
      <c r="A1782" s="1" t="s">
        <v>7455</v>
      </c>
      <c r="B1782" s="1" t="s">
        <v>498</v>
      </c>
      <c r="C1782" s="1" t="s">
        <v>7456</v>
      </c>
      <c r="D1782" s="2" t="s">
        <v>7457</v>
      </c>
      <c r="E1782" t="str">
        <f>IMAGE("http://shitco.in/wp-content/uploads/2015/05/Screen-Shot-2015-05-28-at-11.46.42-PM.png",1)</f>
        <v/>
      </c>
      <c r="F1782" s="1" t="s">
        <v>4</v>
      </c>
      <c r="G1782" s="2" t="s">
        <v>7458</v>
      </c>
    </row>
    <row r="1783">
      <c r="A1783" s="1" t="s">
        <v>7459</v>
      </c>
      <c r="B1783" s="1" t="s">
        <v>129</v>
      </c>
      <c r="C1783" s="1" t="s">
        <v>7460</v>
      </c>
      <c r="D1783" s="2" t="s">
        <v>7461</v>
      </c>
      <c r="E1783" t="str">
        <f>IMAGE("http://bravenewcoin.com/assets/Uploads/_resampled/CroppedImage400400-Selection-263.png",1)</f>
        <v/>
      </c>
      <c r="F1783" s="1" t="s">
        <v>4</v>
      </c>
      <c r="G1783" s="2" t="s">
        <v>7462</v>
      </c>
    </row>
    <row r="1784">
      <c r="A1784" s="1" t="s">
        <v>7463</v>
      </c>
      <c r="B1784" s="1" t="s">
        <v>7464</v>
      </c>
      <c r="C1784" s="1" t="s">
        <v>7465</v>
      </c>
      <c r="D1784" s="2" t="s">
        <v>7466</v>
      </c>
      <c r="E1784" t="str">
        <f>IMAGE("http://b.thumbs.redditmedia.com/UQ_Gk1Kyv9_29sGA9QaWXO1absp1954ve4LkBcUUeyc.png",1)</f>
        <v/>
      </c>
      <c r="F1784" s="1" t="s">
        <v>4</v>
      </c>
      <c r="G1784" s="2" t="s">
        <v>7467</v>
      </c>
    </row>
    <row r="1785">
      <c r="A1785" s="1" t="s">
        <v>7468</v>
      </c>
      <c r="B1785" s="1" t="s">
        <v>7469</v>
      </c>
      <c r="C1785" s="1" t="s">
        <v>7470</v>
      </c>
      <c r="D1785" s="1" t="s">
        <v>7471</v>
      </c>
      <c r="E1785" t="str">
        <f>IMAGE("http://ifttt.com/images/no_image_card.png",1)</f>
        <v/>
      </c>
      <c r="F1785" s="1" t="s">
        <v>4</v>
      </c>
      <c r="G1785" s="2" t="s">
        <v>7472</v>
      </c>
    </row>
    <row r="1786">
      <c r="A1786" s="1" t="s">
        <v>7473</v>
      </c>
      <c r="B1786" s="1" t="s">
        <v>7474</v>
      </c>
      <c r="C1786" s="1" t="s">
        <v>7475</v>
      </c>
      <c r="D1786" s="2" t="s">
        <v>7476</v>
      </c>
      <c r="E1786" t="str">
        <f>IMAGE("//motherboard-images.vice.com/content-images/article/22213/1432852448333461.png?crop=0.42857142857142855xw:1xh;*,*&amp;amp;resize=500:*&amp;amp;output-format=jpeg&amp;amp;output-quality=90",1)</f>
        <v/>
      </c>
      <c r="F1786" s="1" t="s">
        <v>4</v>
      </c>
      <c r="G1786" s="2" t="s">
        <v>7477</v>
      </c>
    </row>
    <row r="1787">
      <c r="A1787" s="1" t="s">
        <v>7478</v>
      </c>
      <c r="B1787" s="1" t="s">
        <v>3863</v>
      </c>
      <c r="C1787" s="1" t="s">
        <v>7479</v>
      </c>
      <c r="D1787" s="2" t="s">
        <v>7480</v>
      </c>
      <c r="E1787" t="str">
        <f>IMAGE("http://l.yimg.com/bt/api/res/1.2/4.rhuOnW5P7lJvmA_XLJqw--/YXBwaWQ9eW5ld3M7cT03NTt3PTYwMA--/http://media.zenfs.com/en-us/video/video.wls.abc.news.com/0c01e8de4ec32e13f1d9230c7d9d175e.cf.png",1)</f>
        <v/>
      </c>
      <c r="F1787" s="1" t="s">
        <v>4</v>
      </c>
      <c r="G1787" s="2" t="s">
        <v>7481</v>
      </c>
    </row>
    <row r="1788">
      <c r="A1788" s="1" t="s">
        <v>7482</v>
      </c>
      <c r="B1788" s="1" t="s">
        <v>99</v>
      </c>
      <c r="C1788" s="1" t="s">
        <v>7483</v>
      </c>
      <c r="D1788" s="1" t="s">
        <v>7484</v>
      </c>
      <c r="E1788" t="str">
        <f>IMAGE("http://ifttt.com/images/no_image_card.png",1)</f>
        <v/>
      </c>
      <c r="F1788" s="1" t="s">
        <v>4</v>
      </c>
      <c r="G1788" s="2" t="s">
        <v>7485</v>
      </c>
    </row>
    <row r="1789">
      <c r="A1789" s="1" t="s">
        <v>7486</v>
      </c>
      <c r="B1789" s="1" t="s">
        <v>7487</v>
      </c>
      <c r="C1789" s="1" t="s">
        <v>7488</v>
      </c>
      <c r="D1789" s="2" t="s">
        <v>7489</v>
      </c>
      <c r="E1789" t="str">
        <f>IMAGE("http://i.imgur.com/9FanjJy.jpg?fb",1)</f>
        <v/>
      </c>
      <c r="F1789" s="1" t="s">
        <v>4</v>
      </c>
      <c r="G1789" s="2" t="s">
        <v>7490</v>
      </c>
    </row>
    <row r="1790">
      <c r="A1790" s="1" t="s">
        <v>7491</v>
      </c>
      <c r="B1790" s="1" t="s">
        <v>7492</v>
      </c>
      <c r="C1790" s="1" t="s">
        <v>7493</v>
      </c>
      <c r="D1790" s="2" t="s">
        <v>7494</v>
      </c>
      <c r="E1790" t="str">
        <f>IMAGE("http://s1.reutersmedia.net/resources/r/?m=02&amp;amp;d=20150529&amp;amp;t=2&amp;amp;i=1052059753&amp;amp;w=1200&amp;amp;fh=&amp;amp;fw=&amp;amp;ll=&amp;amp;pl=&amp;amp;r=LYNXMPEB4S061",1)</f>
        <v/>
      </c>
      <c r="F1790" s="1" t="s">
        <v>4</v>
      </c>
      <c r="G1790" s="2" t="s">
        <v>7495</v>
      </c>
    </row>
    <row r="1791">
      <c r="A1791" s="1" t="s">
        <v>7496</v>
      </c>
      <c r="B1791" s="1" t="s">
        <v>2847</v>
      </c>
      <c r="C1791" s="1" t="s">
        <v>7497</v>
      </c>
      <c r="D1791" s="1" t="s">
        <v>7498</v>
      </c>
      <c r="E1791" t="str">
        <f t="shared" ref="E1791:E1792" si="211">IMAGE("http://ifttt.com/images/no_image_card.png",1)</f>
        <v/>
      </c>
      <c r="F1791" s="1" t="s">
        <v>4</v>
      </c>
      <c r="G1791" s="2" t="s">
        <v>7499</v>
      </c>
    </row>
    <row r="1792">
      <c r="A1792" s="1" t="s">
        <v>7500</v>
      </c>
      <c r="B1792" s="1" t="s">
        <v>7501</v>
      </c>
      <c r="C1792" s="1" t="s">
        <v>7502</v>
      </c>
      <c r="D1792" s="1" t="s">
        <v>7503</v>
      </c>
      <c r="E1792" t="str">
        <f t="shared" si="211"/>
        <v/>
      </c>
      <c r="F1792" s="1" t="s">
        <v>4</v>
      </c>
      <c r="G1792" s="2" t="s">
        <v>7504</v>
      </c>
    </row>
    <row r="1793">
      <c r="A1793" s="1" t="s">
        <v>7505</v>
      </c>
      <c r="B1793" s="1" t="s">
        <v>3132</v>
      </c>
      <c r="C1793" s="1" t="s">
        <v>7506</v>
      </c>
      <c r="D1793" s="2" t="s">
        <v>7507</v>
      </c>
      <c r="E1793" t="str">
        <f>IMAGE("http://1.bp.blogspot.com/-AKBGG49nibY/U-PkuyMQavI/AAAAAAAABQg/u9s_c3kbRiY/s80/*",1)</f>
        <v/>
      </c>
      <c r="F1793" s="1" t="s">
        <v>4</v>
      </c>
      <c r="G1793" s="2" t="s">
        <v>7508</v>
      </c>
    </row>
    <row r="1794">
      <c r="A1794" s="1" t="s">
        <v>7509</v>
      </c>
      <c r="B1794" s="1" t="s">
        <v>7510</v>
      </c>
      <c r="C1794" s="1" t="s">
        <v>7511</v>
      </c>
      <c r="D1794" s="1" t="s">
        <v>7512</v>
      </c>
      <c r="E1794" t="str">
        <f>IMAGE("http://ifttt.com/images/no_image_card.png",1)</f>
        <v/>
      </c>
      <c r="F1794" s="1" t="s">
        <v>4</v>
      </c>
      <c r="G1794" s="2" t="s">
        <v>7513</v>
      </c>
    </row>
    <row r="1795">
      <c r="A1795" s="1" t="s">
        <v>7514</v>
      </c>
      <c r="B1795" s="1" t="s">
        <v>7515</v>
      </c>
      <c r="C1795" s="1" t="s">
        <v>7516</v>
      </c>
      <c r="D1795" s="2" t="s">
        <v>7517</v>
      </c>
      <c r="E1795" t="str">
        <f>IMAGE("http://f.thumbs.redditmedia.com/FtSRF8SxZ0-mzcCM.png",1)</f>
        <v/>
      </c>
      <c r="F1795" s="1" t="s">
        <v>4</v>
      </c>
      <c r="G1795" s="2" t="s">
        <v>7518</v>
      </c>
    </row>
    <row r="1796">
      <c r="A1796" s="1" t="s">
        <v>7519</v>
      </c>
      <c r="B1796" s="1" t="s">
        <v>3962</v>
      </c>
      <c r="C1796" s="1" t="s">
        <v>7520</v>
      </c>
      <c r="D1796" s="2" t="s">
        <v>7521</v>
      </c>
      <c r="E1796" t="str">
        <f>IMAGE("https://yacuna.com/blog/wp-content/uploads/2015/05/Wire-Transfer.png",1)</f>
        <v/>
      </c>
      <c r="F1796" s="1" t="s">
        <v>4</v>
      </c>
      <c r="G1796" s="2" t="s">
        <v>7522</v>
      </c>
    </row>
    <row r="1797">
      <c r="A1797" s="1" t="s">
        <v>7514</v>
      </c>
      <c r="B1797" s="1" t="s">
        <v>7515</v>
      </c>
      <c r="C1797" s="1" t="s">
        <v>7516</v>
      </c>
      <c r="D1797" s="2" t="s">
        <v>7517</v>
      </c>
      <c r="E1797" t="str">
        <f>IMAGE("http://f.thumbs.redditmedia.com/FtSRF8SxZ0-mzcCM.png",1)</f>
        <v/>
      </c>
      <c r="F1797" s="1" t="s">
        <v>4</v>
      </c>
      <c r="G1797" s="2" t="s">
        <v>7518</v>
      </c>
    </row>
    <row r="1798">
      <c r="A1798" s="1" t="s">
        <v>7523</v>
      </c>
      <c r="B1798" s="1" t="s">
        <v>3222</v>
      </c>
      <c r="C1798" s="1" t="s">
        <v>7524</v>
      </c>
      <c r="D1798" s="1" t="s">
        <v>7525</v>
      </c>
      <c r="E1798" t="str">
        <f t="shared" ref="E1798:E1799" si="212">IMAGE("http://ifttt.com/images/no_image_card.png",1)</f>
        <v/>
      </c>
      <c r="F1798" s="1" t="s">
        <v>4</v>
      </c>
      <c r="G1798" s="2" t="s">
        <v>7526</v>
      </c>
    </row>
    <row r="1799">
      <c r="A1799" s="1" t="s">
        <v>7527</v>
      </c>
      <c r="B1799" s="1">
        <v>3.1542345E7</v>
      </c>
      <c r="C1799" s="1" t="s">
        <v>7528</v>
      </c>
      <c r="D1799" s="1" t="s">
        <v>7529</v>
      </c>
      <c r="E1799" t="str">
        <f t="shared" si="212"/>
        <v/>
      </c>
      <c r="F1799" s="1" t="s">
        <v>4</v>
      </c>
      <c r="G1799" s="2" t="s">
        <v>7530</v>
      </c>
    </row>
    <row r="1800">
      <c r="A1800" s="1" t="s">
        <v>7531</v>
      </c>
      <c r="B1800" s="1" t="s">
        <v>3971</v>
      </c>
      <c r="C1800" s="1" t="s">
        <v>7532</v>
      </c>
      <c r="D1800" s="2" t="s">
        <v>7533</v>
      </c>
      <c r="E1800" t="str">
        <f>IMAGE("https://pbs.twimg.com/media/CGEjPPOVEAI6H_R.jpg:large",1)</f>
        <v/>
      </c>
      <c r="F1800" s="1" t="s">
        <v>4</v>
      </c>
      <c r="G1800" s="2" t="s">
        <v>7534</v>
      </c>
    </row>
    <row r="1801">
      <c r="A1801" s="1" t="s">
        <v>7535</v>
      </c>
      <c r="B1801" s="1" t="s">
        <v>7536</v>
      </c>
      <c r="C1801" s="1" t="s">
        <v>7537</v>
      </c>
      <c r="D1801" s="2" t="s">
        <v>7538</v>
      </c>
      <c r="E1801" t="str">
        <f>IMAGE("http://i.imgur.com/1jybMpE.jpg?fb",1)</f>
        <v/>
      </c>
      <c r="F1801" s="1" t="s">
        <v>4</v>
      </c>
      <c r="G1801" s="2" t="s">
        <v>7539</v>
      </c>
    </row>
    <row r="1802">
      <c r="A1802" s="1" t="s">
        <v>7540</v>
      </c>
      <c r="B1802" s="1" t="s">
        <v>6511</v>
      </c>
      <c r="C1802" s="1" t="s">
        <v>7541</v>
      </c>
      <c r="D1802" s="2" t="s">
        <v>7542</v>
      </c>
      <c r="E1802" t="str">
        <f>IMAGE("http://cdn.arstechnica.net/wp-content/themes/arstechnica/assets/images/ars-logo-open-grey.png",1)</f>
        <v/>
      </c>
      <c r="F1802" s="1" t="s">
        <v>4</v>
      </c>
      <c r="G1802" s="2" t="s">
        <v>7543</v>
      </c>
    </row>
    <row r="1803">
      <c r="A1803" s="1" t="s">
        <v>7544</v>
      </c>
      <c r="B1803" s="1" t="s">
        <v>7545</v>
      </c>
      <c r="C1803" s="1" t="s">
        <v>7546</v>
      </c>
      <c r="D1803" s="2" t="s">
        <v>7547</v>
      </c>
      <c r="E1803" t="str">
        <f>IMAGE("https://pbs.twimg.com/media/CGKYjBZUQAADNBU.jpg:large",1)</f>
        <v/>
      </c>
      <c r="F1803" s="1" t="s">
        <v>4</v>
      </c>
      <c r="G1803" s="2" t="s">
        <v>7548</v>
      </c>
    </row>
    <row r="1804">
      <c r="A1804" s="1" t="s">
        <v>7549</v>
      </c>
      <c r="B1804" s="1" t="s">
        <v>37</v>
      </c>
      <c r="C1804" s="1" t="s">
        <v>7550</v>
      </c>
      <c r="D1804" s="2" t="s">
        <v>7551</v>
      </c>
      <c r="E1804" t="str">
        <f>IMAGE("http://fm.cnbc.com/applications/cnbc.com/resources/img/editorial/2015/05/21/102698433-474080660.1910x1000.jpg",1)</f>
        <v/>
      </c>
      <c r="F1804" s="1" t="s">
        <v>4</v>
      </c>
      <c r="G1804" s="2" t="s">
        <v>7552</v>
      </c>
    </row>
    <row r="1805">
      <c r="A1805" s="1" t="s">
        <v>7553</v>
      </c>
      <c r="B1805" s="1" t="s">
        <v>7554</v>
      </c>
      <c r="C1805" s="1" t="s">
        <v>7555</v>
      </c>
      <c r="D1805" s="2" t="s">
        <v>7556</v>
      </c>
      <c r="E1805" t="str">
        <f>IMAGE("http://www.startupsmart.com.au/images/stories/flexicontent/l_commbank.jpg",1)</f>
        <v/>
      </c>
      <c r="F1805" s="1" t="s">
        <v>4</v>
      </c>
      <c r="G1805" s="2" t="s">
        <v>7557</v>
      </c>
    </row>
    <row r="1806">
      <c r="A1806" s="1" t="s">
        <v>7558</v>
      </c>
      <c r="B1806" s="1" t="s">
        <v>7559</v>
      </c>
      <c r="C1806" s="1" t="s">
        <v>7560</v>
      </c>
      <c r="D1806" s="1" t="s">
        <v>7561</v>
      </c>
      <c r="E1806" t="str">
        <f t="shared" ref="E1806:E1807" si="213">IMAGE("http://ifttt.com/images/no_image_card.png",1)</f>
        <v/>
      </c>
      <c r="F1806" s="1" t="s">
        <v>4</v>
      </c>
      <c r="G1806" s="2" t="s">
        <v>7562</v>
      </c>
    </row>
    <row r="1807">
      <c r="A1807" s="1" t="s">
        <v>7563</v>
      </c>
      <c r="B1807" s="1" t="s">
        <v>7564</v>
      </c>
      <c r="C1807" s="1" t="s">
        <v>7565</v>
      </c>
      <c r="D1807" s="1" t="s">
        <v>7566</v>
      </c>
      <c r="E1807" t="str">
        <f t="shared" si="213"/>
        <v/>
      </c>
      <c r="F1807" s="1" t="s">
        <v>4</v>
      </c>
      <c r="G1807" s="2" t="s">
        <v>7567</v>
      </c>
    </row>
    <row r="1808">
      <c r="A1808" s="1" t="s">
        <v>7568</v>
      </c>
      <c r="B1808" s="1" t="s">
        <v>6604</v>
      </c>
      <c r="C1808" s="1" t="s">
        <v>7569</v>
      </c>
      <c r="D1808" s="2" t="s">
        <v>7570</v>
      </c>
      <c r="E1808" t="str">
        <f>IMAGE("http://i.imgur.com/BFzzBh8.jpg",1)</f>
        <v/>
      </c>
      <c r="F1808" s="1" t="s">
        <v>4</v>
      </c>
      <c r="G1808" s="2" t="s">
        <v>7571</v>
      </c>
    </row>
    <row r="1809">
      <c r="A1809" s="1" t="s">
        <v>7540</v>
      </c>
      <c r="B1809" s="1" t="s">
        <v>6511</v>
      </c>
      <c r="C1809" s="1" t="s">
        <v>7541</v>
      </c>
      <c r="D1809" s="2" t="s">
        <v>7542</v>
      </c>
      <c r="E1809" t="str">
        <f>IMAGE("http://cdn.arstechnica.net/wp-content/themes/arstechnica/assets/images/ars-logo-open-grey.png",1)</f>
        <v/>
      </c>
      <c r="F1809" s="1" t="s">
        <v>4</v>
      </c>
      <c r="G1809" s="2" t="s">
        <v>7543</v>
      </c>
    </row>
    <row r="1810">
      <c r="A1810" s="1" t="s">
        <v>7544</v>
      </c>
      <c r="B1810" s="1" t="s">
        <v>7545</v>
      </c>
      <c r="C1810" s="1" t="s">
        <v>7546</v>
      </c>
      <c r="D1810" s="2" t="s">
        <v>7547</v>
      </c>
      <c r="E1810" t="str">
        <f>IMAGE("https://pbs.twimg.com/media/CGKYjBZUQAADNBU.jpg:large",1)</f>
        <v/>
      </c>
      <c r="F1810" s="1" t="s">
        <v>4</v>
      </c>
      <c r="G1810" s="2" t="s">
        <v>7548</v>
      </c>
    </row>
    <row r="1811">
      <c r="A1811" s="1" t="s">
        <v>7549</v>
      </c>
      <c r="B1811" s="1" t="s">
        <v>37</v>
      </c>
      <c r="C1811" s="1" t="s">
        <v>7550</v>
      </c>
      <c r="D1811" s="2" t="s">
        <v>7551</v>
      </c>
      <c r="E1811" t="str">
        <f>IMAGE("http://fm.cnbc.com/applications/cnbc.com/resources/img/editorial/2015/05/21/102698433-474080660.1910x1000.jpg",1)</f>
        <v/>
      </c>
      <c r="F1811" s="1" t="s">
        <v>4</v>
      </c>
      <c r="G1811" s="2" t="s">
        <v>7552</v>
      </c>
    </row>
    <row r="1812">
      <c r="A1812" s="1" t="s">
        <v>7553</v>
      </c>
      <c r="B1812" s="1" t="s">
        <v>7554</v>
      </c>
      <c r="C1812" s="1" t="s">
        <v>7555</v>
      </c>
      <c r="D1812" s="2" t="s">
        <v>7556</v>
      </c>
      <c r="E1812" t="str">
        <f>IMAGE("http://www.startupsmart.com.au/images/stories/flexicontent/l_commbank.jpg",1)</f>
        <v/>
      </c>
      <c r="F1812" s="1" t="s">
        <v>4</v>
      </c>
      <c r="G1812" s="2" t="s">
        <v>7557</v>
      </c>
    </row>
    <row r="1813">
      <c r="A1813" s="1" t="s">
        <v>7572</v>
      </c>
      <c r="B1813" s="1" t="s">
        <v>7573</v>
      </c>
      <c r="C1813" s="1" t="s">
        <v>7574</v>
      </c>
      <c r="D1813" s="2" t="s">
        <v>7575</v>
      </c>
      <c r="E1813" t="str">
        <f>IMAGE("http://gamblingwithbitcoins.com/wp-content/uploads/2015/05/BitStars_Newsletter_NewNetent_v2.jpg",1)</f>
        <v/>
      </c>
      <c r="F1813" s="1" t="s">
        <v>4</v>
      </c>
      <c r="G1813" s="2" t="s">
        <v>7576</v>
      </c>
    </row>
    <row r="1814">
      <c r="A1814" s="1" t="s">
        <v>7577</v>
      </c>
      <c r="B1814" s="1" t="s">
        <v>3360</v>
      </c>
      <c r="C1814" s="1" t="s">
        <v>7578</v>
      </c>
      <c r="D1814" s="2" t="s">
        <v>7579</v>
      </c>
      <c r="E1814" t="str">
        <f>IMAGE("https://i.ytimg.com/vi/i6PAazB5_f4/maxresdefault.jpg",1)</f>
        <v/>
      </c>
      <c r="F1814" s="1" t="s">
        <v>4</v>
      </c>
      <c r="G1814" s="2" t="s">
        <v>7580</v>
      </c>
    </row>
    <row r="1815">
      <c r="A1815" s="1" t="s">
        <v>7581</v>
      </c>
      <c r="B1815" s="1" t="s">
        <v>37</v>
      </c>
      <c r="C1815" s="1" t="s">
        <v>7582</v>
      </c>
      <c r="D1815" s="2" t="s">
        <v>7583</v>
      </c>
      <c r="E1815" t="str">
        <f>IMAGE("http://i.imgur.com/KS6ErA1.jpg",1)</f>
        <v/>
      </c>
      <c r="F1815" s="1" t="s">
        <v>4</v>
      </c>
      <c r="G1815" s="2" t="s">
        <v>7584</v>
      </c>
    </row>
    <row r="1816">
      <c r="A1816" s="1" t="s">
        <v>7585</v>
      </c>
      <c r="B1816" s="1" t="s">
        <v>7212</v>
      </c>
      <c r="C1816" s="1" t="s">
        <v>7586</v>
      </c>
      <c r="D1816" s="2" t="s">
        <v>7214</v>
      </c>
      <c r="E1816" t="str">
        <f>IMAGE("http://ifttt.com/images/no_image_card.png",1)</f>
        <v/>
      </c>
      <c r="F1816" s="1" t="s">
        <v>4</v>
      </c>
      <c r="G1816" s="2" t="s">
        <v>7587</v>
      </c>
    </row>
    <row r="1817">
      <c r="A1817" s="1" t="s">
        <v>7588</v>
      </c>
      <c r="B1817" s="1" t="s">
        <v>7589</v>
      </c>
      <c r="C1817" s="1" t="s">
        <v>7590</v>
      </c>
      <c r="D1817" s="2" t="s">
        <v>7591</v>
      </c>
      <c r="E1817" t="str">
        <f>IMAGE("https://transferwise.comhttps://transferwise.com/blog/wp-content/uploads/2015/03/blog-size1.png",1)</f>
        <v/>
      </c>
      <c r="F1817" s="1" t="s">
        <v>4</v>
      </c>
      <c r="G1817" s="2" t="s">
        <v>7592</v>
      </c>
    </row>
    <row r="1818">
      <c r="A1818" s="1" t="s">
        <v>7593</v>
      </c>
      <c r="B1818" s="1" t="s">
        <v>1375</v>
      </c>
      <c r="C1818" s="1" t="s">
        <v>7594</v>
      </c>
      <c r="D1818" s="2" t="s">
        <v>7595</v>
      </c>
      <c r="E1818" t="str">
        <f>IMAGE("http://media.coindesk.com/2015/05/Commonwealth-Bank-logo.jpg",1)</f>
        <v/>
      </c>
      <c r="F1818" s="1" t="s">
        <v>4</v>
      </c>
      <c r="G1818" s="2" t="s">
        <v>7596</v>
      </c>
    </row>
    <row r="1819">
      <c r="A1819" s="1" t="s">
        <v>7597</v>
      </c>
      <c r="B1819" s="1" t="s">
        <v>527</v>
      </c>
      <c r="C1819" s="1" t="s">
        <v>7598</v>
      </c>
      <c r="D1819" s="1" t="s">
        <v>7599</v>
      </c>
      <c r="E1819" t="str">
        <f>IMAGE("http://ifttt.com/images/no_image_card.png",1)</f>
        <v/>
      </c>
      <c r="F1819" s="1" t="s">
        <v>4</v>
      </c>
      <c r="G1819" s="2" t="s">
        <v>7600</v>
      </c>
    </row>
    <row r="1820">
      <c r="A1820" s="1" t="s">
        <v>7588</v>
      </c>
      <c r="B1820" s="1" t="s">
        <v>7589</v>
      </c>
      <c r="C1820" s="1" t="s">
        <v>7590</v>
      </c>
      <c r="D1820" s="2" t="s">
        <v>7591</v>
      </c>
      <c r="E1820" t="str">
        <f>IMAGE("https://transferwise.comhttps://transferwise.com/blog/wp-content/uploads/2015/03/blog-size1.png",1)</f>
        <v/>
      </c>
      <c r="F1820" s="1" t="s">
        <v>4</v>
      </c>
      <c r="G1820" s="2" t="s">
        <v>7592</v>
      </c>
    </row>
    <row r="1821">
      <c r="A1821" s="1" t="s">
        <v>7601</v>
      </c>
      <c r="B1821" s="1" t="s">
        <v>7602</v>
      </c>
      <c r="C1821" s="1" t="s">
        <v>7603</v>
      </c>
      <c r="D1821" s="1" t="s">
        <v>7604</v>
      </c>
      <c r="E1821" t="str">
        <f t="shared" ref="E1821:E1825" si="214">IMAGE("http://ifttt.com/images/no_image_card.png",1)</f>
        <v/>
      </c>
      <c r="F1821" s="1" t="s">
        <v>4</v>
      </c>
      <c r="G1821" s="2" t="s">
        <v>7605</v>
      </c>
    </row>
    <row r="1822">
      <c r="A1822" s="1" t="s">
        <v>7606</v>
      </c>
      <c r="B1822" s="1" t="s">
        <v>7607</v>
      </c>
      <c r="C1822" s="1" t="s">
        <v>7608</v>
      </c>
      <c r="D1822" s="1" t="s">
        <v>7609</v>
      </c>
      <c r="E1822" t="str">
        <f t="shared" si="214"/>
        <v/>
      </c>
      <c r="F1822" s="1" t="s">
        <v>4</v>
      </c>
      <c r="G1822" s="2" t="s">
        <v>7610</v>
      </c>
    </row>
    <row r="1823">
      <c r="A1823" s="1" t="s">
        <v>7611</v>
      </c>
      <c r="B1823" s="1" t="s">
        <v>7612</v>
      </c>
      <c r="C1823" s="1" t="s">
        <v>7613</v>
      </c>
      <c r="D1823" s="1" t="s">
        <v>7614</v>
      </c>
      <c r="E1823" t="str">
        <f t="shared" si="214"/>
        <v/>
      </c>
      <c r="F1823" s="1" t="s">
        <v>4</v>
      </c>
      <c r="G1823" s="2" t="s">
        <v>7615</v>
      </c>
    </row>
    <row r="1824">
      <c r="A1824" s="1" t="s">
        <v>7616</v>
      </c>
      <c r="B1824" s="1" t="s">
        <v>7617</v>
      </c>
      <c r="C1824" s="1" t="s">
        <v>7618</v>
      </c>
      <c r="D1824" s="1" t="s">
        <v>7619</v>
      </c>
      <c r="E1824" t="str">
        <f t="shared" si="214"/>
        <v/>
      </c>
      <c r="F1824" s="1" t="s">
        <v>4</v>
      </c>
      <c r="G1824" s="2" t="s">
        <v>7620</v>
      </c>
    </row>
    <row r="1825">
      <c r="A1825" s="1" t="s">
        <v>7621</v>
      </c>
      <c r="B1825" s="1" t="s">
        <v>1769</v>
      </c>
      <c r="C1825" s="1" t="s">
        <v>7622</v>
      </c>
      <c r="D1825" s="1" t="s">
        <v>7623</v>
      </c>
      <c r="E1825" t="str">
        <f t="shared" si="214"/>
        <v/>
      </c>
      <c r="F1825" s="1" t="s">
        <v>4</v>
      </c>
      <c r="G1825" s="2" t="s">
        <v>7624</v>
      </c>
    </row>
    <row r="1826">
      <c r="A1826" s="1" t="s">
        <v>7621</v>
      </c>
      <c r="B1826" s="1" t="s">
        <v>7164</v>
      </c>
      <c r="C1826" s="1" t="s">
        <v>7625</v>
      </c>
      <c r="D1826" s="2" t="s">
        <v>7626</v>
      </c>
      <c r="E1826" t="str">
        <f>IMAGE("https://cointopay.com/img/logo.png",1)</f>
        <v/>
      </c>
      <c r="F1826" s="1" t="s">
        <v>4</v>
      </c>
      <c r="G1826" s="2" t="s">
        <v>7627</v>
      </c>
    </row>
    <row r="1827">
      <c r="A1827" s="1" t="s">
        <v>7628</v>
      </c>
      <c r="B1827" s="1" t="s">
        <v>7629</v>
      </c>
      <c r="C1827" s="1" t="s">
        <v>7630</v>
      </c>
      <c r="D1827" s="2" t="s">
        <v>7631</v>
      </c>
      <c r="E1827" t="str">
        <f>IMAGE("http://i.imgur.com/Qktu0mg.png?fb",1)</f>
        <v/>
      </c>
      <c r="F1827" s="1" t="s">
        <v>4</v>
      </c>
      <c r="G1827" s="2" t="s">
        <v>7632</v>
      </c>
    </row>
    <row r="1828">
      <c r="A1828" s="1" t="s">
        <v>7633</v>
      </c>
      <c r="B1828" s="1" t="s">
        <v>7634</v>
      </c>
      <c r="C1828" s="1" t="s">
        <v>7635</v>
      </c>
      <c r="D1828" s="2" t="s">
        <v>7636</v>
      </c>
      <c r="E1828" t="str">
        <f>IMAGE("https://i.ytimg.com/vd?id=IhSCJv0DRU8&amp;amp;ats=101000&amp;amp;w=960&amp;amp;h=720&amp;amp;sigh=PXBp_K_QLq32kgcMRwjKNYxpBjw",1)</f>
        <v/>
      </c>
      <c r="F1828" s="1" t="s">
        <v>4</v>
      </c>
      <c r="G1828" s="2" t="s">
        <v>7637</v>
      </c>
    </row>
    <row r="1829">
      <c r="A1829" s="1" t="s">
        <v>7638</v>
      </c>
      <c r="B1829" s="1" t="s">
        <v>449</v>
      </c>
      <c r="C1829" s="1" t="s">
        <v>7639</v>
      </c>
      <c r="D1829" s="2" t="s">
        <v>7640</v>
      </c>
      <c r="E1829" t="str">
        <f>IMAGE("http://rt.com/files/news/40/38/90/00/silk-road-drug-sentencing.jpg",1)</f>
        <v/>
      </c>
      <c r="F1829" s="1" t="s">
        <v>4</v>
      </c>
      <c r="G1829" s="2" t="s">
        <v>7641</v>
      </c>
    </row>
    <row r="1830">
      <c r="A1830" s="1" t="s">
        <v>7642</v>
      </c>
      <c r="B1830" s="1" t="s">
        <v>7212</v>
      </c>
      <c r="C1830" s="1" t="s">
        <v>7643</v>
      </c>
      <c r="D1830" s="2" t="s">
        <v>7214</v>
      </c>
      <c r="E1830" t="str">
        <f>IMAGE("http://ifttt.com/images/no_image_card.png",1)</f>
        <v/>
      </c>
      <c r="F1830" s="1" t="s">
        <v>4</v>
      </c>
      <c r="G1830" s="2" t="s">
        <v>7644</v>
      </c>
    </row>
    <row r="1831">
      <c r="A1831" s="1" t="s">
        <v>7645</v>
      </c>
      <c r="B1831" s="1" t="s">
        <v>7646</v>
      </c>
      <c r="C1831" s="1" t="s">
        <v>7647</v>
      </c>
      <c r="D1831" s="2" t="s">
        <v>7648</v>
      </c>
      <c r="E1831" t="str">
        <f>IMAGE("http://i.imgur.com/ZmNPGbA.jpg?fb",1)</f>
        <v/>
      </c>
      <c r="F1831" s="1" t="s">
        <v>4</v>
      </c>
      <c r="G1831" s="2" t="s">
        <v>7649</v>
      </c>
    </row>
    <row r="1832">
      <c r="A1832" s="1" t="s">
        <v>7650</v>
      </c>
      <c r="B1832" s="1" t="s">
        <v>7651</v>
      </c>
      <c r="C1832" s="1" t="s">
        <v>7652</v>
      </c>
      <c r="D1832" s="2" t="s">
        <v>7653</v>
      </c>
      <c r="E1832" t="str">
        <f>IMAGE("http://cdn.gotraffic.net/v/20150514_163316/images/marketdata-quoteshare-image.png",1)</f>
        <v/>
      </c>
      <c r="F1832" s="1" t="s">
        <v>4</v>
      </c>
      <c r="G1832" s="2" t="s">
        <v>7654</v>
      </c>
    </row>
    <row r="1833">
      <c r="A1833" s="1" t="s">
        <v>7655</v>
      </c>
      <c r="B1833" s="1" t="s">
        <v>7656</v>
      </c>
      <c r="C1833" s="1" t="s">
        <v>7657</v>
      </c>
      <c r="D1833" s="2" t="s">
        <v>7658</v>
      </c>
      <c r="E1833" t="str">
        <f>IMAGE("http://i.imgur.com/4QbzO05.jpg?fb",1)</f>
        <v/>
      </c>
      <c r="F1833" s="1" t="s">
        <v>4</v>
      </c>
      <c r="G1833" s="2" t="s">
        <v>7659</v>
      </c>
    </row>
    <row r="1834">
      <c r="A1834" s="1" t="s">
        <v>7660</v>
      </c>
      <c r="B1834" s="1" t="s">
        <v>7661</v>
      </c>
      <c r="C1834" s="1" t="s">
        <v>7662</v>
      </c>
      <c r="D1834" s="1" t="s">
        <v>7663</v>
      </c>
      <c r="E1834" t="str">
        <f>IMAGE("http://ifttt.com/images/no_image_card.png",1)</f>
        <v/>
      </c>
      <c r="F1834" s="1" t="s">
        <v>4</v>
      </c>
      <c r="G1834" s="2" t="s">
        <v>7664</v>
      </c>
    </row>
    <row r="1835">
      <c r="A1835" s="1" t="s">
        <v>7665</v>
      </c>
      <c r="B1835" s="1" t="s">
        <v>641</v>
      </c>
      <c r="C1835" s="1" t="s">
        <v>7666</v>
      </c>
      <c r="D1835" s="2" t="s">
        <v>7667</v>
      </c>
      <c r="E1835" t="str">
        <f>IMAGE("http://www.kristovatlas.com/wp-content/uploads/2015/05/phone_ingrid50.jpg",1)</f>
        <v/>
      </c>
      <c r="F1835" s="1" t="s">
        <v>4</v>
      </c>
      <c r="G1835" s="2" t="s">
        <v>7668</v>
      </c>
    </row>
    <row r="1836">
      <c r="A1836" s="1" t="s">
        <v>7665</v>
      </c>
      <c r="B1836" s="1" t="s">
        <v>7669</v>
      </c>
      <c r="C1836" s="1" t="s">
        <v>7670</v>
      </c>
      <c r="D1836" s="2" t="s">
        <v>7671</v>
      </c>
      <c r="E1836" t="str">
        <f>IMAGE("http://digitalmoneytimes.com/wp-content/uploads/2015/02/banx-io-348x180.jpg",1)</f>
        <v/>
      </c>
      <c r="F1836" s="1" t="s">
        <v>4</v>
      </c>
      <c r="G1836" s="2" t="s">
        <v>7672</v>
      </c>
    </row>
    <row r="1837">
      <c r="A1837" s="1" t="s">
        <v>7673</v>
      </c>
      <c r="B1837" s="1" t="s">
        <v>1038</v>
      </c>
      <c r="C1837" s="1" t="s">
        <v>7674</v>
      </c>
      <c r="D1837" s="2" t="s">
        <v>7675</v>
      </c>
      <c r="E1837" t="str">
        <f>IMAGE("http://bitcoinprbuzz.com/wp-content/uploads/2015/05/Shadow-Screenshot.jpg",1)</f>
        <v/>
      </c>
      <c r="F1837" s="1" t="s">
        <v>4</v>
      </c>
      <c r="G1837" s="2" t="s">
        <v>7676</v>
      </c>
    </row>
    <row r="1838">
      <c r="A1838" s="1" t="s">
        <v>7677</v>
      </c>
      <c r="B1838" s="1" t="s">
        <v>805</v>
      </c>
      <c r="C1838" s="1" t="s">
        <v>7678</v>
      </c>
      <c r="D1838" s="2" t="s">
        <v>7679</v>
      </c>
      <c r="E1838" t="str">
        <f>IMAGE("http://media.coindesk.com/2015/05/Screen-Shot-2015-05-28-at-3.55.10-PM.png",1)</f>
        <v/>
      </c>
      <c r="F1838" s="1" t="s">
        <v>4</v>
      </c>
      <c r="G1838" s="2" t="s">
        <v>7680</v>
      </c>
    </row>
    <row r="1839">
      <c r="A1839" s="1" t="s">
        <v>7681</v>
      </c>
      <c r="B1839" s="1" t="s">
        <v>2192</v>
      </c>
      <c r="C1839" s="1" t="s">
        <v>7428</v>
      </c>
      <c r="D1839" s="2" t="s">
        <v>7384</v>
      </c>
      <c r="E1839" t="str">
        <f>IMAGE("http://cdn.arstechnica.net/wp-content/uploads/2015/05/UNflags-640x417.jpg",1)</f>
        <v/>
      </c>
      <c r="F1839" s="1" t="s">
        <v>4</v>
      </c>
      <c r="G1839" s="2" t="s">
        <v>7682</v>
      </c>
    </row>
    <row r="1840">
      <c r="A1840" s="1" t="s">
        <v>7683</v>
      </c>
      <c r="B1840" s="1" t="s">
        <v>7684</v>
      </c>
      <c r="C1840" s="1" t="s">
        <v>7685</v>
      </c>
      <c r="D1840" s="2" t="s">
        <v>7686</v>
      </c>
      <c r="E1840" t="str">
        <f>IMAGE("http://i.imgur.com/Zgp9f1Q.jpg?fb",1)</f>
        <v/>
      </c>
      <c r="F1840" s="1" t="s">
        <v>4</v>
      </c>
      <c r="G1840" s="2" t="s">
        <v>7687</v>
      </c>
    </row>
    <row r="1841">
      <c r="A1841" s="1" t="s">
        <v>7688</v>
      </c>
      <c r="B1841" s="1" t="s">
        <v>4229</v>
      </c>
      <c r="C1841" s="1" t="s">
        <v>7689</v>
      </c>
      <c r="D1841" s="2" t="s">
        <v>7690</v>
      </c>
      <c r="E1841" t="str">
        <f>IMAGE("http://image1.vod.pornhd.com/980/tluCGkoMix/308x198/1.jpg",1)</f>
        <v/>
      </c>
      <c r="F1841" s="1" t="s">
        <v>4</v>
      </c>
      <c r="G1841" s="2" t="s">
        <v>7691</v>
      </c>
    </row>
    <row r="1842">
      <c r="A1842" s="1" t="s">
        <v>7692</v>
      </c>
      <c r="B1842" s="1" t="s">
        <v>7693</v>
      </c>
      <c r="C1842" s="1" t="s">
        <v>7694</v>
      </c>
      <c r="D1842" s="1" t="s">
        <v>7695</v>
      </c>
      <c r="E1842" t="str">
        <f>IMAGE("http://ifttt.com/images/no_image_card.png",1)</f>
        <v/>
      </c>
      <c r="F1842" s="1" t="s">
        <v>4</v>
      </c>
      <c r="G1842" s="2" t="s">
        <v>7696</v>
      </c>
    </row>
    <row r="1843">
      <c r="A1843" s="1" t="s">
        <v>7697</v>
      </c>
      <c r="B1843" s="1" t="s">
        <v>7698</v>
      </c>
      <c r="C1843" s="1" t="s">
        <v>7699</v>
      </c>
      <c r="D1843" s="2" t="s">
        <v>7700</v>
      </c>
      <c r="E1843" t="str">
        <f>IMAGE("https://d1ai9qtk9p41kl.cloudfront.net/assets/db/14329031279960.jpg",1)</f>
        <v/>
      </c>
      <c r="F1843" s="1" t="s">
        <v>4</v>
      </c>
      <c r="G1843" s="2" t="s">
        <v>7701</v>
      </c>
    </row>
    <row r="1844">
      <c r="A1844" s="1" t="s">
        <v>7702</v>
      </c>
      <c r="B1844" s="1" t="s">
        <v>7703</v>
      </c>
      <c r="C1844" s="1" t="s">
        <v>7704</v>
      </c>
      <c r="D1844" s="2" t="s">
        <v>7705</v>
      </c>
      <c r="E1844" t="str">
        <f>IMAGE("https://pbs.twimg.com/profile_banners/2693547620/1407239567/1500x500",1)</f>
        <v/>
      </c>
      <c r="F1844" s="1" t="s">
        <v>4</v>
      </c>
      <c r="G1844" s="2" t="s">
        <v>7706</v>
      </c>
    </row>
    <row r="1845">
      <c r="A1845" s="1" t="s">
        <v>7707</v>
      </c>
      <c r="B1845" s="1" t="s">
        <v>1070</v>
      </c>
      <c r="C1845" s="1" t="s">
        <v>7708</v>
      </c>
      <c r="D1845" s="2" t="s">
        <v>7709</v>
      </c>
      <c r="E1845" t="str">
        <f>IMAGE("http://static1.businessinsider.com/image/55687085dd089573788b460c/the-biggest-drug-dealer-on-silk-road-has-been-sentenced-to-10-years-in-prison.jpg",1)</f>
        <v/>
      </c>
      <c r="F1845" s="1" t="s">
        <v>4</v>
      </c>
      <c r="G1845" s="2" t="s">
        <v>7710</v>
      </c>
    </row>
    <row r="1846">
      <c r="A1846" s="1" t="s">
        <v>7711</v>
      </c>
      <c r="B1846" s="1" t="s">
        <v>7712</v>
      </c>
      <c r="C1846" s="1" t="s">
        <v>7713</v>
      </c>
      <c r="D1846" s="2" t="s">
        <v>7714</v>
      </c>
      <c r="E1846" t="str">
        <f>IMAGE("http://vice-images.vice.com/images/articles/crops/2015/05/29/the-cryptocurrency-based-schemes-that-would-pay-everyone-just-for-being-alive-1432868832-crop_social.jpg",1)</f>
        <v/>
      </c>
      <c r="F1846" s="1" t="s">
        <v>4</v>
      </c>
      <c r="G1846" s="2" t="s">
        <v>7715</v>
      </c>
    </row>
    <row r="1847">
      <c r="A1847" s="1" t="s">
        <v>7716</v>
      </c>
      <c r="B1847" s="1" t="s">
        <v>7703</v>
      </c>
      <c r="C1847" s="1" t="s">
        <v>7717</v>
      </c>
      <c r="D1847" s="2" t="s">
        <v>7718</v>
      </c>
      <c r="E1847" t="str">
        <f>IMAGE("https://pbs.twimg.com/media/CGBt_8QUUAAEoTr.jpg:large",1)</f>
        <v/>
      </c>
      <c r="F1847" s="1" t="s">
        <v>4</v>
      </c>
      <c r="G1847" s="2" t="s">
        <v>7719</v>
      </c>
    </row>
    <row r="1848">
      <c r="A1848" s="1" t="s">
        <v>7720</v>
      </c>
      <c r="B1848" s="1" t="s">
        <v>7721</v>
      </c>
      <c r="C1848" s="1" t="s">
        <v>7722</v>
      </c>
      <c r="D1848" s="2" t="s">
        <v>7723</v>
      </c>
      <c r="E1848" t="str">
        <f>IMAGE("http://ifttt.com/images/no_image_card.png",1)</f>
        <v/>
      </c>
      <c r="F1848" s="1" t="s">
        <v>4</v>
      </c>
      <c r="G1848" s="2" t="s">
        <v>7724</v>
      </c>
    </row>
    <row r="1849">
      <c r="A1849" s="1" t="s">
        <v>7720</v>
      </c>
      <c r="B1849" s="1" t="s">
        <v>7725</v>
      </c>
      <c r="C1849" s="1" t="s">
        <v>7726</v>
      </c>
      <c r="D1849" s="2" t="s">
        <v>7727</v>
      </c>
      <c r="E1849" t="str">
        <f>IMAGE("http://blog.coinbase.com/assets/img/og-blog2.jpg",1)</f>
        <v/>
      </c>
      <c r="F1849" s="1" t="s">
        <v>4</v>
      </c>
      <c r="G1849" s="2" t="s">
        <v>7728</v>
      </c>
    </row>
    <row r="1850">
      <c r="A1850" s="1" t="s">
        <v>7729</v>
      </c>
      <c r="B1850" s="1" t="s">
        <v>7730</v>
      </c>
      <c r="C1850" s="1" t="s">
        <v>7731</v>
      </c>
      <c r="D1850" s="1" t="s">
        <v>7732</v>
      </c>
      <c r="E1850" t="str">
        <f t="shared" ref="E1850:E1852" si="215">IMAGE("http://ifttt.com/images/no_image_card.png",1)</f>
        <v/>
      </c>
      <c r="F1850" s="1" t="s">
        <v>4</v>
      </c>
      <c r="G1850" s="2" t="s">
        <v>7733</v>
      </c>
    </row>
    <row r="1851">
      <c r="A1851" s="1" t="s">
        <v>7734</v>
      </c>
      <c r="B1851" s="1" t="s">
        <v>4342</v>
      </c>
      <c r="C1851" s="1" t="s">
        <v>7735</v>
      </c>
      <c r="D1851" s="1" t="s">
        <v>7736</v>
      </c>
      <c r="E1851" t="str">
        <f t="shared" si="215"/>
        <v/>
      </c>
      <c r="F1851" s="1" t="s">
        <v>4</v>
      </c>
      <c r="G1851" s="2" t="s">
        <v>7737</v>
      </c>
    </row>
    <row r="1852">
      <c r="A1852" s="1" t="s">
        <v>7738</v>
      </c>
      <c r="B1852" s="1" t="s">
        <v>7739</v>
      </c>
      <c r="C1852" s="1" t="s">
        <v>7740</v>
      </c>
      <c r="D1852" s="1" t="s">
        <v>7741</v>
      </c>
      <c r="E1852" t="str">
        <f t="shared" si="215"/>
        <v/>
      </c>
      <c r="F1852" s="1" t="s">
        <v>4</v>
      </c>
      <c r="G1852" s="2" t="s">
        <v>7742</v>
      </c>
    </row>
    <row r="1853">
      <c r="A1853" s="1" t="s">
        <v>7743</v>
      </c>
      <c r="B1853" s="1" t="s">
        <v>3512</v>
      </c>
      <c r="C1853" s="1" t="s">
        <v>7744</v>
      </c>
      <c r="D1853" s="2" t="s">
        <v>7745</v>
      </c>
      <c r="E1853" t="str">
        <f>IMAGE("https://pbs.twimg.com/profile_images/2597394462/32b6p3stu0g09zwy8rq5_400x400.jpeg",1)</f>
        <v/>
      </c>
      <c r="F1853" s="1" t="s">
        <v>4</v>
      </c>
      <c r="G1853" s="2" t="s">
        <v>7746</v>
      </c>
    </row>
    <row r="1854">
      <c r="A1854" s="1" t="s">
        <v>7747</v>
      </c>
      <c r="B1854" s="1" t="s">
        <v>7748</v>
      </c>
      <c r="C1854" s="1" t="s">
        <v>7749</v>
      </c>
      <c r="D1854" s="1" t="s">
        <v>7750</v>
      </c>
      <c r="E1854" t="str">
        <f t="shared" ref="E1854:E1856" si="216">IMAGE("http://ifttt.com/images/no_image_card.png",1)</f>
        <v/>
      </c>
      <c r="F1854" s="1" t="s">
        <v>4</v>
      </c>
      <c r="G1854" s="2" t="s">
        <v>7751</v>
      </c>
    </row>
    <row r="1855">
      <c r="A1855" s="1" t="s">
        <v>7752</v>
      </c>
      <c r="B1855" s="1" t="s">
        <v>7753</v>
      </c>
      <c r="C1855" s="1" t="s">
        <v>7754</v>
      </c>
      <c r="D1855" s="1" t="s">
        <v>7755</v>
      </c>
      <c r="E1855" t="str">
        <f t="shared" si="216"/>
        <v/>
      </c>
      <c r="F1855" s="1" t="s">
        <v>4</v>
      </c>
      <c r="G1855" s="2" t="s">
        <v>7756</v>
      </c>
    </row>
    <row r="1856">
      <c r="A1856" s="1" t="s">
        <v>7757</v>
      </c>
      <c r="B1856" s="1" t="s">
        <v>3553</v>
      </c>
      <c r="C1856" s="1" t="s">
        <v>7758</v>
      </c>
      <c r="D1856" s="1" t="s">
        <v>7759</v>
      </c>
      <c r="E1856" t="str">
        <f t="shared" si="216"/>
        <v/>
      </c>
      <c r="F1856" s="1" t="s">
        <v>4</v>
      </c>
      <c r="G1856" s="2" t="s">
        <v>7760</v>
      </c>
    </row>
    <row r="1857">
      <c r="A1857" s="1" t="s">
        <v>7761</v>
      </c>
      <c r="B1857" s="1" t="s">
        <v>7762</v>
      </c>
      <c r="C1857" s="1" t="s">
        <v>7763</v>
      </c>
      <c r="D1857" s="2" t="s">
        <v>7764</v>
      </c>
      <c r="E1857" t="str">
        <f>IMAGE("http://cdn.shopify.com/s/files/1/0357/9737/t/10/assets/logo.png?7653364136482738362",1)</f>
        <v/>
      </c>
      <c r="F1857" s="1" t="s">
        <v>4</v>
      </c>
      <c r="G1857" s="2" t="s">
        <v>7765</v>
      </c>
    </row>
    <row r="1858">
      <c r="A1858" s="1" t="s">
        <v>7766</v>
      </c>
      <c r="B1858" s="1" t="s">
        <v>7767</v>
      </c>
      <c r="C1858" s="1" t="s">
        <v>7768</v>
      </c>
      <c r="D1858" s="2" t="s">
        <v>7769</v>
      </c>
      <c r="E1858" t="str">
        <f>IMAGE("https://koinify.com/blog/content/images/2015/May/koinify.png",1)</f>
        <v/>
      </c>
      <c r="F1858" s="1" t="s">
        <v>4</v>
      </c>
      <c r="G1858" s="2" t="s">
        <v>7770</v>
      </c>
    </row>
    <row r="1859">
      <c r="A1859" s="1" t="s">
        <v>7771</v>
      </c>
      <c r="B1859" s="1" t="s">
        <v>474</v>
      </c>
      <c r="C1859" s="1" t="s">
        <v>7772</v>
      </c>
      <c r="D1859" s="2" t="s">
        <v>7773</v>
      </c>
      <c r="E1859" t="str">
        <f>IMAGE("http://ifttt.com/images/no_image_card.png",1)</f>
        <v/>
      </c>
      <c r="F1859" s="1" t="s">
        <v>4</v>
      </c>
      <c r="G1859" s="2" t="s">
        <v>7774</v>
      </c>
    </row>
    <row r="1860">
      <c r="A1860" s="1" t="s">
        <v>7775</v>
      </c>
      <c r="B1860" s="1" t="s">
        <v>7776</v>
      </c>
      <c r="C1860" s="1" t="s">
        <v>7777</v>
      </c>
      <c r="D1860" s="2" t="s">
        <v>7778</v>
      </c>
      <c r="E1860" t="str">
        <f>IMAGE("http://e-juicesverige.com/wp-content/uploads/2015/02/americantobacco-150x150.png",1)</f>
        <v/>
      </c>
      <c r="F1860" s="1" t="s">
        <v>4</v>
      </c>
      <c r="G1860" s="2" t="s">
        <v>7779</v>
      </c>
    </row>
    <row r="1861">
      <c r="A1861" s="1" t="s">
        <v>7780</v>
      </c>
      <c r="B1861" s="1" t="s">
        <v>5669</v>
      </c>
      <c r="C1861" s="1" t="s">
        <v>7781</v>
      </c>
      <c r="D1861" s="2" t="s">
        <v>7782</v>
      </c>
      <c r="E1861" t="str">
        <f>IMAGE("http://bitcoinwarrior.net/wp-content/uploads/2015/05/BW-Gear-Banner-copy1.png",1)</f>
        <v/>
      </c>
      <c r="F1861" s="1" t="s">
        <v>4</v>
      </c>
      <c r="G1861" s="2" t="s">
        <v>7783</v>
      </c>
    </row>
    <row r="1862">
      <c r="A1862" s="1" t="s">
        <v>7784</v>
      </c>
      <c r="B1862" s="1" t="s">
        <v>3730</v>
      </c>
      <c r="C1862" s="1" t="s">
        <v>7785</v>
      </c>
      <c r="D1862" s="2" t="s">
        <v>7786</v>
      </c>
      <c r="E1862" t="str">
        <f>IMAGE("http://logodesignforbitcoin.com/sites/default/files/styles/large_retina/public/field/image/metal-icon.jpg?itok=7h3AshS2",1)</f>
        <v/>
      </c>
      <c r="F1862" s="1" t="s">
        <v>4</v>
      </c>
      <c r="G1862" s="2" t="s">
        <v>7787</v>
      </c>
    </row>
    <row r="1863">
      <c r="A1863" s="1" t="s">
        <v>7788</v>
      </c>
      <c r="B1863" s="1" t="s">
        <v>2639</v>
      </c>
      <c r="C1863" s="1" t="s">
        <v>7789</v>
      </c>
      <c r="D1863" s="2" t="s">
        <v>7790</v>
      </c>
      <c r="E1863" t="str">
        <f>IMAGE("http://libratax.com/wp-content/uploads/2015/05/fifo.png",1)</f>
        <v/>
      </c>
      <c r="F1863" s="1" t="s">
        <v>4</v>
      </c>
      <c r="G1863" s="2" t="s">
        <v>7791</v>
      </c>
    </row>
    <row r="1864">
      <c r="A1864" s="1" t="s">
        <v>7792</v>
      </c>
      <c r="B1864" s="1" t="s">
        <v>7793</v>
      </c>
      <c r="C1864" s="1" t="s">
        <v>7794</v>
      </c>
      <c r="D1864" s="2" t="s">
        <v>7795</v>
      </c>
      <c r="E1864" t="str">
        <f>IMAGE("http://media.coindesk.com/2015/05/Screen-Shot-2015-05-29-at-11.48.46-AM.png",1)</f>
        <v/>
      </c>
      <c r="F1864" s="1" t="s">
        <v>4</v>
      </c>
      <c r="G1864" s="2" t="s">
        <v>7796</v>
      </c>
    </row>
    <row r="1865">
      <c r="A1865" s="1" t="s">
        <v>7797</v>
      </c>
      <c r="B1865" s="1" t="s">
        <v>6484</v>
      </c>
      <c r="C1865" s="1" t="s">
        <v>7798</v>
      </c>
      <c r="D1865" s="2" t="s">
        <v>7799</v>
      </c>
      <c r="E1865" t="str">
        <f>IMAGE("http://blog.printf.net/cjb-sm-sq-272.jpg",1)</f>
        <v/>
      </c>
      <c r="F1865" s="1" t="s">
        <v>4</v>
      </c>
      <c r="G1865" s="2" t="s">
        <v>7800</v>
      </c>
    </row>
    <row r="1866">
      <c r="A1866" s="1" t="s">
        <v>7801</v>
      </c>
      <c r="B1866" s="1" t="s">
        <v>7802</v>
      </c>
      <c r="C1866" s="1" t="s">
        <v>7803</v>
      </c>
      <c r="D1866" s="2" t="s">
        <v>7804</v>
      </c>
      <c r="E1866" t="str">
        <f>IMAGE("http://ifttt.com/images/no_image_card.png",1)</f>
        <v/>
      </c>
      <c r="F1866" s="1" t="s">
        <v>4</v>
      </c>
      <c r="G1866" s="2" t="s">
        <v>7805</v>
      </c>
    </row>
    <row r="1867">
      <c r="A1867" s="1" t="s">
        <v>7806</v>
      </c>
      <c r="B1867" s="1" t="s">
        <v>182</v>
      </c>
      <c r="C1867" s="1" t="s">
        <v>7807</v>
      </c>
      <c r="D1867" s="2" t="s">
        <v>7808</v>
      </c>
      <c r="E1867" t="str">
        <f>IMAGE("http://bravenewcoin.com/assets/Uploads/_resampled/CroppedImage400400-Selection-263.png",1)</f>
        <v/>
      </c>
      <c r="F1867" s="1" t="s">
        <v>4</v>
      </c>
      <c r="G1867" s="2" t="s">
        <v>7809</v>
      </c>
    </row>
    <row r="1868">
      <c r="A1868" s="1" t="s">
        <v>7780</v>
      </c>
      <c r="B1868" s="1" t="s">
        <v>5669</v>
      </c>
      <c r="C1868" s="1" t="s">
        <v>7781</v>
      </c>
      <c r="D1868" s="2" t="s">
        <v>7782</v>
      </c>
      <c r="E1868" t="str">
        <f>IMAGE("http://bitcoinwarrior.net/wp-content/uploads/2015/05/BW-Gear-Banner-copy1.png",1)</f>
        <v/>
      </c>
      <c r="F1868" s="1" t="s">
        <v>4</v>
      </c>
      <c r="G1868" s="2" t="s">
        <v>7783</v>
      </c>
    </row>
    <row r="1869">
      <c r="A1869" s="1" t="s">
        <v>7810</v>
      </c>
      <c r="B1869" s="1" t="s">
        <v>7811</v>
      </c>
      <c r="C1869" s="1" t="s">
        <v>7812</v>
      </c>
      <c r="D1869" s="2" t="s">
        <v>7813</v>
      </c>
      <c r="E1869" t="str">
        <f>IMAGE("http://i.kinja-img.com/gawker-media/image/upload/s--SyaT95U0--/c_fill,fl_progressive,g_north,h_358,q_80,w_636/1273982704690553122.jpg",1)</f>
        <v/>
      </c>
      <c r="F1869" s="1" t="s">
        <v>4</v>
      </c>
      <c r="G1869" s="2" t="s">
        <v>7814</v>
      </c>
    </row>
    <row r="1870">
      <c r="A1870" s="1" t="s">
        <v>7815</v>
      </c>
      <c r="B1870" s="1" t="s">
        <v>7816</v>
      </c>
      <c r="C1870" s="1" t="s">
        <v>7817</v>
      </c>
      <c r="D1870" s="2" t="s">
        <v>7818</v>
      </c>
      <c r="E1870" t="str">
        <f>IMAGE("https://cdn2.vox-cdn.com/thumbor/LIOvidKDKVyUtiFOEvlRT9QrBAo=/0x19:560x334/1600x900/cdn0.vox-cdn.com/uploads/chorus_image/image/46427540/ross_ulbricht_woods.0.JPG",1)</f>
        <v/>
      </c>
      <c r="F1870" s="1" t="s">
        <v>4</v>
      </c>
      <c r="G1870" s="2" t="s">
        <v>7819</v>
      </c>
    </row>
    <row r="1871">
      <c r="A1871" s="1" t="s">
        <v>7820</v>
      </c>
      <c r="B1871" s="1" t="s">
        <v>2936</v>
      </c>
      <c r="C1871" s="1" t="s">
        <v>7821</v>
      </c>
      <c r="D1871" s="2" t="s">
        <v>7822</v>
      </c>
      <c r="E1871" t="str">
        <f>IMAGE("https://pbs.twimg.com/profile_images/454367543348576256/W2fFD7an_400x400.png",1)</f>
        <v/>
      </c>
      <c r="F1871" s="1" t="s">
        <v>4</v>
      </c>
      <c r="G1871" s="2" t="s">
        <v>7823</v>
      </c>
    </row>
    <row r="1872">
      <c r="A1872" s="1" t="s">
        <v>7824</v>
      </c>
      <c r="B1872" s="1" t="s">
        <v>7825</v>
      </c>
      <c r="C1872" s="1" t="s">
        <v>7826</v>
      </c>
      <c r="D1872" s="2" t="s">
        <v>7827</v>
      </c>
      <c r="E1872" t="str">
        <f>IMAGE("https://darknetmarkets.org/images/Darknet-Markets-Full-Title-Logo.jpg",1)</f>
        <v/>
      </c>
      <c r="F1872" s="1" t="s">
        <v>4</v>
      </c>
      <c r="G1872" s="2" t="s">
        <v>7828</v>
      </c>
    </row>
    <row r="1873">
      <c r="A1873" s="1" t="s">
        <v>7829</v>
      </c>
      <c r="B1873" s="1" t="s">
        <v>7830</v>
      </c>
      <c r="C1873" s="1" t="s">
        <v>7831</v>
      </c>
      <c r="D1873" s="2" t="s">
        <v>7832</v>
      </c>
      <c r="E1873" t="str">
        <f>IMAGE("/files/news/1e/51/c0/00/breaking_news.bn.gif",1)</f>
        <v/>
      </c>
      <c r="F1873" s="1" t="s">
        <v>4</v>
      </c>
      <c r="G1873" s="2" t="s">
        <v>7833</v>
      </c>
    </row>
    <row r="1874">
      <c r="A1874" s="1" t="s">
        <v>7834</v>
      </c>
      <c r="B1874" s="1" t="s">
        <v>7835</v>
      </c>
      <c r="C1874" s="1" t="s">
        <v>7836</v>
      </c>
      <c r="D1874" s="2" t="s">
        <v>7837</v>
      </c>
      <c r="E1874" t="str">
        <f>IMAGE("null",1)</f>
        <v/>
      </c>
      <c r="F1874" s="1" t="s">
        <v>4</v>
      </c>
      <c r="G1874" s="2" t="s">
        <v>7838</v>
      </c>
    </row>
    <row r="1875">
      <c r="A1875" s="1" t="s">
        <v>7839</v>
      </c>
      <c r="B1875" s="1" t="s">
        <v>7840</v>
      </c>
      <c r="C1875" s="1" t="s">
        <v>7841</v>
      </c>
      <c r="D1875" s="2" t="s">
        <v>7842</v>
      </c>
      <c r="E1875" t="str">
        <f>IMAGE("http://static.guim.co.uk/sys-images/Guardian/Pix/audio/video/2015/5/21/1432223896051/KP_237440_crop_620x372.jpg",1)</f>
        <v/>
      </c>
      <c r="F1875" s="1" t="s">
        <v>4</v>
      </c>
      <c r="G1875" s="2" t="s">
        <v>7843</v>
      </c>
    </row>
    <row r="1876">
      <c r="A1876" s="1" t="s">
        <v>7844</v>
      </c>
      <c r="B1876" s="1" t="s">
        <v>5258</v>
      </c>
      <c r="C1876" s="1" t="s">
        <v>7845</v>
      </c>
      <c r="D1876" s="1" t="s">
        <v>7846</v>
      </c>
      <c r="E1876" t="str">
        <f>IMAGE("http://ifttt.com/images/no_image_card.png",1)</f>
        <v/>
      </c>
      <c r="F1876" s="1" t="s">
        <v>4</v>
      </c>
      <c r="G1876" s="2" t="s">
        <v>7847</v>
      </c>
    </row>
    <row r="1877">
      <c r="A1877" s="1" t="s">
        <v>7848</v>
      </c>
      <c r="B1877" s="1" t="s">
        <v>2729</v>
      </c>
      <c r="C1877" s="1" t="s">
        <v>7849</v>
      </c>
      <c r="D1877" s="2" t="s">
        <v>7850</v>
      </c>
      <c r="E1877" t="str">
        <f>IMAGE("https://pbs.twimg.com/profile_images/72647502/tyler_400x400.jpg",1)</f>
        <v/>
      </c>
      <c r="F1877" s="1" t="s">
        <v>4</v>
      </c>
      <c r="G1877" s="2" t="s">
        <v>7851</v>
      </c>
    </row>
    <row r="1878">
      <c r="A1878" s="1" t="s">
        <v>7852</v>
      </c>
      <c r="B1878" s="1" t="s">
        <v>4412</v>
      </c>
      <c r="C1878" s="1" t="s">
        <v>7853</v>
      </c>
      <c r="D1878" s="1" t="s">
        <v>7854</v>
      </c>
      <c r="E1878" t="str">
        <f t="shared" ref="E1878:E1879" si="217">IMAGE("http://ifttt.com/images/no_image_card.png",1)</f>
        <v/>
      </c>
      <c r="F1878" s="1" t="s">
        <v>4</v>
      </c>
      <c r="G1878" s="2" t="s">
        <v>7855</v>
      </c>
    </row>
    <row r="1879">
      <c r="A1879" s="1" t="s">
        <v>7852</v>
      </c>
      <c r="B1879" s="1" t="s">
        <v>474</v>
      </c>
      <c r="C1879" s="1" t="s">
        <v>7856</v>
      </c>
      <c r="D1879" s="2" t="s">
        <v>7857</v>
      </c>
      <c r="E1879" t="str">
        <f t="shared" si="217"/>
        <v/>
      </c>
      <c r="F1879" s="1" t="s">
        <v>4</v>
      </c>
      <c r="G1879" s="2" t="s">
        <v>7858</v>
      </c>
    </row>
    <row r="1880">
      <c r="A1880" s="1" t="s">
        <v>7859</v>
      </c>
      <c r="B1880" s="1" t="s">
        <v>7860</v>
      </c>
      <c r="C1880" s="1" t="s">
        <v>7861</v>
      </c>
      <c r="D1880" s="2" t="s">
        <v>7862</v>
      </c>
      <c r="E1880" t="str">
        <f>IMAGE("http://cdn1.img.sputniknews.com/images/101684/34/1016843462.jpg",1)</f>
        <v/>
      </c>
      <c r="F1880" s="1" t="s">
        <v>4</v>
      </c>
      <c r="G1880" s="2" t="s">
        <v>7863</v>
      </c>
    </row>
    <row r="1881">
      <c r="A1881" s="1" t="s">
        <v>7864</v>
      </c>
      <c r="B1881" s="1" t="s">
        <v>597</v>
      </c>
      <c r="C1881" s="1" t="s">
        <v>7865</v>
      </c>
      <c r="D1881" s="1" t="s">
        <v>7866</v>
      </c>
      <c r="E1881" t="str">
        <f t="shared" ref="E1881:E1882" si="218">IMAGE("http://ifttt.com/images/no_image_card.png",1)</f>
        <v/>
      </c>
      <c r="F1881" s="1" t="s">
        <v>4</v>
      </c>
      <c r="G1881" s="2" t="s">
        <v>7867</v>
      </c>
    </row>
    <row r="1882">
      <c r="A1882" s="1" t="s">
        <v>7868</v>
      </c>
      <c r="B1882" s="1" t="s">
        <v>2044</v>
      </c>
      <c r="C1882" s="1" t="s">
        <v>7869</v>
      </c>
      <c r="D1882" s="1" t="s">
        <v>7870</v>
      </c>
      <c r="E1882" t="str">
        <f t="shared" si="218"/>
        <v/>
      </c>
      <c r="F1882" s="1" t="s">
        <v>4</v>
      </c>
      <c r="G1882" s="2" t="s">
        <v>7871</v>
      </c>
    </row>
    <row r="1883">
      <c r="A1883" s="1" t="s">
        <v>7872</v>
      </c>
      <c r="B1883" s="1" t="s">
        <v>4009</v>
      </c>
      <c r="C1883" s="1" t="s">
        <v>7873</v>
      </c>
      <c r="D1883" s="2" t="s">
        <v>7874</v>
      </c>
      <c r="E1883" t="str">
        <f>IMAGE("http://www.futurism.com/wp-content/uploads/2015/05/Bitcoin_May29th_2015.jpg",1)</f>
        <v/>
      </c>
      <c r="F1883" s="1" t="s">
        <v>4</v>
      </c>
      <c r="G1883" s="2" t="s">
        <v>7875</v>
      </c>
    </row>
    <row r="1884">
      <c r="A1884" s="1" t="s">
        <v>7876</v>
      </c>
      <c r="B1884" s="1" t="s">
        <v>7877</v>
      </c>
      <c r="C1884" s="1" t="s">
        <v>7878</v>
      </c>
      <c r="D1884" s="2" t="s">
        <v>7879</v>
      </c>
      <c r="E1884" t="str">
        <f>IMAGE("http://nothirdparty.com/wp-content/uploads/2015/05/welcomemycelium.png",1)</f>
        <v/>
      </c>
      <c r="F1884" s="1" t="s">
        <v>4</v>
      </c>
      <c r="G1884" s="2" t="s">
        <v>7880</v>
      </c>
    </row>
    <row r="1885">
      <c r="A1885" s="1" t="s">
        <v>7872</v>
      </c>
      <c r="B1885" s="1" t="s">
        <v>4009</v>
      </c>
      <c r="C1885" s="1" t="s">
        <v>7873</v>
      </c>
      <c r="D1885" s="2" t="s">
        <v>7874</v>
      </c>
      <c r="E1885" t="str">
        <f>IMAGE("http://www.futurism.com/wp-content/uploads/2015/05/Bitcoin_May29th_2015.jpg",1)</f>
        <v/>
      </c>
      <c r="F1885" s="1" t="s">
        <v>4</v>
      </c>
      <c r="G1885" s="2" t="s">
        <v>7875</v>
      </c>
    </row>
    <row r="1886">
      <c r="A1886" s="1" t="s">
        <v>7881</v>
      </c>
      <c r="B1886" s="1" t="s">
        <v>7882</v>
      </c>
      <c r="C1886" s="1" t="s">
        <v>7883</v>
      </c>
      <c r="D1886" s="1" t="s">
        <v>7884</v>
      </c>
      <c r="E1886" t="str">
        <f t="shared" ref="E1886:E1889" si="219">IMAGE("http://ifttt.com/images/no_image_card.png",1)</f>
        <v/>
      </c>
      <c r="F1886" s="1" t="s">
        <v>4</v>
      </c>
      <c r="G1886" s="2" t="s">
        <v>7885</v>
      </c>
    </row>
    <row r="1887">
      <c r="A1887" s="1" t="s">
        <v>7881</v>
      </c>
      <c r="B1887" s="1" t="s">
        <v>7886</v>
      </c>
      <c r="C1887" s="1" t="s">
        <v>7887</v>
      </c>
      <c r="D1887" s="1" t="s">
        <v>7888</v>
      </c>
      <c r="E1887" t="str">
        <f t="shared" si="219"/>
        <v/>
      </c>
      <c r="F1887" s="1" t="s">
        <v>4</v>
      </c>
      <c r="G1887" s="2" t="s">
        <v>7889</v>
      </c>
    </row>
    <row r="1888">
      <c r="A1888" s="1" t="s">
        <v>7890</v>
      </c>
      <c r="B1888" s="1" t="s">
        <v>3337</v>
      </c>
      <c r="C1888" s="1" t="s">
        <v>7891</v>
      </c>
      <c r="D1888" s="2" t="s">
        <v>7892</v>
      </c>
      <c r="E1888" t="str">
        <f t="shared" si="219"/>
        <v/>
      </c>
      <c r="F1888" s="1" t="s">
        <v>4</v>
      </c>
      <c r="G1888" s="2" t="s">
        <v>7893</v>
      </c>
    </row>
    <row r="1889">
      <c r="A1889" s="1" t="s">
        <v>7894</v>
      </c>
      <c r="B1889" s="1" t="s">
        <v>3881</v>
      </c>
      <c r="C1889" s="1" t="s">
        <v>7895</v>
      </c>
      <c r="D1889" s="1" t="s">
        <v>7896</v>
      </c>
      <c r="E1889" t="str">
        <f t="shared" si="219"/>
        <v/>
      </c>
      <c r="F1889" s="1" t="s">
        <v>4</v>
      </c>
      <c r="G1889" s="2" t="s">
        <v>7897</v>
      </c>
    </row>
    <row r="1890">
      <c r="A1890" s="1" t="s">
        <v>7898</v>
      </c>
      <c r="B1890" s="1" t="s">
        <v>7899</v>
      </c>
      <c r="C1890" s="1" t="s">
        <v>7900</v>
      </c>
      <c r="D1890" s="2" t="s">
        <v>7901</v>
      </c>
      <c r="E1890" t="str">
        <f>IMAGE("http://media.coindesk.com/2015/05/bitnodes-hardware-model-b1-front-300x185.jpg",1)</f>
        <v/>
      </c>
      <c r="F1890" s="1" t="s">
        <v>4</v>
      </c>
      <c r="G1890" s="2" t="s">
        <v>7902</v>
      </c>
    </row>
    <row r="1891">
      <c r="A1891" s="1" t="s">
        <v>7903</v>
      </c>
      <c r="B1891" s="1" t="s">
        <v>7904</v>
      </c>
      <c r="C1891" s="1" t="s">
        <v>7905</v>
      </c>
      <c r="D1891" s="1" t="s">
        <v>7906</v>
      </c>
      <c r="E1891" t="str">
        <f>IMAGE("http://ifttt.com/images/no_image_card.png",1)</f>
        <v/>
      </c>
      <c r="F1891" s="1" t="s">
        <v>4</v>
      </c>
      <c r="G1891" s="2" t="s">
        <v>7907</v>
      </c>
    </row>
    <row r="1892">
      <c r="A1892" s="1" t="s">
        <v>7908</v>
      </c>
      <c r="B1892" s="1" t="s">
        <v>4123</v>
      </c>
      <c r="C1892" s="1" t="s">
        <v>7909</v>
      </c>
      <c r="D1892" s="2" t="s">
        <v>7910</v>
      </c>
      <c r="E1892" t="str">
        <f>IMAGE("https://i.ytimg.com/vi/Di5NSU5yuKE/hqdefault.jpg",1)</f>
        <v/>
      </c>
      <c r="F1892" s="1" t="s">
        <v>4</v>
      </c>
      <c r="G1892" s="2" t="s">
        <v>7911</v>
      </c>
    </row>
    <row r="1893">
      <c r="A1893" s="1" t="s">
        <v>7912</v>
      </c>
      <c r="B1893" s="1" t="s">
        <v>7913</v>
      </c>
      <c r="C1893" s="1" t="s">
        <v>7914</v>
      </c>
      <c r="D1893" s="2" t="s">
        <v>7915</v>
      </c>
      <c r="E1893" t="str">
        <f>IMAGE("http://cdn.arstechnica.net/wp-content/uploads/2015/05/dread-pirate-sunk-640x360.jpg",1)</f>
        <v/>
      </c>
      <c r="F1893" s="1" t="s">
        <v>4</v>
      </c>
      <c r="G1893" s="2" t="s">
        <v>7916</v>
      </c>
    </row>
    <row r="1894">
      <c r="A1894" s="1" t="s">
        <v>7917</v>
      </c>
      <c r="B1894" s="1" t="s">
        <v>7918</v>
      </c>
      <c r="C1894" s="1" t="s">
        <v>7919</v>
      </c>
      <c r="D1894" s="2" t="s">
        <v>7920</v>
      </c>
      <c r="E1894" t="str">
        <f>IMAGE("http://i.telegraph.co.uk/multimedia/archive/02474/bigissue_2474927k.jpg",1)</f>
        <v/>
      </c>
      <c r="F1894" s="1" t="s">
        <v>4</v>
      </c>
      <c r="G1894" s="2" t="s">
        <v>7921</v>
      </c>
    </row>
    <row r="1895">
      <c r="A1895" s="1" t="s">
        <v>7922</v>
      </c>
      <c r="B1895" s="1" t="s">
        <v>7923</v>
      </c>
      <c r="C1895" s="1" t="s">
        <v>7924</v>
      </c>
      <c r="D1895" s="2" t="s">
        <v>7925</v>
      </c>
      <c r="E1895" t="str">
        <f>IMAGE("https://fortunedotcom.files.wordpress.com/2015/05/gettyimages-78364484.jpg?quality=80&amp;amp;w=820&amp;amp;h=570&amp;amp;crop=1",1)</f>
        <v/>
      </c>
      <c r="F1895" s="1" t="s">
        <v>4</v>
      </c>
      <c r="G1895" s="2" t="s">
        <v>7926</v>
      </c>
    </row>
    <row r="1896">
      <c r="A1896" s="1" t="s">
        <v>7927</v>
      </c>
      <c r="B1896" s="1" t="s">
        <v>7928</v>
      </c>
      <c r="C1896" s="1" t="s">
        <v>7929</v>
      </c>
      <c r="D1896" s="2" t="s">
        <v>7930</v>
      </c>
      <c r="E1896" t="str">
        <f>IMAGE("http://i.imgur.com/YfXdFO7.png",1)</f>
        <v/>
      </c>
      <c r="F1896" s="1" t="s">
        <v>4</v>
      </c>
      <c r="G1896" s="2" t="s">
        <v>7931</v>
      </c>
    </row>
    <row r="1897">
      <c r="A1897" s="1" t="s">
        <v>7932</v>
      </c>
      <c r="B1897" s="1" t="s">
        <v>7933</v>
      </c>
      <c r="C1897" s="1" t="s">
        <v>7934</v>
      </c>
      <c r="D1897" s="1" t="s">
        <v>7935</v>
      </c>
      <c r="E1897" t="str">
        <f t="shared" ref="E1897:E1898" si="220">IMAGE("http://ifttt.com/images/no_image_card.png",1)</f>
        <v/>
      </c>
      <c r="F1897" s="1" t="s">
        <v>4</v>
      </c>
      <c r="G1897" s="2" t="s">
        <v>7936</v>
      </c>
    </row>
    <row r="1898">
      <c r="A1898" s="1" t="s">
        <v>7932</v>
      </c>
      <c r="B1898" s="1" t="s">
        <v>7937</v>
      </c>
      <c r="C1898" s="1" t="s">
        <v>7938</v>
      </c>
      <c r="D1898" s="1" t="s">
        <v>7939</v>
      </c>
      <c r="E1898" t="str">
        <f t="shared" si="220"/>
        <v/>
      </c>
      <c r="F1898" s="1" t="s">
        <v>4</v>
      </c>
      <c r="G1898" s="2" t="s">
        <v>7940</v>
      </c>
    </row>
    <row r="1899">
      <c r="A1899" s="1" t="s">
        <v>7927</v>
      </c>
      <c r="B1899" s="1" t="s">
        <v>7928</v>
      </c>
      <c r="C1899" s="1" t="s">
        <v>7929</v>
      </c>
      <c r="D1899" s="2" t="s">
        <v>7930</v>
      </c>
      <c r="E1899" t="str">
        <f>IMAGE("http://i.imgur.com/YfXdFO7.png",1)</f>
        <v/>
      </c>
      <c r="F1899" s="1" t="s">
        <v>4</v>
      </c>
      <c r="G1899" s="2" t="s">
        <v>7931</v>
      </c>
    </row>
    <row r="1900">
      <c r="A1900" s="1" t="s">
        <v>7941</v>
      </c>
      <c r="B1900" s="1" t="s">
        <v>1491</v>
      </c>
      <c r="C1900" s="1" t="s">
        <v>7942</v>
      </c>
      <c r="D1900" s="1" t="s">
        <v>7943</v>
      </c>
      <c r="E1900" t="str">
        <f>IMAGE("http://ifttt.com/images/no_image_card.png",1)</f>
        <v/>
      </c>
      <c r="F1900" s="1" t="s">
        <v>4</v>
      </c>
      <c r="G1900" s="2" t="s">
        <v>7944</v>
      </c>
    </row>
    <row r="1901">
      <c r="A1901" s="1" t="s">
        <v>7941</v>
      </c>
      <c r="B1901" s="1" t="s">
        <v>129</v>
      </c>
      <c r="C1901" s="1" t="s">
        <v>7945</v>
      </c>
      <c r="D1901" s="2" t="s">
        <v>7946</v>
      </c>
      <c r="E1901" t="str">
        <f>IMAGE("http://bravenewcoin.com/assets/Uploads/_resampled/CroppedImage400400-7557181168-d2969d167f-o.png",1)</f>
        <v/>
      </c>
      <c r="F1901" s="1" t="s">
        <v>4</v>
      </c>
      <c r="G1901" s="2" t="s">
        <v>7947</v>
      </c>
    </row>
    <row r="1902">
      <c r="A1902" s="1" t="s">
        <v>7948</v>
      </c>
      <c r="B1902" s="1" t="s">
        <v>7698</v>
      </c>
      <c r="C1902" s="1" t="s">
        <v>7949</v>
      </c>
      <c r="D1902" s="1" t="s">
        <v>7950</v>
      </c>
      <c r="E1902" t="str">
        <f>IMAGE("http://ifttt.com/images/no_image_card.png",1)</f>
        <v/>
      </c>
      <c r="F1902" s="1" t="s">
        <v>4</v>
      </c>
      <c r="G1902" s="2" t="s">
        <v>7951</v>
      </c>
    </row>
    <row r="1903">
      <c r="A1903" s="1" t="s">
        <v>7952</v>
      </c>
      <c r="B1903" s="1" t="s">
        <v>7953</v>
      </c>
      <c r="C1903" s="1" t="s">
        <v>7954</v>
      </c>
      <c r="D1903" s="2" t="s">
        <v>7955</v>
      </c>
      <c r="E1903" t="str">
        <f>IMAGE("https://i.ytimg.com/vi/twxPEVKGs9Y/hqdefault.jpg",1)</f>
        <v/>
      </c>
      <c r="F1903" s="1" t="s">
        <v>4</v>
      </c>
      <c r="G1903" s="2" t="s">
        <v>7956</v>
      </c>
    </row>
    <row r="1904">
      <c r="A1904" s="1" t="s">
        <v>7957</v>
      </c>
      <c r="B1904" s="1" t="s">
        <v>7958</v>
      </c>
      <c r="C1904" s="1" t="s">
        <v>7959</v>
      </c>
      <c r="D1904" s="1" t="s">
        <v>7960</v>
      </c>
      <c r="E1904" t="str">
        <f t="shared" ref="E1904:E1905" si="221">IMAGE("http://ifttt.com/images/no_image_card.png",1)</f>
        <v/>
      </c>
      <c r="F1904" s="1" t="s">
        <v>4</v>
      </c>
      <c r="G1904" s="2" t="s">
        <v>7961</v>
      </c>
    </row>
    <row r="1905">
      <c r="A1905" s="1" t="s">
        <v>7962</v>
      </c>
      <c r="B1905" s="1" t="s">
        <v>7963</v>
      </c>
      <c r="C1905" s="1" t="s">
        <v>7964</v>
      </c>
      <c r="D1905" s="1" t="s">
        <v>7965</v>
      </c>
      <c r="E1905" t="str">
        <f t="shared" si="221"/>
        <v/>
      </c>
      <c r="F1905" s="1" t="s">
        <v>4</v>
      </c>
      <c r="G1905" s="2" t="s">
        <v>7966</v>
      </c>
    </row>
    <row r="1906">
      <c r="A1906" s="1" t="s">
        <v>7952</v>
      </c>
      <c r="B1906" s="1" t="s">
        <v>7953</v>
      </c>
      <c r="C1906" s="1" t="s">
        <v>7954</v>
      </c>
      <c r="D1906" s="2" t="s">
        <v>7955</v>
      </c>
      <c r="E1906" t="str">
        <f>IMAGE("https://i.ytimg.com/vi/twxPEVKGs9Y/hqdefault.jpg",1)</f>
        <v/>
      </c>
      <c r="F1906" s="1" t="s">
        <v>4</v>
      </c>
      <c r="G1906" s="2" t="s">
        <v>7956</v>
      </c>
    </row>
    <row r="1907">
      <c r="A1907" s="1" t="s">
        <v>7957</v>
      </c>
      <c r="B1907" s="1" t="s">
        <v>7958</v>
      </c>
      <c r="C1907" s="1" t="s">
        <v>7959</v>
      </c>
      <c r="D1907" s="1" t="s">
        <v>7960</v>
      </c>
      <c r="E1907" t="str">
        <f>IMAGE("http://ifttt.com/images/no_image_card.png",1)</f>
        <v/>
      </c>
      <c r="F1907" s="1" t="s">
        <v>4</v>
      </c>
      <c r="G1907" s="2" t="s">
        <v>7961</v>
      </c>
    </row>
    <row r="1908">
      <c r="A1908" s="1" t="s">
        <v>7967</v>
      </c>
      <c r="B1908" s="1" t="s">
        <v>7968</v>
      </c>
      <c r="C1908" s="1" t="s">
        <v>7969</v>
      </c>
      <c r="D1908" s="2" t="s">
        <v>7970</v>
      </c>
      <c r="E1908" t="str">
        <f>IMAGE("https://www.redditstatic.com/icon.png",1)</f>
        <v/>
      </c>
      <c r="F1908" s="1" t="s">
        <v>4</v>
      </c>
      <c r="G1908" s="2" t="s">
        <v>7971</v>
      </c>
    </row>
    <row r="1909">
      <c r="A1909" s="1" t="s">
        <v>7972</v>
      </c>
      <c r="B1909" s="1" t="s">
        <v>7973</v>
      </c>
      <c r="C1909" s="1" t="s">
        <v>7974</v>
      </c>
      <c r="D1909" s="1" t="s">
        <v>7975</v>
      </c>
      <c r="E1909" t="str">
        <f>IMAGE("http://ifttt.com/images/no_image_card.png",1)</f>
        <v/>
      </c>
      <c r="F1909" s="1" t="s">
        <v>4</v>
      </c>
      <c r="G1909" s="2" t="s">
        <v>7976</v>
      </c>
    </row>
    <row r="1910">
      <c r="A1910" s="1" t="s">
        <v>7977</v>
      </c>
      <c r="B1910" s="1" t="s">
        <v>7978</v>
      </c>
      <c r="C1910" s="1" t="s">
        <v>7979</v>
      </c>
      <c r="D1910" s="2" t="s">
        <v>7980</v>
      </c>
      <c r="E1910" t="str">
        <f>IMAGE("http://www.daeverson.com/images/me2.jpg",1)</f>
        <v/>
      </c>
      <c r="F1910" s="1" t="s">
        <v>4</v>
      </c>
      <c r="G1910" s="2" t="s">
        <v>7981</v>
      </c>
    </row>
    <row r="1911">
      <c r="A1911" s="1" t="s">
        <v>7982</v>
      </c>
      <c r="B1911" s="1" t="s">
        <v>7983</v>
      </c>
      <c r="C1911" s="1" t="s">
        <v>7984</v>
      </c>
      <c r="D1911" s="1" t="s">
        <v>7985</v>
      </c>
      <c r="E1911" t="str">
        <f t="shared" ref="E1911:E1912" si="222">IMAGE("http://ifttt.com/images/no_image_card.png",1)</f>
        <v/>
      </c>
      <c r="F1911" s="1" t="s">
        <v>4</v>
      </c>
      <c r="G1911" s="2" t="s">
        <v>7986</v>
      </c>
    </row>
    <row r="1912">
      <c r="A1912" s="1" t="s">
        <v>7987</v>
      </c>
      <c r="B1912" s="1" t="s">
        <v>3641</v>
      </c>
      <c r="C1912" s="1" t="s">
        <v>7988</v>
      </c>
      <c r="D1912" s="1" t="s">
        <v>7989</v>
      </c>
      <c r="E1912" t="str">
        <f t="shared" si="222"/>
        <v/>
      </c>
      <c r="F1912" s="1" t="s">
        <v>4</v>
      </c>
      <c r="G1912" s="2" t="s">
        <v>7990</v>
      </c>
    </row>
    <row r="1913">
      <c r="A1913" s="1" t="s">
        <v>7991</v>
      </c>
      <c r="B1913" s="1" t="s">
        <v>4076</v>
      </c>
      <c r="C1913" s="1" t="s">
        <v>7992</v>
      </c>
      <c r="D1913" s="2" t="s">
        <v>7993</v>
      </c>
      <c r="E1913" t="str">
        <f>IMAGE("https://i.ytimg.com/vi/g8huXkSaL7o/hqdefault.jpg",1)</f>
        <v/>
      </c>
      <c r="F1913" s="1" t="s">
        <v>4</v>
      </c>
      <c r="G1913" s="2" t="s">
        <v>7994</v>
      </c>
    </row>
    <row r="1914">
      <c r="A1914" s="1" t="s">
        <v>7995</v>
      </c>
      <c r="B1914" s="1" t="s">
        <v>7996</v>
      </c>
      <c r="C1914" s="1" t="s">
        <v>7997</v>
      </c>
      <c r="D1914" s="1" t="s">
        <v>7998</v>
      </c>
      <c r="E1914" t="str">
        <f>IMAGE("http://ifttt.com/images/no_image_card.png",1)</f>
        <v/>
      </c>
      <c r="F1914" s="1" t="s">
        <v>4</v>
      </c>
      <c r="G1914" s="2" t="s">
        <v>7999</v>
      </c>
    </row>
    <row r="1915">
      <c r="A1915" s="1" t="s">
        <v>8000</v>
      </c>
      <c r="B1915" s="1" t="s">
        <v>8001</v>
      </c>
      <c r="C1915" s="1" t="s">
        <v>8002</v>
      </c>
      <c r="D1915" s="2" t="s">
        <v>1803</v>
      </c>
      <c r="E1915" t="str">
        <f>IMAGE("http://ice-ir.production.investis.com/~/media/Images/I/Ice-IR/logo/ice-sm.jpg",1)</f>
        <v/>
      </c>
      <c r="F1915" s="1" t="s">
        <v>4</v>
      </c>
      <c r="G1915" s="2" t="s">
        <v>8003</v>
      </c>
    </row>
    <row r="1916">
      <c r="A1916" s="1" t="s">
        <v>8004</v>
      </c>
      <c r="B1916" s="1" t="s">
        <v>8005</v>
      </c>
      <c r="C1916" s="1" t="s">
        <v>8006</v>
      </c>
      <c r="D1916" s="2" t="s">
        <v>8007</v>
      </c>
      <c r="E1916" t="str">
        <f>IMAGE("https://d262ilb51hltx0.cloudfront.net/max/800/0*W6HZP_qOK_3Tq7ei.png",1)</f>
        <v/>
      </c>
      <c r="F1916" s="1" t="s">
        <v>4</v>
      </c>
      <c r="G1916" s="2" t="s">
        <v>8008</v>
      </c>
    </row>
    <row r="1917">
      <c r="A1917" s="1" t="s">
        <v>8009</v>
      </c>
      <c r="B1917" s="1" t="s">
        <v>339</v>
      </c>
      <c r="C1917" s="1" t="s">
        <v>8010</v>
      </c>
      <c r="D1917" s="2" t="s">
        <v>8011</v>
      </c>
      <c r="E1917" t="str">
        <f>IMAGE("http://i.imgur.com/4EqXS8Z.png",1)</f>
        <v/>
      </c>
      <c r="F1917" s="1" t="s">
        <v>4</v>
      </c>
      <c r="G1917" s="2" t="s">
        <v>8012</v>
      </c>
    </row>
    <row r="1918">
      <c r="A1918" s="1" t="s">
        <v>8013</v>
      </c>
      <c r="B1918" s="1" t="s">
        <v>8014</v>
      </c>
      <c r="C1918" s="1" t="s">
        <v>8015</v>
      </c>
      <c r="D1918" s="1" t="s">
        <v>8016</v>
      </c>
      <c r="E1918" t="str">
        <f>IMAGE("http://ifttt.com/images/no_image_card.png",1)</f>
        <v/>
      </c>
      <c r="F1918" s="1" t="s">
        <v>4</v>
      </c>
      <c r="G1918" s="2" t="s">
        <v>8017</v>
      </c>
    </row>
    <row r="1919">
      <c r="A1919" s="1" t="s">
        <v>8018</v>
      </c>
      <c r="B1919" s="1" t="s">
        <v>2364</v>
      </c>
      <c r="C1919" s="1" t="s">
        <v>8019</v>
      </c>
      <c r="D1919" s="2" t="s">
        <v>8020</v>
      </c>
      <c r="E1919" t="str">
        <f>IMAGE("http://altcoinpress.com/wp-content/uploads/2015/05/gavin_bell_bitcoin.jpg",1)</f>
        <v/>
      </c>
      <c r="F1919" s="1" t="s">
        <v>4</v>
      </c>
      <c r="G1919" s="2" t="s">
        <v>8021</v>
      </c>
    </row>
    <row r="1920">
      <c r="A1920" s="1" t="s">
        <v>8022</v>
      </c>
      <c r="B1920" s="1" t="s">
        <v>8023</v>
      </c>
      <c r="C1920" s="1" t="s">
        <v>8024</v>
      </c>
      <c r="D1920" s="2" t="s">
        <v>8025</v>
      </c>
      <c r="E1920" t="str">
        <f>IMAGE("http://i.imgur.com/KlknO66.jpg",1)</f>
        <v/>
      </c>
      <c r="F1920" s="1" t="s">
        <v>4</v>
      </c>
      <c r="G1920" s="2" t="s">
        <v>8026</v>
      </c>
    </row>
    <row r="1921">
      <c r="A1921" s="1" t="s">
        <v>8027</v>
      </c>
      <c r="B1921" s="1" t="s">
        <v>8028</v>
      </c>
      <c r="C1921" s="1" t="s">
        <v>8029</v>
      </c>
      <c r="D1921" s="2" t="s">
        <v>8030</v>
      </c>
      <c r="E1921" t="str">
        <f>IMAGE("http://vangogh.teespring.com/og_pic/2399358/2589999/front.jpg?v=2015-05-30-02-15&amp;amp;background-image=wood&amp;amp;effects=inner-glow",1)</f>
        <v/>
      </c>
      <c r="F1921" s="1" t="s">
        <v>4</v>
      </c>
      <c r="G1921" s="2" t="s">
        <v>8031</v>
      </c>
    </row>
    <row r="1922">
      <c r="A1922" s="1" t="s">
        <v>8032</v>
      </c>
      <c r="B1922" s="1" t="s">
        <v>8033</v>
      </c>
      <c r="C1922" s="1" t="s">
        <v>8034</v>
      </c>
      <c r="D1922" s="1" t="s">
        <v>8035</v>
      </c>
      <c r="E1922" t="str">
        <f>IMAGE("http://ifttt.com/images/no_image_card.png",1)</f>
        <v/>
      </c>
      <c r="F1922" s="1" t="s">
        <v>4</v>
      </c>
      <c r="G1922" s="2" t="s">
        <v>8036</v>
      </c>
    </row>
    <row r="1923">
      <c r="A1923" s="1" t="s">
        <v>8037</v>
      </c>
      <c r="B1923" s="1" t="s">
        <v>5886</v>
      </c>
      <c r="C1923" s="1" t="s">
        <v>8038</v>
      </c>
      <c r="D1923" s="2" t="s">
        <v>8039</v>
      </c>
      <c r="E1923" t="str">
        <f>IMAGE("http://www.pymnts.com/wp-content/uploads/2014/09/ECommerceFeature-160x113.png",1)</f>
        <v/>
      </c>
      <c r="F1923" s="1" t="s">
        <v>4</v>
      </c>
      <c r="G1923" s="2" t="s">
        <v>8040</v>
      </c>
    </row>
    <row r="1924">
      <c r="A1924" s="1" t="s">
        <v>8037</v>
      </c>
      <c r="B1924" s="1" t="s">
        <v>5886</v>
      </c>
      <c r="C1924" s="1" t="s">
        <v>8041</v>
      </c>
      <c r="D1924" s="2" t="s">
        <v>8042</v>
      </c>
      <c r="E1924" t="str">
        <f>IMAGE("http://blogs-images.forbes.com/katherynthayer/files/2015/05/ideascity-1940x947.jpg",1)</f>
        <v/>
      </c>
      <c r="F1924" s="1" t="s">
        <v>4</v>
      </c>
      <c r="G1924" s="2" t="s">
        <v>8043</v>
      </c>
    </row>
    <row r="1925">
      <c r="A1925" s="1" t="s">
        <v>8044</v>
      </c>
      <c r="B1925" s="1" t="s">
        <v>8045</v>
      </c>
      <c r="C1925" s="1" t="s">
        <v>8046</v>
      </c>
      <c r="D1925" s="2" t="s">
        <v>8047</v>
      </c>
      <c r="E1925" t="str">
        <f>IMAGE("http://i.imgur.com/CWYWpDO.png",1)</f>
        <v/>
      </c>
      <c r="F1925" s="1" t="s">
        <v>4</v>
      </c>
      <c r="G1925" s="2" t="s">
        <v>8048</v>
      </c>
    </row>
    <row r="1926">
      <c r="A1926" s="1" t="s">
        <v>8049</v>
      </c>
      <c r="B1926" s="1" t="s">
        <v>8050</v>
      </c>
      <c r="C1926" s="1" t="s">
        <v>8051</v>
      </c>
      <c r="D1926" s="1" t="s">
        <v>8052</v>
      </c>
      <c r="E1926" t="str">
        <f t="shared" ref="E1926:E1927" si="223">IMAGE("http://ifttt.com/images/no_image_card.png",1)</f>
        <v/>
      </c>
      <c r="F1926" s="1" t="s">
        <v>4</v>
      </c>
      <c r="G1926" s="2" t="s">
        <v>8053</v>
      </c>
    </row>
    <row r="1927">
      <c r="A1927" s="1" t="s">
        <v>8054</v>
      </c>
      <c r="B1927" s="1" t="s">
        <v>8055</v>
      </c>
      <c r="C1927" s="1" t="s">
        <v>8056</v>
      </c>
      <c r="D1927" s="1" t="s">
        <v>8057</v>
      </c>
      <c r="E1927" t="str">
        <f t="shared" si="223"/>
        <v/>
      </c>
      <c r="F1927" s="1" t="s">
        <v>4</v>
      </c>
      <c r="G1927" s="2" t="s">
        <v>8058</v>
      </c>
    </row>
    <row r="1928">
      <c r="A1928" s="1" t="s">
        <v>8059</v>
      </c>
      <c r="B1928" s="1" t="s">
        <v>8060</v>
      </c>
      <c r="C1928" s="1" t="s">
        <v>8061</v>
      </c>
      <c r="D1928" s="2" t="s">
        <v>8062</v>
      </c>
      <c r="E1928" t="str">
        <f>IMAGE("http://www.coinsetter.com/bitcoin-news/wp-content/uploads/2015/05/Factom.png",1)</f>
        <v/>
      </c>
      <c r="F1928" s="1" t="s">
        <v>4</v>
      </c>
      <c r="G1928" s="2" t="s">
        <v>8063</v>
      </c>
    </row>
    <row r="1929">
      <c r="A1929" s="1" t="s">
        <v>8064</v>
      </c>
      <c r="B1929" s="1" t="s">
        <v>8065</v>
      </c>
      <c r="C1929" s="1" t="s">
        <v>8066</v>
      </c>
      <c r="D1929" s="1" t="s">
        <v>8067</v>
      </c>
      <c r="E1929" t="str">
        <f t="shared" ref="E1929:E1937" si="224">IMAGE("http://ifttt.com/images/no_image_card.png",1)</f>
        <v/>
      </c>
      <c r="F1929" s="1" t="s">
        <v>4</v>
      </c>
      <c r="G1929" s="2" t="s">
        <v>8068</v>
      </c>
    </row>
    <row r="1930">
      <c r="A1930" s="1" t="s">
        <v>8054</v>
      </c>
      <c r="B1930" s="1" t="s">
        <v>8055</v>
      </c>
      <c r="C1930" s="1" t="s">
        <v>8056</v>
      </c>
      <c r="D1930" s="1" t="s">
        <v>8057</v>
      </c>
      <c r="E1930" t="str">
        <f t="shared" si="224"/>
        <v/>
      </c>
      <c r="F1930" s="1" t="s">
        <v>4</v>
      </c>
      <c r="G1930" s="2" t="s">
        <v>8058</v>
      </c>
    </row>
    <row r="1931">
      <c r="A1931" s="1" t="s">
        <v>8069</v>
      </c>
      <c r="B1931" s="1" t="s">
        <v>8070</v>
      </c>
      <c r="C1931" s="1" t="s">
        <v>8071</v>
      </c>
      <c r="D1931" s="1" t="s">
        <v>8072</v>
      </c>
      <c r="E1931" t="str">
        <f t="shared" si="224"/>
        <v/>
      </c>
      <c r="F1931" s="1" t="s">
        <v>4</v>
      </c>
      <c r="G1931" s="2" t="s">
        <v>8073</v>
      </c>
    </row>
    <row r="1932">
      <c r="A1932" s="1" t="s">
        <v>8074</v>
      </c>
      <c r="B1932" s="1" t="s">
        <v>8075</v>
      </c>
      <c r="C1932" s="1" t="s">
        <v>8076</v>
      </c>
      <c r="D1932" s="1" t="s">
        <v>8077</v>
      </c>
      <c r="E1932" t="str">
        <f t="shared" si="224"/>
        <v/>
      </c>
      <c r="F1932" s="1" t="s">
        <v>4</v>
      </c>
      <c r="G1932" s="2" t="s">
        <v>8078</v>
      </c>
    </row>
    <row r="1933">
      <c r="A1933" s="1" t="s">
        <v>8079</v>
      </c>
      <c r="B1933" s="1" t="s">
        <v>8080</v>
      </c>
      <c r="C1933" s="1" t="s">
        <v>8081</v>
      </c>
      <c r="D1933" s="1" t="s">
        <v>14</v>
      </c>
      <c r="E1933" t="str">
        <f t="shared" si="224"/>
        <v/>
      </c>
      <c r="F1933" s="1" t="s">
        <v>4</v>
      </c>
      <c r="G1933" s="2" t="s">
        <v>8082</v>
      </c>
    </row>
    <row r="1934">
      <c r="A1934" s="1" t="s">
        <v>8083</v>
      </c>
      <c r="B1934" s="1" t="s">
        <v>7159</v>
      </c>
      <c r="C1934" s="1" t="s">
        <v>8084</v>
      </c>
      <c r="D1934" s="1" t="s">
        <v>14</v>
      </c>
      <c r="E1934" t="str">
        <f t="shared" si="224"/>
        <v/>
      </c>
      <c r="F1934" s="1" t="s">
        <v>4</v>
      </c>
      <c r="G1934" s="2" t="s">
        <v>8085</v>
      </c>
    </row>
    <row r="1935">
      <c r="A1935" s="1" t="s">
        <v>8086</v>
      </c>
      <c r="B1935" s="1" t="s">
        <v>12</v>
      </c>
      <c r="C1935" s="1" t="s">
        <v>8087</v>
      </c>
      <c r="D1935" s="1" t="s">
        <v>8088</v>
      </c>
      <c r="E1935" t="str">
        <f t="shared" si="224"/>
        <v/>
      </c>
      <c r="F1935" s="1" t="s">
        <v>4</v>
      </c>
      <c r="G1935" s="2" t="s">
        <v>8089</v>
      </c>
    </row>
    <row r="1936">
      <c r="A1936" s="1" t="s">
        <v>8090</v>
      </c>
      <c r="B1936" s="1" t="s">
        <v>8091</v>
      </c>
      <c r="C1936" s="1" t="s">
        <v>8092</v>
      </c>
      <c r="D1936" s="1" t="s">
        <v>14</v>
      </c>
      <c r="E1936" t="str">
        <f t="shared" si="224"/>
        <v/>
      </c>
      <c r="F1936" s="1" t="s">
        <v>4</v>
      </c>
      <c r="G1936" s="2" t="s">
        <v>8093</v>
      </c>
    </row>
    <row r="1937">
      <c r="A1937" s="1" t="s">
        <v>8094</v>
      </c>
      <c r="B1937" s="1" t="s">
        <v>8095</v>
      </c>
      <c r="C1937" s="1" t="s">
        <v>8096</v>
      </c>
      <c r="D1937" s="1" t="s">
        <v>8097</v>
      </c>
      <c r="E1937" t="str">
        <f t="shared" si="224"/>
        <v/>
      </c>
      <c r="F1937" s="1" t="s">
        <v>4</v>
      </c>
      <c r="G1937" s="2" t="s">
        <v>8098</v>
      </c>
    </row>
    <row r="1938">
      <c r="A1938" s="1" t="s">
        <v>8099</v>
      </c>
      <c r="B1938" s="1" t="s">
        <v>641</v>
      </c>
      <c r="C1938" s="1" t="s">
        <v>8100</v>
      </c>
      <c r="D1938" s="2" t="s">
        <v>8101</v>
      </c>
      <c r="E1938" t="str">
        <f>IMAGE("http://www.ofnumbers.com/wp-content/uploads/2015/05/bitwage.jpg",1)</f>
        <v/>
      </c>
      <c r="F1938" s="1" t="s">
        <v>4</v>
      </c>
      <c r="G1938" s="2" t="s">
        <v>8102</v>
      </c>
    </row>
    <row r="1939">
      <c r="A1939" s="1" t="s">
        <v>8103</v>
      </c>
      <c r="B1939" s="1" t="s">
        <v>5521</v>
      </c>
      <c r="C1939" s="1" t="s">
        <v>8104</v>
      </c>
      <c r="D1939" s="2" t="s">
        <v>8105</v>
      </c>
      <c r="E1939" t="str">
        <f>IMAGE("http://www.bitcoinvietnam.com.vn/blog/wp-content/uploads/2015/05/Screenshot-2015-05-23-19.41.01.png",1)</f>
        <v/>
      </c>
      <c r="F1939" s="1" t="s">
        <v>4</v>
      </c>
      <c r="G1939" s="2" t="s">
        <v>8106</v>
      </c>
    </row>
    <row r="1940">
      <c r="A1940" s="1" t="s">
        <v>8107</v>
      </c>
      <c r="B1940" s="1" t="s">
        <v>12</v>
      </c>
      <c r="C1940" s="1" t="s">
        <v>8108</v>
      </c>
      <c r="D1940" s="1" t="s">
        <v>8109</v>
      </c>
      <c r="E1940" t="str">
        <f t="shared" ref="E1940:E1949" si="225">IMAGE("http://ifttt.com/images/no_image_card.png",1)</f>
        <v/>
      </c>
      <c r="F1940" s="1" t="s">
        <v>4</v>
      </c>
      <c r="G1940" s="2" t="s">
        <v>8110</v>
      </c>
    </row>
    <row r="1941">
      <c r="A1941" s="1" t="s">
        <v>8111</v>
      </c>
      <c r="B1941" s="1" t="s">
        <v>8112</v>
      </c>
      <c r="C1941" s="1" t="s">
        <v>8113</v>
      </c>
      <c r="D1941" s="1" t="s">
        <v>8114</v>
      </c>
      <c r="E1941" t="str">
        <f t="shared" si="225"/>
        <v/>
      </c>
      <c r="F1941" s="1" t="s">
        <v>4</v>
      </c>
      <c r="G1941" s="2" t="s">
        <v>8115</v>
      </c>
    </row>
    <row r="1942">
      <c r="A1942" s="1" t="s">
        <v>8116</v>
      </c>
      <c r="B1942" s="1" t="s">
        <v>8117</v>
      </c>
      <c r="C1942" s="1" t="s">
        <v>8118</v>
      </c>
      <c r="D1942" s="1" t="s">
        <v>8119</v>
      </c>
      <c r="E1942" t="str">
        <f t="shared" si="225"/>
        <v/>
      </c>
      <c r="F1942" s="1" t="s">
        <v>4</v>
      </c>
      <c r="G1942" s="2" t="s">
        <v>8120</v>
      </c>
    </row>
    <row r="1943">
      <c r="A1943" s="1" t="s">
        <v>8121</v>
      </c>
      <c r="B1943" s="1" t="s">
        <v>7510</v>
      </c>
      <c r="C1943" s="1" t="s">
        <v>8122</v>
      </c>
      <c r="D1943" s="1" t="s">
        <v>8123</v>
      </c>
      <c r="E1943" t="str">
        <f t="shared" si="225"/>
        <v/>
      </c>
      <c r="F1943" s="1" t="s">
        <v>4</v>
      </c>
      <c r="G1943" s="2" t="s">
        <v>8124</v>
      </c>
    </row>
    <row r="1944">
      <c r="A1944" s="1" t="s">
        <v>8125</v>
      </c>
      <c r="B1944" s="1" t="s">
        <v>8126</v>
      </c>
      <c r="C1944" s="1" t="s">
        <v>8127</v>
      </c>
      <c r="D1944" s="1" t="s">
        <v>8128</v>
      </c>
      <c r="E1944" t="str">
        <f t="shared" si="225"/>
        <v/>
      </c>
      <c r="F1944" s="1" t="s">
        <v>4</v>
      </c>
      <c r="G1944" s="2" t="s">
        <v>8129</v>
      </c>
    </row>
    <row r="1945">
      <c r="A1945" s="1" t="s">
        <v>8130</v>
      </c>
      <c r="B1945" s="1" t="s">
        <v>5467</v>
      </c>
      <c r="C1945" s="1" t="s">
        <v>8131</v>
      </c>
      <c r="D1945" s="1" t="s">
        <v>8132</v>
      </c>
      <c r="E1945" t="str">
        <f t="shared" si="225"/>
        <v/>
      </c>
      <c r="F1945" s="1" t="s">
        <v>4</v>
      </c>
      <c r="G1945" s="2" t="s">
        <v>8133</v>
      </c>
    </row>
    <row r="1946">
      <c r="A1946" s="1" t="s">
        <v>8134</v>
      </c>
      <c r="B1946" s="1" t="s">
        <v>8135</v>
      </c>
      <c r="C1946" s="1" t="s">
        <v>8136</v>
      </c>
      <c r="D1946" s="1" t="s">
        <v>8137</v>
      </c>
      <c r="E1946" t="str">
        <f t="shared" si="225"/>
        <v/>
      </c>
      <c r="F1946" s="1" t="s">
        <v>4</v>
      </c>
      <c r="G1946" s="2" t="s">
        <v>8138</v>
      </c>
    </row>
    <row r="1947">
      <c r="A1947" s="1" t="s">
        <v>8139</v>
      </c>
      <c r="B1947" s="1" t="s">
        <v>8140</v>
      </c>
      <c r="C1947" s="1" t="s">
        <v>8141</v>
      </c>
      <c r="D1947" s="1" t="s">
        <v>8142</v>
      </c>
      <c r="E1947" t="str">
        <f t="shared" si="225"/>
        <v/>
      </c>
      <c r="F1947" s="1" t="s">
        <v>4</v>
      </c>
      <c r="G1947" s="2" t="s">
        <v>8143</v>
      </c>
    </row>
    <row r="1948">
      <c r="A1948" s="1" t="s">
        <v>8144</v>
      </c>
      <c r="B1948" s="1" t="s">
        <v>8145</v>
      </c>
      <c r="C1948" s="1" t="s">
        <v>8146</v>
      </c>
      <c r="D1948" s="1" t="s">
        <v>8147</v>
      </c>
      <c r="E1948" t="str">
        <f t="shared" si="225"/>
        <v/>
      </c>
      <c r="F1948" s="1" t="s">
        <v>4</v>
      </c>
      <c r="G1948" s="2" t="s">
        <v>8148</v>
      </c>
    </row>
    <row r="1949">
      <c r="A1949" s="1" t="s">
        <v>8149</v>
      </c>
      <c r="B1949" s="1" t="s">
        <v>8150</v>
      </c>
      <c r="C1949" s="1" t="s">
        <v>8151</v>
      </c>
      <c r="D1949" s="1" t="s">
        <v>8152</v>
      </c>
      <c r="E1949" t="str">
        <f t="shared" si="225"/>
        <v/>
      </c>
      <c r="F1949" s="1" t="s">
        <v>4</v>
      </c>
      <c r="G1949" s="2" t="s">
        <v>8153</v>
      </c>
    </row>
    <row r="1950">
      <c r="A1950" s="1" t="s">
        <v>8154</v>
      </c>
      <c r="B1950" s="1" t="s">
        <v>8155</v>
      </c>
      <c r="C1950" s="1" t="s">
        <v>8156</v>
      </c>
      <c r="D1950" s="2" t="s">
        <v>8157</v>
      </c>
      <c r="E1950" t="str">
        <f>IMAGE("https://pbs.twimg.com/profile_images/415288678345228288/JDw83Hjx_400x400.jpeg",1)</f>
        <v/>
      </c>
      <c r="F1950" s="1" t="s">
        <v>4</v>
      </c>
      <c r="G1950" s="2" t="s">
        <v>8158</v>
      </c>
    </row>
    <row r="1951">
      <c r="A1951" s="1" t="s">
        <v>8159</v>
      </c>
      <c r="B1951" s="1" t="s">
        <v>8160</v>
      </c>
      <c r="C1951" s="1" t="s">
        <v>8161</v>
      </c>
      <c r="D1951" s="2" t="s">
        <v>8047</v>
      </c>
      <c r="E1951" t="str">
        <f>IMAGE("http://i.imgur.com/CWYWpDO.png",1)</f>
        <v/>
      </c>
      <c r="F1951" s="1" t="s">
        <v>4</v>
      </c>
      <c r="G1951" s="2" t="s">
        <v>8162</v>
      </c>
    </row>
    <row r="1952">
      <c r="A1952" s="1" t="s">
        <v>8163</v>
      </c>
      <c r="B1952" s="1" t="s">
        <v>8164</v>
      </c>
      <c r="C1952" s="1" t="s">
        <v>8165</v>
      </c>
      <c r="D1952" s="2" t="s">
        <v>8166</v>
      </c>
      <c r="E1952" t="str">
        <f>IMAGE("http://digitalmoneytimes.com/wp-content/uploads/2015/02/banx-io-348x180.jpg",1)</f>
        <v/>
      </c>
      <c r="F1952" s="1" t="s">
        <v>4</v>
      </c>
      <c r="G1952" s="2" t="s">
        <v>8167</v>
      </c>
    </row>
    <row r="1953">
      <c r="A1953" s="1" t="s">
        <v>8168</v>
      </c>
      <c r="B1953" s="1" t="s">
        <v>7703</v>
      </c>
      <c r="C1953" s="1" t="s">
        <v>8169</v>
      </c>
      <c r="D1953" s="2" t="s">
        <v>8170</v>
      </c>
      <c r="E1953" t="str">
        <f>IMAGE("https://pbs.twimg.com/media/CGE-kAXVEAAwAsL.jpg:large",1)</f>
        <v/>
      </c>
      <c r="F1953" s="1" t="s">
        <v>4</v>
      </c>
      <c r="G1953" s="2" t="s">
        <v>8171</v>
      </c>
    </row>
    <row r="1954">
      <c r="A1954" s="1" t="s">
        <v>8172</v>
      </c>
      <c r="B1954" s="1" t="s">
        <v>8173</v>
      </c>
      <c r="C1954" s="1" t="s">
        <v>8174</v>
      </c>
      <c r="D1954" s="2" t="s">
        <v>8175</v>
      </c>
      <c r="E1954" t="str">
        <f>IMAGE("https://tctechcrunch2011.files.wordpress.com/2015/05/google-io-2015-atap0076.jpg?w=560&amp;amp;h=292&amp;amp;crop=1",1)</f>
        <v/>
      </c>
      <c r="F1954" s="1" t="s">
        <v>4</v>
      </c>
      <c r="G1954" s="2" t="s">
        <v>8176</v>
      </c>
    </row>
    <row r="1955">
      <c r="A1955" s="1" t="s">
        <v>8177</v>
      </c>
      <c r="B1955" s="1" t="s">
        <v>4523</v>
      </c>
      <c r="C1955" s="1" t="s">
        <v>8178</v>
      </c>
      <c r="D1955" s="1" t="s">
        <v>8179</v>
      </c>
      <c r="E1955" t="str">
        <f t="shared" ref="E1955:E1957" si="226">IMAGE("http://ifttt.com/images/no_image_card.png",1)</f>
        <v/>
      </c>
      <c r="F1955" s="1" t="s">
        <v>4</v>
      </c>
      <c r="G1955" s="2" t="s">
        <v>8180</v>
      </c>
    </row>
    <row r="1956">
      <c r="A1956" s="1" t="s">
        <v>8181</v>
      </c>
      <c r="B1956" s="1" t="s">
        <v>2280</v>
      </c>
      <c r="C1956" s="1" t="s">
        <v>8182</v>
      </c>
      <c r="D1956" s="1" t="s">
        <v>8183</v>
      </c>
      <c r="E1956" t="str">
        <f t="shared" si="226"/>
        <v/>
      </c>
      <c r="F1956" s="1" t="s">
        <v>4</v>
      </c>
      <c r="G1956" s="2" t="s">
        <v>8184</v>
      </c>
    </row>
    <row r="1957">
      <c r="A1957" s="1" t="s">
        <v>8185</v>
      </c>
      <c r="B1957" s="1" t="s">
        <v>8186</v>
      </c>
      <c r="C1957" s="1" t="s">
        <v>8187</v>
      </c>
      <c r="D1957" s="1" t="s">
        <v>8188</v>
      </c>
      <c r="E1957" t="str">
        <f t="shared" si="226"/>
        <v/>
      </c>
      <c r="F1957" s="1" t="s">
        <v>4</v>
      </c>
      <c r="G1957" s="2" t="s">
        <v>8189</v>
      </c>
    </row>
    <row r="1958">
      <c r="A1958" s="1" t="s">
        <v>8190</v>
      </c>
      <c r="B1958" s="1" t="s">
        <v>8191</v>
      </c>
      <c r="C1958" s="1" t="s">
        <v>8192</v>
      </c>
      <c r="D1958" s="2" t="s">
        <v>8193</v>
      </c>
      <c r="E1958" t="str">
        <f>IMAGE("http://forobits.com/uploads/default/_optimized/d39/008/891688fb18_666x500.jpg",1)</f>
        <v/>
      </c>
      <c r="F1958" s="1" t="s">
        <v>4</v>
      </c>
      <c r="G1958" s="2" t="s">
        <v>8194</v>
      </c>
    </row>
    <row r="1959">
      <c r="A1959" s="1" t="s">
        <v>8195</v>
      </c>
      <c r="B1959" s="1" t="s">
        <v>2192</v>
      </c>
      <c r="C1959" s="1" t="s">
        <v>8196</v>
      </c>
      <c r="D1959" s="2" t="s">
        <v>8197</v>
      </c>
      <c r="E1959" t="str">
        <f>IMAGE("https://i.imgflip.com/m7lc9.jpg",1)</f>
        <v/>
      </c>
      <c r="F1959" s="1" t="s">
        <v>4</v>
      </c>
      <c r="G1959" s="2" t="s">
        <v>8198</v>
      </c>
    </row>
    <row r="1960">
      <c r="A1960" s="1" t="s">
        <v>8199</v>
      </c>
      <c r="B1960" s="1" t="s">
        <v>8200</v>
      </c>
      <c r="C1960" s="1" t="s">
        <v>8201</v>
      </c>
      <c r="D1960" s="2" t="s">
        <v>8202</v>
      </c>
      <c r="E1960" t="str">
        <f>IMAGE("http://coinoutletatm.com/wp-content/themes/COL/images/logo.png",1)</f>
        <v/>
      </c>
      <c r="F1960" s="1" t="s">
        <v>4</v>
      </c>
      <c r="G1960" s="2" t="s">
        <v>8203</v>
      </c>
    </row>
    <row r="1961">
      <c r="A1961" s="1" t="s">
        <v>8185</v>
      </c>
      <c r="B1961" s="1" t="s">
        <v>8186</v>
      </c>
      <c r="C1961" s="1" t="s">
        <v>8187</v>
      </c>
      <c r="D1961" s="1" t="s">
        <v>8188</v>
      </c>
      <c r="E1961" t="str">
        <f t="shared" ref="E1961:E1962" si="227">IMAGE("http://ifttt.com/images/no_image_card.png",1)</f>
        <v/>
      </c>
      <c r="F1961" s="1" t="s">
        <v>4</v>
      </c>
      <c r="G1961" s="2" t="s">
        <v>8189</v>
      </c>
    </row>
    <row r="1962">
      <c r="A1962" s="1" t="s">
        <v>8204</v>
      </c>
      <c r="B1962" s="1" t="s">
        <v>8205</v>
      </c>
      <c r="C1962" s="1" t="s">
        <v>8206</v>
      </c>
      <c r="D1962" s="2" t="s">
        <v>8207</v>
      </c>
      <c r="E1962" t="str">
        <f t="shared" si="227"/>
        <v/>
      </c>
      <c r="F1962" s="1" t="s">
        <v>4</v>
      </c>
      <c r="G1962" s="2" t="s">
        <v>8208</v>
      </c>
    </row>
    <row r="1963">
      <c r="A1963" s="1" t="s">
        <v>8209</v>
      </c>
      <c r="B1963" s="1" t="s">
        <v>6047</v>
      </c>
      <c r="C1963" s="1" t="s">
        <v>8210</v>
      </c>
      <c r="D1963" s="2" t="s">
        <v>8211</v>
      </c>
      <c r="E1963" t="str">
        <f>IMAGE("http://assets.tumblr.com/images/og/text_200.png",1)</f>
        <v/>
      </c>
      <c r="F1963" s="1" t="s">
        <v>4</v>
      </c>
      <c r="G1963" s="2" t="s">
        <v>8212</v>
      </c>
    </row>
    <row r="1964">
      <c r="A1964" s="1" t="s">
        <v>8213</v>
      </c>
      <c r="B1964" s="1" t="s">
        <v>8214</v>
      </c>
      <c r="C1964" s="1" t="s">
        <v>8215</v>
      </c>
      <c r="D1964" s="2" t="s">
        <v>8216</v>
      </c>
      <c r="E1964" t="str">
        <f>IMAGE("https://i.imgflip.com/2/gft6.jpg",1)</f>
        <v/>
      </c>
      <c r="F1964" s="1" t="s">
        <v>4</v>
      </c>
      <c r="G1964" s="2" t="s">
        <v>8217</v>
      </c>
    </row>
    <row r="1965">
      <c r="A1965" s="1" t="s">
        <v>8218</v>
      </c>
      <c r="B1965" s="1" t="s">
        <v>8219</v>
      </c>
      <c r="C1965" s="1" t="s">
        <v>8220</v>
      </c>
      <c r="D1965" s="2" t="s">
        <v>8221</v>
      </c>
      <c r="E1965" t="str">
        <f t="shared" ref="E1965:E1966" si="228">IMAGE("http://ifttt.com/images/no_image_card.png",1)</f>
        <v/>
      </c>
      <c r="F1965" s="1" t="s">
        <v>4</v>
      </c>
      <c r="G1965" s="2" t="s">
        <v>8222</v>
      </c>
    </row>
    <row r="1966">
      <c r="A1966" s="1" t="s">
        <v>8223</v>
      </c>
      <c r="B1966" s="1" t="s">
        <v>1968</v>
      </c>
      <c r="C1966" s="1" t="s">
        <v>8224</v>
      </c>
      <c r="D1966" s="1" t="s">
        <v>8225</v>
      </c>
      <c r="E1966" t="str">
        <f t="shared" si="228"/>
        <v/>
      </c>
      <c r="F1966" s="1" t="s">
        <v>4</v>
      </c>
      <c r="G1966" s="2" t="s">
        <v>8226</v>
      </c>
    </row>
    <row r="1967">
      <c r="A1967" s="1" t="s">
        <v>8227</v>
      </c>
      <c r="B1967" s="1" t="s">
        <v>3526</v>
      </c>
      <c r="C1967" s="1" t="s">
        <v>8228</v>
      </c>
      <c r="D1967" s="2" t="s">
        <v>8229</v>
      </c>
      <c r="E1967" t="str">
        <f>IMAGE("http://cdn.arstechnica.net/wp-content/uploads/2015/05/wallet-640x464.jpg",1)</f>
        <v/>
      </c>
      <c r="F1967" s="1" t="s">
        <v>4</v>
      </c>
      <c r="G1967" s="2" t="s">
        <v>8230</v>
      </c>
    </row>
    <row r="1968">
      <c r="A1968" s="1" t="s">
        <v>8231</v>
      </c>
      <c r="B1968" s="1" t="s">
        <v>8232</v>
      </c>
      <c r="C1968" s="1" t="s">
        <v>8233</v>
      </c>
      <c r="D1968" s="2" t="s">
        <v>8234</v>
      </c>
      <c r="E1968" t="str">
        <f>IMAGE("https://bitcoin.org/img/icons/opengraph.png",1)</f>
        <v/>
      </c>
      <c r="F1968" s="1" t="s">
        <v>4</v>
      </c>
      <c r="G1968" s="2" t="s">
        <v>8235</v>
      </c>
    </row>
    <row r="1969">
      <c r="A1969" s="1" t="s">
        <v>8236</v>
      </c>
      <c r="B1969" s="1" t="s">
        <v>1038</v>
      </c>
      <c r="C1969" s="1" t="s">
        <v>8237</v>
      </c>
      <c r="D1969" s="1" t="s">
        <v>14</v>
      </c>
      <c r="E1969" t="str">
        <f t="shared" ref="E1969:E1970" si="229">IMAGE("http://ifttt.com/images/no_image_card.png",1)</f>
        <v/>
      </c>
      <c r="F1969" s="1" t="s">
        <v>4</v>
      </c>
      <c r="G1969" s="2" t="s">
        <v>8238</v>
      </c>
    </row>
    <row r="1970">
      <c r="A1970" s="1" t="s">
        <v>8239</v>
      </c>
      <c r="B1970" s="1" t="s">
        <v>4133</v>
      </c>
      <c r="C1970" s="1" t="s">
        <v>8240</v>
      </c>
      <c r="D1970" s="1" t="s">
        <v>8241</v>
      </c>
      <c r="E1970" t="str">
        <f t="shared" si="229"/>
        <v/>
      </c>
      <c r="F1970" s="1" t="s">
        <v>4</v>
      </c>
      <c r="G1970" s="2" t="s">
        <v>8242</v>
      </c>
    </row>
    <row r="1971">
      <c r="A1971" s="1" t="s">
        <v>8243</v>
      </c>
      <c r="B1971" s="1" t="s">
        <v>8244</v>
      </c>
      <c r="C1971" s="1" t="s">
        <v>8245</v>
      </c>
      <c r="D1971" s="2" t="s">
        <v>8246</v>
      </c>
      <c r="E1971" t="str">
        <f>IMAGE("https://speedysignals.files.wordpress.com/2015/05/tablets.png?w=1200",1)</f>
        <v/>
      </c>
      <c r="F1971" s="1" t="s">
        <v>4</v>
      </c>
      <c r="G1971" s="2" t="s">
        <v>8247</v>
      </c>
    </row>
    <row r="1972">
      <c r="A1972" s="1" t="s">
        <v>8248</v>
      </c>
      <c r="B1972" s="1" t="s">
        <v>8249</v>
      </c>
      <c r="C1972" s="1" t="s">
        <v>8250</v>
      </c>
      <c r="D1972" s="1" t="s">
        <v>8251</v>
      </c>
      <c r="E1972" t="str">
        <f>IMAGE("http://ifttt.com/images/no_image_card.png",1)</f>
        <v/>
      </c>
      <c r="F1972" s="1" t="s">
        <v>4</v>
      </c>
      <c r="G1972" s="2" t="s">
        <v>8252</v>
      </c>
    </row>
    <row r="1973">
      <c r="A1973" s="1" t="s">
        <v>8253</v>
      </c>
      <c r="B1973" s="1" t="s">
        <v>8254</v>
      </c>
      <c r="C1973" s="1" t="s">
        <v>8255</v>
      </c>
      <c r="D1973" s="2" t="s">
        <v>7910</v>
      </c>
      <c r="E1973" t="str">
        <f>IMAGE("https://i.ytimg.com/vi/Di5NSU5yuKE/hqdefault.jpg",1)</f>
        <v/>
      </c>
      <c r="F1973" s="1" t="s">
        <v>4</v>
      </c>
      <c r="G1973" s="2" t="s">
        <v>8256</v>
      </c>
    </row>
    <row r="1974">
      <c r="A1974" s="1" t="s">
        <v>8257</v>
      </c>
      <c r="B1974" s="1" t="s">
        <v>6983</v>
      </c>
      <c r="C1974" s="1" t="s">
        <v>8258</v>
      </c>
      <c r="D1974" s="1" t="s">
        <v>8259</v>
      </c>
      <c r="E1974" t="str">
        <f>IMAGE("http://ifttt.com/images/no_image_card.png",1)</f>
        <v/>
      </c>
      <c r="F1974" s="1" t="s">
        <v>4</v>
      </c>
      <c r="G1974" s="2" t="s">
        <v>8260</v>
      </c>
    </row>
    <row r="1975">
      <c r="A1975" s="1" t="s">
        <v>8261</v>
      </c>
      <c r="B1975" s="1" t="s">
        <v>8262</v>
      </c>
      <c r="C1975" s="1" t="s">
        <v>8263</v>
      </c>
      <c r="D1975" s="2" t="s">
        <v>8264</v>
      </c>
      <c r="E1975" t="str">
        <f>IMAGE("http://i.imgur.com/uOMNePI.jpg?fb",1)</f>
        <v/>
      </c>
      <c r="F1975" s="1" t="s">
        <v>4</v>
      </c>
      <c r="G1975" s="2" t="s">
        <v>8265</v>
      </c>
    </row>
    <row r="1976">
      <c r="A1976" s="1" t="s">
        <v>8261</v>
      </c>
      <c r="B1976" s="1" t="s">
        <v>373</v>
      </c>
      <c r="C1976" s="1" t="s">
        <v>8266</v>
      </c>
      <c r="D1976" s="2" t="s">
        <v>8267</v>
      </c>
      <c r="E1976" t="str">
        <f>IMAGE("http://cdn.fxstreet.com/img/facebook/*/FXstreet-90x90.png",1)</f>
        <v/>
      </c>
      <c r="F1976" s="1" t="s">
        <v>4</v>
      </c>
      <c r="G1976" s="2" t="s">
        <v>8268</v>
      </c>
    </row>
    <row r="1977">
      <c r="A1977" s="1" t="s">
        <v>8269</v>
      </c>
      <c r="B1977" s="1" t="s">
        <v>8270</v>
      </c>
      <c r="C1977" s="1" t="s">
        <v>8271</v>
      </c>
      <c r="D1977" s="1" t="s">
        <v>8272</v>
      </c>
      <c r="E1977" t="str">
        <f t="shared" ref="E1977:E1978" si="230">IMAGE("http://ifttt.com/images/no_image_card.png",1)</f>
        <v/>
      </c>
      <c r="F1977" s="1" t="s">
        <v>4</v>
      </c>
      <c r="G1977" s="2" t="s">
        <v>8273</v>
      </c>
    </row>
    <row r="1978">
      <c r="A1978" s="1" t="s">
        <v>8274</v>
      </c>
      <c r="B1978" s="1" t="s">
        <v>7661</v>
      </c>
      <c r="C1978" s="1" t="s">
        <v>8275</v>
      </c>
      <c r="D1978" s="1" t="s">
        <v>8276</v>
      </c>
      <c r="E1978" t="str">
        <f t="shared" si="230"/>
        <v/>
      </c>
      <c r="F1978" s="1" t="s">
        <v>4</v>
      </c>
      <c r="G1978" s="2" t="s">
        <v>8277</v>
      </c>
    </row>
    <row r="1979">
      <c r="A1979" s="1" t="s">
        <v>8274</v>
      </c>
      <c r="B1979" s="1" t="s">
        <v>373</v>
      </c>
      <c r="C1979" s="1" t="s">
        <v>8278</v>
      </c>
      <c r="D1979" s="2" t="s">
        <v>8279</v>
      </c>
      <c r="E1979" t="str">
        <f>IMAGE("http://www.oxfordbusinessgroup.com/sites/default/files/styles/premium_thumb/public/chapter_headers/telecoms1.jpg?itok=j4HsCU1h",1)</f>
        <v/>
      </c>
      <c r="F1979" s="1" t="s">
        <v>4</v>
      </c>
      <c r="G1979" s="2" t="s">
        <v>8280</v>
      </c>
    </row>
    <row r="1980">
      <c r="A1980" s="1" t="s">
        <v>8253</v>
      </c>
      <c r="B1980" s="1" t="s">
        <v>8254</v>
      </c>
      <c r="C1980" s="1" t="s">
        <v>8255</v>
      </c>
      <c r="D1980" s="2" t="s">
        <v>7910</v>
      </c>
      <c r="E1980" t="str">
        <f>IMAGE("https://i.ytimg.com/vi/Di5NSU5yuKE/hqdefault.jpg",1)</f>
        <v/>
      </c>
      <c r="F1980" s="1" t="s">
        <v>4</v>
      </c>
      <c r="G1980" s="2" t="s">
        <v>8256</v>
      </c>
    </row>
    <row r="1981">
      <c r="A1981" s="1" t="s">
        <v>8281</v>
      </c>
      <c r="B1981" s="1" t="s">
        <v>8282</v>
      </c>
      <c r="C1981" s="1" t="s">
        <v>8283</v>
      </c>
      <c r="D1981" s="2" t="s">
        <v>8284</v>
      </c>
      <c r="E1981" t="str">
        <f>IMAGE("http://blockcontent.s3.amazonaws.com/content/uploads/sites/3/2015/04/14102351/dashboard.jpg",1)</f>
        <v/>
      </c>
      <c r="F1981" s="1" t="s">
        <v>4</v>
      </c>
      <c r="G1981" s="2" t="s">
        <v>8285</v>
      </c>
    </row>
    <row r="1982">
      <c r="A1982" s="1" t="s">
        <v>8286</v>
      </c>
      <c r="B1982" s="1" t="s">
        <v>8287</v>
      </c>
      <c r="C1982" s="1" t="s">
        <v>8288</v>
      </c>
      <c r="D1982" s="2" t="s">
        <v>8289</v>
      </c>
      <c r="E1982" t="str">
        <f>IMAGE("http://images.zeit.de/digital/datenschutz/2015-03/silk-road-ross-ulbricht-korruption-dea-gericht/silk-road-ross-ulbricht-korruption-dea-gericht-940x400.jpg",1)</f>
        <v/>
      </c>
      <c r="F1982" s="1" t="s">
        <v>4</v>
      </c>
      <c r="G1982" s="2" t="s">
        <v>8290</v>
      </c>
    </row>
    <row r="1983">
      <c r="A1983" s="1" t="s">
        <v>8291</v>
      </c>
      <c r="B1983" s="1" t="s">
        <v>8292</v>
      </c>
      <c r="C1983" s="1" t="s">
        <v>8293</v>
      </c>
      <c r="D1983" s="1" t="s">
        <v>8294</v>
      </c>
      <c r="E1983" t="str">
        <f t="shared" ref="E1983:E1985" si="231">IMAGE("http://ifttt.com/images/no_image_card.png",1)</f>
        <v/>
      </c>
      <c r="F1983" s="1" t="s">
        <v>4</v>
      </c>
      <c r="G1983" s="2" t="s">
        <v>8295</v>
      </c>
    </row>
    <row r="1984">
      <c r="A1984" s="1" t="s">
        <v>8296</v>
      </c>
      <c r="B1984" s="1" t="s">
        <v>4791</v>
      </c>
      <c r="C1984" s="1" t="s">
        <v>8297</v>
      </c>
      <c r="D1984" s="1" t="s">
        <v>8298</v>
      </c>
      <c r="E1984" t="str">
        <f t="shared" si="231"/>
        <v/>
      </c>
      <c r="F1984" s="1" t="s">
        <v>4</v>
      </c>
      <c r="G1984" s="2" t="s">
        <v>8299</v>
      </c>
    </row>
    <row r="1985">
      <c r="A1985" s="1" t="s">
        <v>8300</v>
      </c>
      <c r="B1985" s="1" t="s">
        <v>8301</v>
      </c>
      <c r="C1985" s="1" t="s">
        <v>8302</v>
      </c>
      <c r="D1985" s="1" t="s">
        <v>8303</v>
      </c>
      <c r="E1985" t="str">
        <f t="shared" si="231"/>
        <v/>
      </c>
      <c r="F1985" s="1" t="s">
        <v>4</v>
      </c>
      <c r="G1985" s="2" t="s">
        <v>8304</v>
      </c>
    </row>
    <row r="1986">
      <c r="A1986" s="1" t="s">
        <v>8305</v>
      </c>
      <c r="B1986" s="1" t="s">
        <v>8306</v>
      </c>
      <c r="C1986" s="1" t="s">
        <v>8307</v>
      </c>
      <c r="D1986" s="2" t="s">
        <v>8308</v>
      </c>
      <c r="E1986" t="str">
        <f>IMAGE("http://cointelegraph.com/images/725_aHR0cDovL2NvaW50ZWxlZ3JhcGguY29tL3N0b3JhZ2UvdXBsb2Fkcy92aWV3LzJkMTU0OWYwY2VkNGIxMjJjNTFkYzU3Yzc4M2RlZjM1LnBuZw==.jpg",1)</f>
        <v/>
      </c>
      <c r="F1986" s="1" t="s">
        <v>4</v>
      </c>
      <c r="G1986" s="2" t="s">
        <v>8309</v>
      </c>
    </row>
    <row r="1987">
      <c r="A1987" s="1" t="s">
        <v>8310</v>
      </c>
      <c r="B1987" s="1" t="s">
        <v>1512</v>
      </c>
      <c r="C1987" s="1" t="s">
        <v>8311</v>
      </c>
      <c r="D1987" s="1" t="s">
        <v>8312</v>
      </c>
      <c r="E1987" t="str">
        <f>IMAGE("http://ifttt.com/images/no_image_card.png",1)</f>
        <v/>
      </c>
      <c r="F1987" s="1" t="s">
        <v>4</v>
      </c>
      <c r="G1987" s="2" t="s">
        <v>8313</v>
      </c>
    </row>
    <row r="1988">
      <c r="A1988" s="1" t="s">
        <v>8310</v>
      </c>
      <c r="B1988" s="1" t="s">
        <v>8314</v>
      </c>
      <c r="C1988" s="1" t="s">
        <v>8315</v>
      </c>
      <c r="D1988" s="2" t="s">
        <v>8316</v>
      </c>
      <c r="E1988" t="str">
        <f>IMAGE("http://i.imgur.com/YriJTbt.jpg?fb",1)</f>
        <v/>
      </c>
      <c r="F1988" s="1" t="s">
        <v>4</v>
      </c>
      <c r="G1988" s="2" t="s">
        <v>8317</v>
      </c>
    </row>
    <row r="1989">
      <c r="A1989" s="1" t="s">
        <v>8318</v>
      </c>
      <c r="B1989" s="1" t="s">
        <v>2280</v>
      </c>
      <c r="C1989" s="1" t="s">
        <v>8319</v>
      </c>
      <c r="D1989" s="1" t="s">
        <v>8320</v>
      </c>
      <c r="E1989" t="str">
        <f t="shared" ref="E1989:E1990" si="232">IMAGE("http://ifttt.com/images/no_image_card.png",1)</f>
        <v/>
      </c>
      <c r="F1989" s="1" t="s">
        <v>4</v>
      </c>
      <c r="G1989" s="2" t="s">
        <v>8321</v>
      </c>
    </row>
    <row r="1990">
      <c r="A1990" s="1" t="s">
        <v>8322</v>
      </c>
      <c r="B1990" s="1" t="s">
        <v>8323</v>
      </c>
      <c r="C1990" s="1" t="s">
        <v>8324</v>
      </c>
      <c r="D1990" s="1" t="s">
        <v>8325</v>
      </c>
      <c r="E1990" t="str">
        <f t="shared" si="232"/>
        <v/>
      </c>
      <c r="F1990" s="1" t="s">
        <v>4</v>
      </c>
      <c r="G1990" s="2" t="s">
        <v>8326</v>
      </c>
    </row>
    <row r="1991">
      <c r="A1991" s="1" t="s">
        <v>8327</v>
      </c>
      <c r="B1991" s="1" t="s">
        <v>8328</v>
      </c>
      <c r="C1991" s="1" t="s">
        <v>8329</v>
      </c>
      <c r="D1991" s="2" t="s">
        <v>8330</v>
      </c>
      <c r="E1991" t="str">
        <f>IMAGE("http://i.imgur.com/l6gQ7SP.png",1)</f>
        <v/>
      </c>
      <c r="F1991" s="1" t="s">
        <v>4</v>
      </c>
      <c r="G1991" s="2" t="s">
        <v>8331</v>
      </c>
    </row>
    <row r="1992">
      <c r="A1992" s="1" t="s">
        <v>8332</v>
      </c>
      <c r="B1992" s="1" t="s">
        <v>6360</v>
      </c>
      <c r="C1992" s="1" t="s">
        <v>8333</v>
      </c>
      <c r="D1992" s="1" t="s">
        <v>8334</v>
      </c>
      <c r="E1992" t="str">
        <f>IMAGE("http://ifttt.com/images/no_image_card.png",1)</f>
        <v/>
      </c>
      <c r="F1992" s="1" t="s">
        <v>4</v>
      </c>
      <c r="G1992" s="2" t="s">
        <v>8335</v>
      </c>
    </row>
    <row r="1993">
      <c r="A1993" s="1" t="s">
        <v>8336</v>
      </c>
      <c r="B1993" s="1" t="s">
        <v>8337</v>
      </c>
      <c r="C1993" s="1" t="s">
        <v>8338</v>
      </c>
      <c r="D1993" s="2" t="s">
        <v>8339</v>
      </c>
      <c r="E1993" t="str">
        <f>IMAGE("http://tucker.liberty.me/wp-content/uploads/sites/5/2015/05/Ross-Ulbricht.jpg",1)</f>
        <v/>
      </c>
      <c r="F1993" s="1" t="s">
        <v>4</v>
      </c>
      <c r="G1993" s="2" t="s">
        <v>8340</v>
      </c>
    </row>
    <row r="1994">
      <c r="A1994" s="1" t="s">
        <v>8341</v>
      </c>
      <c r="B1994" s="1" t="s">
        <v>2184</v>
      </c>
      <c r="C1994" s="1" t="s">
        <v>8342</v>
      </c>
      <c r="D1994" s="2" t="s">
        <v>8343</v>
      </c>
      <c r="E1994" t="str">
        <f>IMAGE("http://enjoybitcoins.com/wp-content/uploads/2015/03/00localbitcoins.jpg",1)</f>
        <v/>
      </c>
      <c r="F1994" s="1" t="s">
        <v>4</v>
      </c>
      <c r="G1994" s="2" t="s">
        <v>8344</v>
      </c>
    </row>
    <row r="1995">
      <c r="A1995" s="1" t="s">
        <v>8345</v>
      </c>
      <c r="B1995" s="1" t="s">
        <v>8346</v>
      </c>
      <c r="C1995" s="1" t="s">
        <v>8347</v>
      </c>
      <c r="D1995" s="1" t="s">
        <v>8348</v>
      </c>
      <c r="E1995" t="str">
        <f>IMAGE("http://ifttt.com/images/no_image_card.png",1)</f>
        <v/>
      </c>
      <c r="F1995" s="1" t="s">
        <v>4</v>
      </c>
      <c r="G1995" s="2" t="s">
        <v>8349</v>
      </c>
    </row>
    <row r="1996">
      <c r="A1996" s="1" t="s">
        <v>8350</v>
      </c>
      <c r="B1996" s="1" t="s">
        <v>8351</v>
      </c>
      <c r="C1996" s="1" t="s">
        <v>8352</v>
      </c>
      <c r="D1996" s="2" t="s">
        <v>8353</v>
      </c>
      <c r="E1996" t="str">
        <f>IMAGE("http://www.octafinance.com/wp-content/uploads/2015/05/Bitcoin-Documentary-Computer-Programmers-Active-Interest-in-Bitcoin.jpg",1)</f>
        <v/>
      </c>
      <c r="F1996" s="1" t="s">
        <v>4</v>
      </c>
      <c r="G1996" s="2" t="s">
        <v>8354</v>
      </c>
    </row>
    <row r="1997">
      <c r="A1997" s="1" t="s">
        <v>8355</v>
      </c>
      <c r="B1997" s="1" t="s">
        <v>6151</v>
      </c>
      <c r="C1997" s="1" t="s">
        <v>8356</v>
      </c>
      <c r="D1997" s="2" t="s">
        <v>8357</v>
      </c>
      <c r="E1997" t="str">
        <f>IMAGE("http://qntra.net/qntra.jpg",1)</f>
        <v/>
      </c>
      <c r="F1997" s="1" t="s">
        <v>4</v>
      </c>
      <c r="G1997" s="2" t="s">
        <v>8358</v>
      </c>
    </row>
    <row r="1998">
      <c r="A1998" s="1" t="s">
        <v>8359</v>
      </c>
      <c r="B1998" s="1" t="s">
        <v>90</v>
      </c>
      <c r="C1998" s="1" t="s">
        <v>8360</v>
      </c>
      <c r="D1998" s="1" t="s">
        <v>8361</v>
      </c>
      <c r="E1998" t="str">
        <f>IMAGE("http://ifttt.com/images/no_image_card.png",1)</f>
        <v/>
      </c>
      <c r="F1998" s="1" t="s">
        <v>4</v>
      </c>
      <c r="G1998" s="2" t="s">
        <v>8362</v>
      </c>
    </row>
    <row r="1999">
      <c r="A1999" s="1" t="s">
        <v>8363</v>
      </c>
      <c r="B1999" s="1" t="s">
        <v>8364</v>
      </c>
      <c r="C1999" s="1" t="s">
        <v>8365</v>
      </c>
      <c r="D1999" s="2" t="s">
        <v>8366</v>
      </c>
      <c r="E1999" t="str">
        <f>IMAGE("https://www.cryptocoinsnews.com/wp-content/uploads/2014/06/bitcoin-bankruptcy.jpg",1)</f>
        <v/>
      </c>
      <c r="F1999" s="1" t="s">
        <v>4</v>
      </c>
      <c r="G1999" s="2" t="s">
        <v>8367</v>
      </c>
    </row>
    <row r="2000">
      <c r="A2000" s="1" t="s">
        <v>8368</v>
      </c>
      <c r="B2000" s="1" t="s">
        <v>8232</v>
      </c>
      <c r="C2000" s="1" t="s">
        <v>8369</v>
      </c>
      <c r="D2000" s="1" t="s">
        <v>8370</v>
      </c>
      <c r="E2000" t="str">
        <f>IMAGE("http://ifttt.com/images/no_image_card.png",1)</f>
        <v/>
      </c>
      <c r="F2000" s="1" t="s">
        <v>4</v>
      </c>
      <c r="G2000" s="2" t="s">
        <v>8371</v>
      </c>
    </row>
  </sheetData>
  <hyperlinks>
    <hyperlink r:id="rId1" ref="G1"/>
    <hyperlink r:id="rId2" ref="G2"/>
    <hyperlink r:id="rId3" ref="G3"/>
    <hyperlink r:id="rId4" ref="G4"/>
    <hyperlink r:id="rId5" ref="G5"/>
    <hyperlink r:id="rId6" ref="G6"/>
    <hyperlink r:id="rId7" ref="D7"/>
    <hyperlink r:id="rId8" ref="G7"/>
    <hyperlink r:id="rId9" ref="G8"/>
    <hyperlink r:id="rId10" ref="D9"/>
    <hyperlink r:id="rId11" ref="G9"/>
    <hyperlink r:id="rId12" ref="D10"/>
    <hyperlink r:id="rId13" ref="G10"/>
    <hyperlink r:id="rId14" ref="G11"/>
    <hyperlink r:id="rId15" ref="D12"/>
    <hyperlink r:id="rId16" ref="G12"/>
    <hyperlink r:id="rId17" ref="G13"/>
    <hyperlink r:id="rId18" ref="G14"/>
    <hyperlink r:id="rId19" ref="D15"/>
    <hyperlink r:id="rId20" ref="G15"/>
    <hyperlink r:id="rId21" ref="G16"/>
    <hyperlink r:id="rId22" ref="D17"/>
    <hyperlink r:id="rId23" ref="G17"/>
    <hyperlink r:id="rId24" ref="D18"/>
    <hyperlink r:id="rId25" ref="G18"/>
    <hyperlink r:id="rId26" ref="G19"/>
    <hyperlink r:id="rId27" ref="D20"/>
    <hyperlink r:id="rId28" ref="G20"/>
    <hyperlink r:id="rId29" ref="D21"/>
    <hyperlink r:id="rId30" ref="G21"/>
    <hyperlink r:id="rId31" ref="G22"/>
    <hyperlink r:id="rId32" ref="G23"/>
    <hyperlink r:id="rId33" ref="G24"/>
    <hyperlink r:id="rId34" ref="G25"/>
    <hyperlink r:id="rId35" ref="D26"/>
    <hyperlink r:id="rId36" ref="G26"/>
    <hyperlink r:id="rId37" ref="D27"/>
    <hyperlink r:id="rId38" ref="G27"/>
    <hyperlink r:id="rId39" ref="D28"/>
    <hyperlink r:id="rId40" ref="G28"/>
    <hyperlink r:id="rId41" ref="G29"/>
    <hyperlink r:id="rId42" ref="D30"/>
    <hyperlink r:id="rId43" ref="G30"/>
    <hyperlink r:id="rId44" ref="G31"/>
    <hyperlink r:id="rId45" ref="D32"/>
    <hyperlink r:id="rId46" ref="G32"/>
    <hyperlink r:id="rId47" ref="G33"/>
    <hyperlink r:id="rId48" location="msg11389606" ref="D34"/>
    <hyperlink r:id="rId49" ref="G34"/>
    <hyperlink r:id="rId50" ref="D35"/>
    <hyperlink r:id="rId51" ref="G35"/>
    <hyperlink r:id="rId52" ref="D36"/>
    <hyperlink r:id="rId53" ref="G36"/>
    <hyperlink r:id="rId54" ref="G37"/>
    <hyperlink r:id="rId55" ref="G38"/>
    <hyperlink r:id="rId56" ref="D39"/>
    <hyperlink r:id="rId57" ref="G39"/>
    <hyperlink r:id="rId58" ref="D40"/>
    <hyperlink r:id="rId59" ref="G40"/>
    <hyperlink r:id="rId60" ref="D41"/>
    <hyperlink r:id="rId61" ref="G41"/>
    <hyperlink r:id="rId62" ref="D42"/>
    <hyperlink r:id="rId63" ref="G42"/>
    <hyperlink r:id="rId64" ref="D43"/>
    <hyperlink r:id="rId65" ref="G43"/>
    <hyperlink r:id="rId66" ref="D44"/>
    <hyperlink r:id="rId67" ref="G44"/>
    <hyperlink r:id="rId68" ref="D45"/>
    <hyperlink r:id="rId69" ref="G45"/>
    <hyperlink r:id="rId70" ref="D46"/>
    <hyperlink r:id="rId71" ref="G46"/>
    <hyperlink r:id="rId72" ref="D47"/>
    <hyperlink r:id="rId73" ref="G47"/>
    <hyperlink r:id="rId74" ref="D48"/>
    <hyperlink r:id="rId75" ref="G48"/>
    <hyperlink r:id="rId76" ref="D49"/>
    <hyperlink r:id="rId77" ref="G49"/>
    <hyperlink r:id="rId78" ref="D50"/>
    <hyperlink r:id="rId79" ref="G50"/>
    <hyperlink r:id="rId80" ref="D51"/>
    <hyperlink r:id="rId81" ref="G51"/>
    <hyperlink r:id="rId82" ref="G52"/>
    <hyperlink r:id="rId83" ref="D53"/>
    <hyperlink r:id="rId84" ref="G53"/>
    <hyperlink r:id="rId85" ref="G54"/>
    <hyperlink r:id="rId86" ref="G55"/>
    <hyperlink r:id="rId87" ref="D56"/>
    <hyperlink r:id="rId88" ref="G56"/>
    <hyperlink r:id="rId89" ref="G57"/>
    <hyperlink r:id="rId90" ref="G58"/>
    <hyperlink r:id="rId91" ref="D59"/>
    <hyperlink r:id="rId92" ref="G59"/>
    <hyperlink r:id="rId93" ref="G60"/>
    <hyperlink r:id="rId94" ref="G61"/>
    <hyperlink r:id="rId95" ref="G62"/>
    <hyperlink r:id="rId96" ref="D63"/>
    <hyperlink r:id="rId97" ref="G63"/>
    <hyperlink r:id="rId98" ref="D64"/>
    <hyperlink r:id="rId99" ref="G64"/>
    <hyperlink r:id="rId100" ref="G65"/>
    <hyperlink r:id="rId101" ref="G66"/>
    <hyperlink r:id="rId102" ref="D67"/>
    <hyperlink r:id="rId103" ref="G67"/>
    <hyperlink r:id="rId104" ref="D68"/>
    <hyperlink r:id="rId105" ref="G68"/>
    <hyperlink r:id="rId106" ref="D69"/>
    <hyperlink r:id="rId107" ref="G69"/>
    <hyperlink r:id="rId108" ref="G70"/>
    <hyperlink r:id="rId109" ref="D71"/>
    <hyperlink r:id="rId110" ref="G71"/>
    <hyperlink r:id="rId111" ref="D72"/>
    <hyperlink r:id="rId112" ref="G72"/>
    <hyperlink r:id="rId113" ref="D73"/>
    <hyperlink r:id="rId114" ref="G73"/>
    <hyperlink r:id="rId115" ref="D74"/>
    <hyperlink r:id="rId116" ref="G74"/>
    <hyperlink r:id="rId117" ref="D75"/>
    <hyperlink r:id="rId118" ref="G75"/>
    <hyperlink r:id="rId119" ref="D76"/>
    <hyperlink r:id="rId120" ref="G76"/>
    <hyperlink r:id="rId121" ref="D77"/>
    <hyperlink r:id="rId122" ref="G77"/>
    <hyperlink r:id="rId123" ref="D78"/>
    <hyperlink r:id="rId124" ref="G78"/>
    <hyperlink r:id="rId125" ref="G79"/>
    <hyperlink r:id="rId126" ref="D80"/>
    <hyperlink r:id="rId127" ref="G80"/>
    <hyperlink r:id="rId128" ref="D81"/>
    <hyperlink r:id="rId129" ref="G81"/>
    <hyperlink r:id="rId130" ref="D82"/>
    <hyperlink r:id="rId131" ref="G82"/>
    <hyperlink r:id="rId132" ref="D83"/>
    <hyperlink r:id="rId133" ref="G83"/>
    <hyperlink r:id="rId134" ref="D84"/>
    <hyperlink r:id="rId135" ref="G84"/>
    <hyperlink r:id="rId136" ref="D85"/>
    <hyperlink r:id="rId137" ref="G85"/>
    <hyperlink r:id="rId138" ref="D86"/>
    <hyperlink r:id="rId139" ref="G86"/>
    <hyperlink r:id="rId140" ref="D87"/>
    <hyperlink r:id="rId141" ref="G87"/>
    <hyperlink r:id="rId142" ref="G88"/>
    <hyperlink r:id="rId143" ref="D89"/>
    <hyperlink r:id="rId144" ref="G89"/>
    <hyperlink r:id="rId145" ref="D90"/>
    <hyperlink r:id="rId146" ref="G90"/>
    <hyperlink r:id="rId147" ref="D91"/>
    <hyperlink r:id="rId148" ref="G91"/>
    <hyperlink r:id="rId149" ref="D92"/>
    <hyperlink r:id="rId150" ref="G92"/>
    <hyperlink r:id="rId151" ref="D93"/>
    <hyperlink r:id="rId152" ref="G93"/>
    <hyperlink r:id="rId153" ref="G94"/>
    <hyperlink r:id="rId154" ref="G95"/>
    <hyperlink r:id="rId155" ref="D96"/>
    <hyperlink r:id="rId156" ref="G96"/>
    <hyperlink r:id="rId157" ref="G97"/>
    <hyperlink r:id="rId158" ref="D98"/>
    <hyperlink r:id="rId159" ref="G98"/>
    <hyperlink r:id="rId160" ref="D99"/>
    <hyperlink r:id="rId161" ref="G99"/>
    <hyperlink r:id="rId162" ref="G100"/>
    <hyperlink r:id="rId163" ref="D101"/>
    <hyperlink r:id="rId164" ref="G101"/>
    <hyperlink r:id="rId165" ref="D102"/>
    <hyperlink r:id="rId166" ref="G102"/>
    <hyperlink r:id="rId167" ref="D103"/>
    <hyperlink r:id="rId168" ref="G103"/>
    <hyperlink r:id="rId169" ref="D104"/>
    <hyperlink r:id="rId170" ref="G104"/>
    <hyperlink r:id="rId171" ref="G105"/>
    <hyperlink r:id="rId172" ref="D106"/>
    <hyperlink r:id="rId173" ref="G106"/>
    <hyperlink r:id="rId174" ref="D107"/>
    <hyperlink r:id="rId175" ref="G107"/>
    <hyperlink r:id="rId176" ref="G108"/>
    <hyperlink r:id="rId177" ref="D109"/>
    <hyperlink r:id="rId178" ref="G109"/>
    <hyperlink r:id="rId179" location="t=145" ref="D110"/>
    <hyperlink r:id="rId180" ref="G110"/>
    <hyperlink r:id="rId181" ref="D111"/>
    <hyperlink r:id="rId182" ref="G111"/>
    <hyperlink r:id="rId183" ref="D112"/>
    <hyperlink r:id="rId184" ref="G112"/>
    <hyperlink r:id="rId185" ref="D113"/>
    <hyperlink r:id="rId186" ref="G113"/>
    <hyperlink r:id="rId187" ref="D114"/>
    <hyperlink r:id="rId188" ref="G114"/>
    <hyperlink r:id="rId189" ref="G115"/>
    <hyperlink r:id="rId190" ref="D116"/>
    <hyperlink r:id="rId191" ref="G116"/>
    <hyperlink r:id="rId192" ref="G117"/>
    <hyperlink r:id="rId193" ref="G118"/>
    <hyperlink r:id="rId194" ref="D119"/>
    <hyperlink r:id="rId195" ref="G119"/>
    <hyperlink r:id="rId196" ref="G120"/>
    <hyperlink r:id="rId197" ref="D121"/>
    <hyperlink r:id="rId198" ref="G121"/>
    <hyperlink r:id="rId199" ref="D122"/>
    <hyperlink r:id="rId200" ref="G122"/>
    <hyperlink r:id="rId201" ref="D123"/>
    <hyperlink r:id="rId202" ref="G123"/>
    <hyperlink r:id="rId203" ref="G124"/>
    <hyperlink r:id="rId204" ref="D125"/>
    <hyperlink r:id="rId205" ref="G125"/>
    <hyperlink r:id="rId206" ref="G126"/>
    <hyperlink r:id="rId207" ref="D127"/>
    <hyperlink r:id="rId208" ref="G127"/>
    <hyperlink r:id="rId209" ref="D128"/>
    <hyperlink r:id="rId210" ref="G128"/>
    <hyperlink r:id="rId211" ref="D129"/>
    <hyperlink r:id="rId212" ref="G129"/>
    <hyperlink r:id="rId213" ref="D130"/>
    <hyperlink r:id="rId214" ref="G130"/>
    <hyperlink r:id="rId215" ref="G131"/>
    <hyperlink r:id="rId216" ref="D132"/>
    <hyperlink r:id="rId217" ref="G132"/>
    <hyperlink r:id="rId218" ref="G133"/>
    <hyperlink r:id="rId219" ref="D134"/>
    <hyperlink r:id="rId220" ref="G134"/>
    <hyperlink r:id="rId221" ref="D135"/>
    <hyperlink r:id="rId222" ref="G135"/>
    <hyperlink r:id="rId223" ref="D136"/>
    <hyperlink r:id="rId224" ref="G136"/>
    <hyperlink r:id="rId225" ref="G137"/>
    <hyperlink r:id="rId226" ref="D138"/>
    <hyperlink r:id="rId227" ref="G138"/>
    <hyperlink r:id="rId228" ref="G139"/>
    <hyperlink r:id="rId229" ref="G140"/>
    <hyperlink r:id="rId230" ref="G141"/>
    <hyperlink r:id="rId231" ref="D142"/>
    <hyperlink r:id="rId232" ref="G142"/>
    <hyperlink r:id="rId233" ref="D143"/>
    <hyperlink r:id="rId234" ref="G143"/>
    <hyperlink r:id="rId235" ref="D144"/>
    <hyperlink r:id="rId236" ref="G144"/>
    <hyperlink r:id="rId237" ref="D145"/>
    <hyperlink r:id="rId238" ref="G145"/>
    <hyperlink r:id="rId239" ref="G146"/>
    <hyperlink r:id="rId240" ref="G147"/>
    <hyperlink r:id="rId241" ref="G148"/>
    <hyperlink r:id="rId242" ref="G149"/>
    <hyperlink r:id="rId243" ref="D150"/>
    <hyperlink r:id="rId244" ref="G150"/>
    <hyperlink r:id="rId245" ref="D151"/>
    <hyperlink r:id="rId246" ref="G151"/>
    <hyperlink r:id="rId247" ref="G152"/>
    <hyperlink r:id="rId248" ref="D153"/>
    <hyperlink r:id="rId249" ref="G153"/>
    <hyperlink r:id="rId250" ref="G154"/>
    <hyperlink r:id="rId251" ref="D155"/>
    <hyperlink r:id="rId252" ref="G155"/>
    <hyperlink r:id="rId253" ref="D156"/>
    <hyperlink r:id="rId254" ref="G156"/>
    <hyperlink r:id="rId255" ref="G157"/>
    <hyperlink r:id="rId256" ref="D158"/>
    <hyperlink r:id="rId257" ref="G158"/>
    <hyperlink r:id="rId258" ref="G159"/>
    <hyperlink r:id="rId259" ref="G160"/>
    <hyperlink r:id="rId260" ref="G161"/>
    <hyperlink r:id="rId261" ref="D162"/>
    <hyperlink r:id="rId262" ref="G162"/>
    <hyperlink r:id="rId263" ref="G163"/>
    <hyperlink r:id="rId264" ref="G164"/>
    <hyperlink r:id="rId265" ref="D165"/>
    <hyperlink r:id="rId266" ref="G165"/>
    <hyperlink r:id="rId267" ref="D166"/>
    <hyperlink r:id="rId268" ref="G166"/>
    <hyperlink r:id="rId269" ref="D167"/>
    <hyperlink r:id="rId270" ref="G167"/>
    <hyperlink r:id="rId271" ref="G168"/>
    <hyperlink r:id="rId272" ref="G169"/>
    <hyperlink r:id="rId273" ref="G170"/>
    <hyperlink r:id="rId274" ref="D171"/>
    <hyperlink r:id="rId275" ref="G171"/>
    <hyperlink r:id="rId276" location="second" ref="D172"/>
    <hyperlink r:id="rId277" ref="G172"/>
    <hyperlink r:id="rId278" ref="D173"/>
    <hyperlink r:id="rId279" ref="G173"/>
    <hyperlink r:id="rId280" ref="G174"/>
    <hyperlink r:id="rId281" ref="D175"/>
    <hyperlink r:id="rId282" ref="G175"/>
    <hyperlink r:id="rId283" ref="D176"/>
    <hyperlink r:id="rId284" ref="G176"/>
    <hyperlink r:id="rId285" ref="D177"/>
    <hyperlink r:id="rId286" ref="G177"/>
    <hyperlink r:id="rId287" ref="D178"/>
    <hyperlink r:id="rId288" ref="G178"/>
    <hyperlink r:id="rId289" ref="G179"/>
    <hyperlink r:id="rId290" ref="D180"/>
    <hyperlink r:id="rId291" ref="G180"/>
    <hyperlink r:id="rId292" ref="D181"/>
    <hyperlink r:id="rId293" ref="G181"/>
    <hyperlink r:id="rId294" ref="D182"/>
    <hyperlink r:id="rId295" ref="G182"/>
    <hyperlink r:id="rId296" ref="D183"/>
    <hyperlink r:id="rId297" ref="G183"/>
    <hyperlink r:id="rId298" ref="D184"/>
    <hyperlink r:id="rId299" ref="G184"/>
    <hyperlink r:id="rId300" ref="D185"/>
    <hyperlink r:id="rId301" ref="G185"/>
    <hyperlink r:id="rId302" ref="D186"/>
    <hyperlink r:id="rId303" ref="G186"/>
    <hyperlink r:id="rId304" ref="D187"/>
    <hyperlink r:id="rId305" ref="G187"/>
    <hyperlink r:id="rId306" ref="D188"/>
    <hyperlink r:id="rId307" ref="G188"/>
    <hyperlink r:id="rId308" ref="D189"/>
    <hyperlink r:id="rId309" ref="G189"/>
    <hyperlink r:id="rId310" ref="G190"/>
    <hyperlink r:id="rId311" ref="G191"/>
    <hyperlink r:id="rId312" ref="G192"/>
    <hyperlink r:id="rId313" ref="D193"/>
    <hyperlink r:id="rId314" ref="G193"/>
    <hyperlink r:id="rId315" ref="D194"/>
    <hyperlink r:id="rId316" ref="G194"/>
    <hyperlink r:id="rId317" ref="D195"/>
    <hyperlink r:id="rId318" ref="G195"/>
    <hyperlink r:id="rId319" ref="D196"/>
    <hyperlink r:id="rId320" ref="G196"/>
    <hyperlink r:id="rId321" ref="G197"/>
    <hyperlink r:id="rId322" ref="D198"/>
    <hyperlink r:id="rId323" ref="G198"/>
    <hyperlink r:id="rId324" ref="G199"/>
    <hyperlink r:id="rId325" ref="D200"/>
    <hyperlink r:id="rId326" ref="G200"/>
    <hyperlink r:id="rId327" ref="G201"/>
    <hyperlink r:id="rId328" ref="D202"/>
    <hyperlink r:id="rId329" ref="G202"/>
    <hyperlink r:id="rId330" ref="G203"/>
    <hyperlink r:id="rId331" ref="G204"/>
    <hyperlink r:id="rId332" ref="D205"/>
    <hyperlink r:id="rId333" ref="G205"/>
    <hyperlink r:id="rId334" ref="D206"/>
    <hyperlink r:id="rId335" ref="G206"/>
    <hyperlink r:id="rId336" ref="D207"/>
    <hyperlink r:id="rId337" ref="G207"/>
    <hyperlink r:id="rId338" ref="G208"/>
    <hyperlink r:id="rId339" ref="D209"/>
    <hyperlink r:id="rId340" ref="G209"/>
    <hyperlink r:id="rId341" ref="D210"/>
    <hyperlink r:id="rId342" ref="G210"/>
    <hyperlink r:id="rId343" ref="D211"/>
    <hyperlink r:id="rId344" ref="G211"/>
    <hyperlink r:id="rId345" ref="G212"/>
    <hyperlink r:id="rId346" ref="D213"/>
    <hyperlink r:id="rId347" ref="G213"/>
    <hyperlink r:id="rId348" ref="D214"/>
    <hyperlink r:id="rId349" ref="G214"/>
    <hyperlink r:id="rId350" ref="D215"/>
    <hyperlink r:id="rId351" ref="G215"/>
    <hyperlink r:id="rId352" ref="D216"/>
    <hyperlink r:id="rId353" ref="G216"/>
    <hyperlink r:id="rId354" ref="D217"/>
    <hyperlink r:id="rId355" ref="G217"/>
    <hyperlink r:id="rId356" ref="D218"/>
    <hyperlink r:id="rId357" ref="G218"/>
    <hyperlink r:id="rId358" ref="G219"/>
    <hyperlink r:id="rId359" ref="G220"/>
    <hyperlink r:id="rId360" ref="D221"/>
    <hyperlink r:id="rId361" ref="G221"/>
    <hyperlink r:id="rId362" ref="D222"/>
    <hyperlink r:id="rId363" ref="G222"/>
    <hyperlink r:id="rId364" ref="G223"/>
    <hyperlink r:id="rId365" ref="G224"/>
    <hyperlink r:id="rId366" ref="D225"/>
    <hyperlink r:id="rId367" ref="G225"/>
    <hyperlink r:id="rId368" ref="G226"/>
    <hyperlink r:id="rId369" ref="D227"/>
    <hyperlink r:id="rId370" ref="G227"/>
    <hyperlink r:id="rId371" ref="D228"/>
    <hyperlink r:id="rId372" ref="G228"/>
    <hyperlink r:id="rId373" ref="G229"/>
    <hyperlink r:id="rId374" ref="D230"/>
    <hyperlink r:id="rId375" ref="G230"/>
    <hyperlink r:id="rId376" ref="G231"/>
    <hyperlink r:id="rId377" ref="D232"/>
    <hyperlink r:id="rId378" ref="G232"/>
    <hyperlink r:id="rId379" ref="G233"/>
    <hyperlink r:id="rId380" ref="D234"/>
    <hyperlink r:id="rId381" ref="G234"/>
    <hyperlink r:id="rId382" ref="D235"/>
    <hyperlink r:id="rId383" ref="G235"/>
    <hyperlink r:id="rId384" ref="D236"/>
    <hyperlink r:id="rId385" ref="G236"/>
    <hyperlink r:id="rId386" ref="D237"/>
    <hyperlink r:id="rId387" ref="G237"/>
    <hyperlink r:id="rId388" ref="D238"/>
    <hyperlink r:id="rId389" ref="G238"/>
    <hyperlink r:id="rId390" ref="D239"/>
    <hyperlink r:id="rId391" ref="G239"/>
    <hyperlink r:id="rId392" ref="D240"/>
    <hyperlink r:id="rId393" ref="G240"/>
    <hyperlink r:id="rId394" ref="G241"/>
    <hyperlink r:id="rId395" ref="D242"/>
    <hyperlink r:id="rId396" ref="G242"/>
    <hyperlink r:id="rId397" ref="D243"/>
    <hyperlink r:id="rId398" ref="G243"/>
    <hyperlink r:id="rId399" ref="G244"/>
    <hyperlink r:id="rId400" ref="G245"/>
    <hyperlink r:id="rId401" location=".b1twyg:mbte" ref="D246"/>
    <hyperlink r:id="rId402" ref="G246"/>
    <hyperlink r:id="rId403" ref="D247"/>
    <hyperlink r:id="rId404" ref="G247"/>
    <hyperlink r:id="rId405" ref="G248"/>
    <hyperlink r:id="rId406" location=".b1twyg:mbte" ref="D249"/>
    <hyperlink r:id="rId407" ref="G249"/>
    <hyperlink r:id="rId408" ref="G250"/>
    <hyperlink r:id="rId409" ref="G251"/>
    <hyperlink r:id="rId410" ref="G252"/>
    <hyperlink r:id="rId411" ref="D253"/>
    <hyperlink r:id="rId412" ref="G253"/>
    <hyperlink r:id="rId413" ref="D254"/>
    <hyperlink r:id="rId414" ref="G254"/>
    <hyperlink r:id="rId415" ref="D255"/>
    <hyperlink r:id="rId416" ref="G255"/>
    <hyperlink r:id="rId417" ref="D256"/>
    <hyperlink r:id="rId418" ref="G256"/>
    <hyperlink r:id="rId419" ref="G257"/>
    <hyperlink r:id="rId420" ref="D258"/>
    <hyperlink r:id="rId421" ref="G258"/>
    <hyperlink r:id="rId422" ref="D259"/>
    <hyperlink r:id="rId423" ref="G259"/>
    <hyperlink r:id="rId424" ref="D260"/>
    <hyperlink r:id="rId425" ref="G260"/>
    <hyperlink r:id="rId426" ref="G261"/>
    <hyperlink r:id="rId427" ref="D262"/>
    <hyperlink r:id="rId428" ref="G262"/>
    <hyperlink r:id="rId429" ref="D263"/>
    <hyperlink r:id="rId430" ref="G263"/>
    <hyperlink r:id="rId431" ref="D264"/>
    <hyperlink r:id="rId432" ref="G264"/>
    <hyperlink r:id="rId433" ref="D265"/>
    <hyperlink r:id="rId434" ref="G265"/>
    <hyperlink r:id="rId435" ref="D266"/>
    <hyperlink r:id="rId436" ref="G266"/>
    <hyperlink r:id="rId437" ref="D267"/>
    <hyperlink r:id="rId438" ref="G267"/>
    <hyperlink r:id="rId439" ref="D268"/>
    <hyperlink r:id="rId440" ref="G268"/>
    <hyperlink r:id="rId441" ref="D269"/>
    <hyperlink r:id="rId442" ref="G269"/>
    <hyperlink r:id="rId443" ref="D270"/>
    <hyperlink r:id="rId444" ref="G270"/>
    <hyperlink r:id="rId445" ref="D271"/>
    <hyperlink r:id="rId446" ref="G271"/>
    <hyperlink r:id="rId447" ref="G272"/>
    <hyperlink r:id="rId448" ref="G273"/>
    <hyperlink r:id="rId449" ref="D274"/>
    <hyperlink r:id="rId450" ref="G274"/>
    <hyperlink r:id="rId451" ref="G275"/>
    <hyperlink r:id="rId452" ref="D276"/>
    <hyperlink r:id="rId453" ref="G276"/>
    <hyperlink r:id="rId454" ref="G277"/>
    <hyperlink r:id="rId455" ref="D278"/>
    <hyperlink r:id="rId456" ref="G278"/>
    <hyperlink r:id="rId457" ref="D279"/>
    <hyperlink r:id="rId458" ref="G279"/>
    <hyperlink r:id="rId459" ref="G280"/>
    <hyperlink r:id="rId460" ref="G281"/>
    <hyperlink r:id="rId461" ref="D282"/>
    <hyperlink r:id="rId462" ref="G282"/>
    <hyperlink r:id="rId463" ref="D283"/>
    <hyperlink r:id="rId464" ref="G283"/>
    <hyperlink r:id="rId465" ref="G284"/>
    <hyperlink r:id="rId466" ref="G285"/>
    <hyperlink r:id="rId467" ref="G286"/>
    <hyperlink r:id="rId468" ref="G287"/>
    <hyperlink r:id="rId469" ref="G288"/>
    <hyperlink r:id="rId470" ref="D289"/>
    <hyperlink r:id="rId471" ref="G289"/>
    <hyperlink r:id="rId472" ref="D290"/>
    <hyperlink r:id="rId473" ref="G290"/>
    <hyperlink r:id="rId474" ref="G291"/>
    <hyperlink r:id="rId475" ref="D292"/>
    <hyperlink r:id="rId476" ref="G292"/>
    <hyperlink r:id="rId477" location="/story" ref="D293"/>
    <hyperlink r:id="rId478" ref="G293"/>
    <hyperlink r:id="rId479" ref="G294"/>
    <hyperlink r:id="rId480" ref="G295"/>
    <hyperlink r:id="rId481" ref="D296"/>
    <hyperlink r:id="rId482" ref="G296"/>
    <hyperlink r:id="rId483" ref="G297"/>
    <hyperlink r:id="rId484" ref="D298"/>
    <hyperlink r:id="rId485" ref="G298"/>
    <hyperlink r:id="rId486" ref="D299"/>
    <hyperlink r:id="rId487" ref="G299"/>
    <hyperlink r:id="rId488" ref="D300"/>
    <hyperlink r:id="rId489" ref="G300"/>
    <hyperlink r:id="rId490" ref="D301"/>
    <hyperlink r:id="rId491" ref="G301"/>
    <hyperlink r:id="rId492" location="msg11402431" ref="D302"/>
    <hyperlink r:id="rId493" ref="G302"/>
    <hyperlink r:id="rId494" ref="G303"/>
    <hyperlink r:id="rId495" ref="G304"/>
    <hyperlink r:id="rId496" ref="G305"/>
    <hyperlink r:id="rId497" ref="G306"/>
    <hyperlink r:id="rId498" ref="G307"/>
    <hyperlink r:id="rId499" ref="D308"/>
    <hyperlink r:id="rId500" ref="G308"/>
    <hyperlink r:id="rId501" ref="D309"/>
    <hyperlink r:id="rId502" ref="G309"/>
    <hyperlink r:id="rId503" ref="G310"/>
    <hyperlink r:id="rId504" ref="D311"/>
    <hyperlink r:id="rId505" ref="G311"/>
    <hyperlink r:id="rId506" ref="G312"/>
    <hyperlink r:id="rId507" ref="D313"/>
    <hyperlink r:id="rId508" ref="G313"/>
    <hyperlink r:id="rId509" ref="G314"/>
    <hyperlink r:id="rId510" ref="D315"/>
    <hyperlink r:id="rId511" ref="G315"/>
    <hyperlink r:id="rId512" ref="D316"/>
    <hyperlink r:id="rId513" ref="G316"/>
    <hyperlink r:id="rId514" ref="G317"/>
    <hyperlink r:id="rId515" ref="G318"/>
    <hyperlink r:id="rId516" ref="G319"/>
    <hyperlink r:id="rId517" ref="G320"/>
    <hyperlink r:id="rId518" ref="G321"/>
    <hyperlink r:id="rId519" ref="D322"/>
    <hyperlink r:id="rId520" ref="G322"/>
    <hyperlink r:id="rId521" ref="D323"/>
    <hyperlink r:id="rId522" ref="G323"/>
    <hyperlink r:id="rId523" ref="G324"/>
    <hyperlink r:id="rId524" ref="D325"/>
    <hyperlink r:id="rId525" ref="G325"/>
    <hyperlink r:id="rId526" ref="G326"/>
    <hyperlink r:id="rId527" ref="D327"/>
    <hyperlink r:id="rId528" ref="G327"/>
    <hyperlink r:id="rId529" ref="D328"/>
    <hyperlink r:id="rId530" ref="G328"/>
    <hyperlink r:id="rId531" ref="G329"/>
    <hyperlink r:id="rId532" ref="D330"/>
    <hyperlink r:id="rId533" ref="G330"/>
    <hyperlink r:id="rId534" ref="G331"/>
    <hyperlink r:id="rId535" ref="G332"/>
    <hyperlink r:id="rId536" ref="G333"/>
    <hyperlink r:id="rId537" ref="D334"/>
    <hyperlink r:id="rId538" ref="G334"/>
    <hyperlink r:id="rId539" ref="G335"/>
    <hyperlink r:id="rId540" ref="D336"/>
    <hyperlink r:id="rId541" ref="G336"/>
    <hyperlink r:id="rId542" ref="G337"/>
    <hyperlink r:id="rId543" ref="G338"/>
    <hyperlink r:id="rId544" ref="G339"/>
    <hyperlink r:id="rId545" ref="G340"/>
    <hyperlink r:id="rId546" ref="G341"/>
    <hyperlink r:id="rId547" ref="D342"/>
    <hyperlink r:id="rId548" ref="G342"/>
    <hyperlink r:id="rId549" ref="G343"/>
    <hyperlink r:id="rId550" ref="G344"/>
    <hyperlink r:id="rId551" ref="D345"/>
    <hyperlink r:id="rId552" ref="G345"/>
    <hyperlink r:id="rId553" ref="G346"/>
    <hyperlink r:id="rId554" ref="G347"/>
    <hyperlink r:id="rId555" ref="G348"/>
    <hyperlink r:id="rId556" ref="G349"/>
    <hyperlink r:id="rId557" ref="D350"/>
    <hyperlink r:id="rId558" ref="G350"/>
    <hyperlink r:id="rId559" ref="D351"/>
    <hyperlink r:id="rId560" ref="G351"/>
    <hyperlink r:id="rId561" ref="G352"/>
    <hyperlink r:id="rId562" ref="G353"/>
    <hyperlink r:id="rId563" ref="G354"/>
    <hyperlink r:id="rId564" ref="G355"/>
    <hyperlink r:id="rId565" ref="G356"/>
    <hyperlink r:id="rId566" ref="D357"/>
    <hyperlink r:id="rId567" ref="G357"/>
    <hyperlink r:id="rId568" ref="G358"/>
    <hyperlink r:id="rId569" ref="G359"/>
    <hyperlink r:id="rId570" ref="D360"/>
    <hyperlink r:id="rId571" ref="G360"/>
    <hyperlink r:id="rId572" ref="D361"/>
    <hyperlink r:id="rId573" ref="G361"/>
    <hyperlink r:id="rId574" ref="D362"/>
    <hyperlink r:id="rId575" ref="G362"/>
    <hyperlink r:id="rId576" ref="G363"/>
    <hyperlink r:id="rId577" ref="G364"/>
    <hyperlink r:id="rId578" ref="G365"/>
    <hyperlink r:id="rId579" ref="G366"/>
    <hyperlink r:id="rId580" ref="G367"/>
    <hyperlink r:id="rId581" ref="D368"/>
    <hyperlink r:id="rId582" ref="G368"/>
    <hyperlink r:id="rId583" ref="D369"/>
    <hyperlink r:id="rId584" ref="G369"/>
    <hyperlink r:id="rId585" ref="D370"/>
    <hyperlink r:id="rId586" ref="G370"/>
    <hyperlink r:id="rId587" ref="G371"/>
    <hyperlink r:id="rId588" ref="G372"/>
    <hyperlink r:id="rId589" ref="G373"/>
    <hyperlink r:id="rId590" ref="G374"/>
    <hyperlink r:id="rId591" ref="D375"/>
    <hyperlink r:id="rId592" ref="G375"/>
    <hyperlink r:id="rId593" ref="G376"/>
    <hyperlink r:id="rId594" ref="D377"/>
    <hyperlink r:id="rId595" ref="G377"/>
    <hyperlink r:id="rId596" ref="G378"/>
    <hyperlink r:id="rId597" ref="D379"/>
    <hyperlink r:id="rId598" ref="G379"/>
    <hyperlink r:id="rId599" ref="G380"/>
    <hyperlink r:id="rId600" ref="D381"/>
    <hyperlink r:id="rId601" ref="G381"/>
    <hyperlink r:id="rId602" ref="G382"/>
    <hyperlink r:id="rId603" ref="D383"/>
    <hyperlink r:id="rId604" ref="G383"/>
    <hyperlink r:id="rId605" ref="D384"/>
    <hyperlink r:id="rId606" ref="G384"/>
    <hyperlink r:id="rId607" ref="G385"/>
    <hyperlink r:id="rId608" ref="G386"/>
    <hyperlink r:id="rId609" ref="G387"/>
    <hyperlink r:id="rId610" ref="G388"/>
    <hyperlink r:id="rId611" ref="G389"/>
    <hyperlink r:id="rId612" ref="G390"/>
    <hyperlink r:id="rId613" ref="D391"/>
    <hyperlink r:id="rId614" ref="G391"/>
    <hyperlink r:id="rId615" ref="G392"/>
    <hyperlink r:id="rId616" ref="D393"/>
    <hyperlink r:id="rId617" ref="G393"/>
    <hyperlink r:id="rId618" ref="D394"/>
    <hyperlink r:id="rId619" ref="G394"/>
    <hyperlink r:id="rId620" ref="D395"/>
    <hyperlink r:id="rId621" ref="G395"/>
    <hyperlink r:id="rId622" ref="D396"/>
    <hyperlink r:id="rId623" ref="G396"/>
    <hyperlink r:id="rId624" ref="D397"/>
    <hyperlink r:id="rId625" ref="G397"/>
    <hyperlink r:id="rId626" ref="G398"/>
    <hyperlink r:id="rId627" ref="G399"/>
    <hyperlink r:id="rId628" ref="G400"/>
    <hyperlink r:id="rId629" ref="D401"/>
    <hyperlink r:id="rId630" ref="G401"/>
    <hyperlink r:id="rId631" ref="G402"/>
    <hyperlink r:id="rId632" ref="D403"/>
    <hyperlink r:id="rId633" ref="G403"/>
    <hyperlink r:id="rId634" ref="D404"/>
    <hyperlink r:id="rId635" ref="G404"/>
    <hyperlink r:id="rId636" ref="G405"/>
    <hyperlink r:id="rId637" ref="G406"/>
    <hyperlink r:id="rId638" ref="D407"/>
    <hyperlink r:id="rId639" ref="G407"/>
    <hyperlink r:id="rId640" ref="G408"/>
    <hyperlink r:id="rId641" ref="D409"/>
    <hyperlink r:id="rId642" ref="G409"/>
    <hyperlink r:id="rId643" ref="D410"/>
    <hyperlink r:id="rId644" ref="G410"/>
    <hyperlink r:id="rId645" ref="D411"/>
    <hyperlink r:id="rId646" ref="G411"/>
    <hyperlink r:id="rId647" ref="D412"/>
    <hyperlink r:id="rId648" ref="G412"/>
    <hyperlink r:id="rId649" ref="D413"/>
    <hyperlink r:id="rId650" ref="G413"/>
    <hyperlink r:id="rId651" ref="D414"/>
    <hyperlink r:id="rId652" ref="G414"/>
    <hyperlink r:id="rId653" location="axzz3aaO1u93p" ref="D415"/>
    <hyperlink r:id="rId654" ref="G415"/>
    <hyperlink r:id="rId655" ref="D416"/>
    <hyperlink r:id="rId656" ref="G416"/>
    <hyperlink r:id="rId657" ref="G417"/>
    <hyperlink r:id="rId658" ref="G418"/>
    <hyperlink r:id="rId659" ref="D419"/>
    <hyperlink r:id="rId660" ref="G419"/>
    <hyperlink r:id="rId661" ref="D420"/>
    <hyperlink r:id="rId662" ref="G420"/>
    <hyperlink r:id="rId663" ref="D421"/>
    <hyperlink r:id="rId664" ref="G421"/>
    <hyperlink r:id="rId665" ref="D422"/>
    <hyperlink r:id="rId666" ref="G422"/>
    <hyperlink r:id="rId667" ref="G423"/>
    <hyperlink r:id="rId668" ref="D424"/>
    <hyperlink r:id="rId669" ref="G424"/>
    <hyperlink r:id="rId670" ref="D425"/>
    <hyperlink r:id="rId671" ref="G425"/>
    <hyperlink r:id="rId672" ref="D426"/>
    <hyperlink r:id="rId673" ref="G426"/>
    <hyperlink r:id="rId674" ref="D427"/>
    <hyperlink r:id="rId675" ref="G427"/>
    <hyperlink r:id="rId676" ref="D428"/>
    <hyperlink r:id="rId677" ref="G428"/>
    <hyperlink r:id="rId678" ref="D429"/>
    <hyperlink r:id="rId679" ref="G429"/>
    <hyperlink r:id="rId680" ref="G430"/>
    <hyperlink r:id="rId681" ref="G431"/>
    <hyperlink r:id="rId682" ref="G432"/>
    <hyperlink r:id="rId683" ref="G433"/>
    <hyperlink r:id="rId684" ref="G434"/>
    <hyperlink r:id="rId685" ref="D435"/>
    <hyperlink r:id="rId686" ref="G435"/>
    <hyperlink r:id="rId687" ref="G436"/>
    <hyperlink r:id="rId688" ref="G437"/>
    <hyperlink r:id="rId689" ref="D438"/>
    <hyperlink r:id="rId690" ref="G438"/>
    <hyperlink r:id="rId691" ref="G439"/>
    <hyperlink r:id="rId692" ref="D440"/>
    <hyperlink r:id="rId693" ref="G440"/>
    <hyperlink r:id="rId694" ref="D441"/>
    <hyperlink r:id="rId695" ref="G441"/>
    <hyperlink r:id="rId696" ref="G442"/>
    <hyperlink r:id="rId697" ref="D443"/>
    <hyperlink r:id="rId698" ref="G443"/>
    <hyperlink r:id="rId699" ref="D444"/>
    <hyperlink r:id="rId700" ref="G444"/>
    <hyperlink r:id="rId701" ref="D445"/>
    <hyperlink r:id="rId702" ref="G445"/>
    <hyperlink r:id="rId703" ref="D446"/>
    <hyperlink r:id="rId704" ref="G446"/>
    <hyperlink r:id="rId705" ref="G447"/>
    <hyperlink r:id="rId706" ref="D448"/>
    <hyperlink r:id="rId707" ref="G448"/>
    <hyperlink r:id="rId708" ref="D449"/>
    <hyperlink r:id="rId709" ref="G449"/>
    <hyperlink r:id="rId710" ref="G450"/>
    <hyperlink r:id="rId711" ref="G451"/>
    <hyperlink r:id="rId712" ref="G452"/>
    <hyperlink r:id="rId713" ref="G453"/>
    <hyperlink r:id="rId714" ref="D454"/>
    <hyperlink r:id="rId715" ref="G454"/>
    <hyperlink r:id="rId716" ref="G455"/>
    <hyperlink r:id="rId717" ref="G456"/>
    <hyperlink r:id="rId718" ref="G457"/>
    <hyperlink r:id="rId719" ref="G458"/>
    <hyperlink r:id="rId720" ref="D459"/>
    <hyperlink r:id="rId721" ref="G459"/>
    <hyperlink r:id="rId722" ref="G460"/>
    <hyperlink r:id="rId723" ref="G461"/>
    <hyperlink r:id="rId724" ref="D462"/>
    <hyperlink r:id="rId725" ref="G462"/>
    <hyperlink r:id="rId726" ref="D463"/>
    <hyperlink r:id="rId727" ref="G463"/>
    <hyperlink r:id="rId728" ref="G464"/>
    <hyperlink r:id="rId729" ref="D465"/>
    <hyperlink r:id="rId730" ref="G465"/>
    <hyperlink r:id="rId731" ref="G466"/>
    <hyperlink r:id="rId732" ref="G467"/>
    <hyperlink r:id="rId733" ref="D468"/>
    <hyperlink r:id="rId734" ref="G468"/>
    <hyperlink r:id="rId735" ref="D469"/>
    <hyperlink r:id="rId736" ref="G469"/>
    <hyperlink r:id="rId737" ref="G470"/>
    <hyperlink r:id="rId738" ref="D471"/>
    <hyperlink r:id="rId739" ref="G471"/>
    <hyperlink r:id="rId740" ref="G472"/>
    <hyperlink r:id="rId741" ref="G473"/>
    <hyperlink r:id="rId742" ref="G474"/>
    <hyperlink r:id="rId743" ref="D475"/>
    <hyperlink r:id="rId744" ref="G475"/>
    <hyperlink r:id="rId745" ref="D476"/>
    <hyperlink r:id="rId746" ref="G476"/>
    <hyperlink r:id="rId747" location="igWeeklyzm1g10zm2g25zvzcv" ref="D477"/>
    <hyperlink r:id="rId748" ref="G477"/>
    <hyperlink r:id="rId749" ref="G478"/>
    <hyperlink r:id="rId750" ref="D479"/>
    <hyperlink r:id="rId751" ref="G479"/>
    <hyperlink r:id="rId752" ref="D480"/>
    <hyperlink r:id="rId753" ref="G480"/>
    <hyperlink r:id="rId754" ref="G481"/>
    <hyperlink r:id="rId755" ref="D482"/>
    <hyperlink r:id="rId756" ref="G482"/>
    <hyperlink r:id="rId757" ref="G483"/>
    <hyperlink r:id="rId758" ref="D484"/>
    <hyperlink r:id="rId759" ref="G484"/>
    <hyperlink r:id="rId760" ref="G485"/>
    <hyperlink r:id="rId761" ref="D486"/>
    <hyperlink r:id="rId762" ref="G486"/>
    <hyperlink r:id="rId763" ref="G487"/>
    <hyperlink r:id="rId764" ref="D488"/>
    <hyperlink r:id="rId765" ref="G488"/>
    <hyperlink r:id="rId766" ref="D489"/>
    <hyperlink r:id="rId767" ref="G489"/>
    <hyperlink r:id="rId768" ref="D490"/>
    <hyperlink r:id="rId769" ref="G490"/>
    <hyperlink r:id="rId770" ref="D491"/>
    <hyperlink r:id="rId771" ref="G491"/>
    <hyperlink r:id="rId772" ref="G492"/>
    <hyperlink r:id="rId773" ref="D493"/>
    <hyperlink r:id="rId774" ref="G493"/>
    <hyperlink r:id="rId775" ref="G494"/>
    <hyperlink r:id="rId776" ref="D495"/>
    <hyperlink r:id="rId777" ref="G495"/>
    <hyperlink r:id="rId778" ref="G496"/>
    <hyperlink r:id="rId779" ref="D497"/>
    <hyperlink r:id="rId780" ref="G497"/>
    <hyperlink r:id="rId781" ref="D498"/>
    <hyperlink r:id="rId782" ref="G498"/>
    <hyperlink r:id="rId783" ref="D499"/>
    <hyperlink r:id="rId784" ref="G499"/>
    <hyperlink r:id="rId785" ref="D500"/>
    <hyperlink r:id="rId786" ref="G500"/>
    <hyperlink r:id="rId787" ref="G501"/>
    <hyperlink r:id="rId788" ref="D502"/>
    <hyperlink r:id="rId789" ref="G502"/>
    <hyperlink r:id="rId790" ref="D503"/>
    <hyperlink r:id="rId791" ref="G503"/>
    <hyperlink r:id="rId792" ref="G504"/>
    <hyperlink r:id="rId793" ref="D505"/>
    <hyperlink r:id="rId794" ref="G505"/>
    <hyperlink r:id="rId795" ref="D506"/>
    <hyperlink r:id="rId796" ref="G506"/>
    <hyperlink r:id="rId797" ref="D507"/>
    <hyperlink r:id="rId798" ref="G507"/>
    <hyperlink r:id="rId799" ref="D508"/>
    <hyperlink r:id="rId800" ref="G508"/>
    <hyperlink r:id="rId801" location="rg1460zigWeeklyztgMzm1g10zm2g25zi1gMFI" ref="D509"/>
    <hyperlink r:id="rId802" ref="G509"/>
    <hyperlink r:id="rId803" ref="G510"/>
    <hyperlink r:id="rId804" ref="D511"/>
    <hyperlink r:id="rId805" ref="G511"/>
    <hyperlink r:id="rId806" ref="D512"/>
    <hyperlink r:id="rId807" ref="G512"/>
    <hyperlink r:id="rId808" ref="D513"/>
    <hyperlink r:id="rId809" ref="G513"/>
    <hyperlink r:id="rId810" ref="D514"/>
    <hyperlink r:id="rId811" ref="G514"/>
    <hyperlink r:id="rId812" ref="D515"/>
    <hyperlink r:id="rId813" ref="G515"/>
    <hyperlink r:id="rId814" ref="D516"/>
    <hyperlink r:id="rId815" ref="G516"/>
    <hyperlink r:id="rId816" ref="D517"/>
    <hyperlink r:id="rId817" ref="G517"/>
    <hyperlink r:id="rId818" ref="D518"/>
    <hyperlink r:id="rId819" ref="G518"/>
    <hyperlink r:id="rId820" ref="G519"/>
    <hyperlink r:id="rId821" ref="D520"/>
    <hyperlink r:id="rId822" ref="G520"/>
    <hyperlink r:id="rId823" ref="D521"/>
    <hyperlink r:id="rId824" ref="G521"/>
    <hyperlink r:id="rId825" ref="D522"/>
    <hyperlink r:id="rId826" ref="G522"/>
    <hyperlink r:id="rId827" ref="D523"/>
    <hyperlink r:id="rId828" ref="G523"/>
    <hyperlink r:id="rId829" ref="D524"/>
    <hyperlink r:id="rId830" ref="G524"/>
    <hyperlink r:id="rId831" ref="G525"/>
    <hyperlink r:id="rId832" ref="G526"/>
    <hyperlink r:id="rId833" ref="D527"/>
    <hyperlink r:id="rId834" ref="G527"/>
    <hyperlink r:id="rId835" ref="D528"/>
    <hyperlink r:id="rId836" ref="G528"/>
    <hyperlink r:id="rId837" ref="D529"/>
    <hyperlink r:id="rId838" ref="G529"/>
    <hyperlink r:id="rId839" ref="G530"/>
    <hyperlink r:id="rId840" ref="D531"/>
    <hyperlink r:id="rId841" ref="G531"/>
    <hyperlink r:id="rId842" ref="D532"/>
    <hyperlink r:id="rId843" ref="G532"/>
    <hyperlink r:id="rId844" ref="G533"/>
    <hyperlink r:id="rId845" ref="D534"/>
    <hyperlink r:id="rId846" ref="G534"/>
    <hyperlink r:id="rId847" ref="G535"/>
    <hyperlink r:id="rId848" ref="D536"/>
    <hyperlink r:id="rId849" ref="G536"/>
    <hyperlink r:id="rId850" ref="G537"/>
    <hyperlink r:id="rId851" ref="G538"/>
    <hyperlink r:id="rId852" ref="G539"/>
    <hyperlink r:id="rId853" ref="D540"/>
    <hyperlink r:id="rId854" ref="G540"/>
    <hyperlink r:id="rId855" ref="G541"/>
    <hyperlink r:id="rId856" ref="G542"/>
    <hyperlink r:id="rId857" ref="G543"/>
    <hyperlink r:id="rId858" ref="D544"/>
    <hyperlink r:id="rId859" ref="G544"/>
    <hyperlink r:id="rId860" ref="G545"/>
    <hyperlink r:id="rId861" ref="D546"/>
    <hyperlink r:id="rId862" ref="G546"/>
    <hyperlink r:id="rId863" ref="G547"/>
    <hyperlink r:id="rId864" ref="D548"/>
    <hyperlink r:id="rId865" ref="G548"/>
    <hyperlink r:id="rId866" ref="D549"/>
    <hyperlink r:id="rId867" ref="G549"/>
    <hyperlink r:id="rId868" ref="G550"/>
    <hyperlink r:id="rId869" ref="D551"/>
    <hyperlink r:id="rId870" ref="G551"/>
    <hyperlink r:id="rId871" ref="G552"/>
    <hyperlink r:id="rId872" ref="D553"/>
    <hyperlink r:id="rId873" ref="G553"/>
    <hyperlink r:id="rId874" ref="G554"/>
    <hyperlink r:id="rId875" ref="G555"/>
    <hyperlink r:id="rId876" ref="D556"/>
    <hyperlink r:id="rId877" ref="G556"/>
    <hyperlink r:id="rId878" ref="G557"/>
    <hyperlink r:id="rId879" ref="D558"/>
    <hyperlink r:id="rId880" ref="G558"/>
    <hyperlink r:id="rId881" ref="D559"/>
    <hyperlink r:id="rId882" ref="G559"/>
    <hyperlink r:id="rId883" ref="D560"/>
    <hyperlink r:id="rId884" ref="G560"/>
    <hyperlink r:id="rId885" ref="D561"/>
    <hyperlink r:id="rId886" ref="G561"/>
    <hyperlink r:id="rId887" ref="G562"/>
    <hyperlink r:id="rId888" ref="G563"/>
    <hyperlink r:id="rId889" ref="G564"/>
    <hyperlink r:id="rId890" ref="D565"/>
    <hyperlink r:id="rId891" ref="G565"/>
    <hyperlink r:id="rId892" ref="G566"/>
    <hyperlink r:id="rId893" ref="G567"/>
    <hyperlink r:id="rId894" ref="G568"/>
    <hyperlink r:id="rId895" ref="D569"/>
    <hyperlink r:id="rId896" ref="G569"/>
    <hyperlink r:id="rId897" ref="D570"/>
    <hyperlink r:id="rId898" ref="G570"/>
    <hyperlink r:id="rId899" ref="D571"/>
    <hyperlink r:id="rId900" ref="G571"/>
    <hyperlink r:id="rId901" ref="G572"/>
    <hyperlink r:id="rId902" ref="D573"/>
    <hyperlink r:id="rId903" ref="G573"/>
    <hyperlink r:id="rId904" ref="G574"/>
    <hyperlink r:id="rId905" ref="G575"/>
    <hyperlink r:id="rId906" ref="D576"/>
    <hyperlink r:id="rId907" ref="G576"/>
    <hyperlink r:id="rId908" ref="D577"/>
    <hyperlink r:id="rId909" ref="G577"/>
    <hyperlink r:id="rId910" ref="D578"/>
    <hyperlink r:id="rId911" ref="G578"/>
    <hyperlink r:id="rId912" ref="D579"/>
    <hyperlink r:id="rId913" ref="G579"/>
    <hyperlink r:id="rId914" ref="G580"/>
    <hyperlink r:id="rId915" ref="D581"/>
    <hyperlink r:id="rId916" ref="G581"/>
    <hyperlink r:id="rId917" ref="G582"/>
    <hyperlink r:id="rId918" ref="D583"/>
    <hyperlink r:id="rId919" ref="G583"/>
    <hyperlink r:id="rId920" ref="G584"/>
    <hyperlink r:id="rId921" ref="D585"/>
    <hyperlink r:id="rId922" ref="G585"/>
    <hyperlink r:id="rId923" ref="G586"/>
    <hyperlink r:id="rId924" ref="G587"/>
    <hyperlink r:id="rId925" ref="D588"/>
    <hyperlink r:id="rId926" ref="G588"/>
    <hyperlink r:id="rId927" ref="G589"/>
    <hyperlink r:id="rId928" ref="D590"/>
    <hyperlink r:id="rId929" ref="G590"/>
    <hyperlink r:id="rId930" ref="G591"/>
    <hyperlink r:id="rId931" ref="G592"/>
    <hyperlink r:id="rId932" ref="G593"/>
    <hyperlink r:id="rId933" ref="D594"/>
    <hyperlink r:id="rId934" ref="G594"/>
    <hyperlink r:id="rId935" ref="G595"/>
    <hyperlink r:id="rId936" ref="D596"/>
    <hyperlink r:id="rId937" ref="G596"/>
    <hyperlink r:id="rId938" ref="D597"/>
    <hyperlink r:id="rId939" ref="G597"/>
    <hyperlink r:id="rId940" ref="D598"/>
    <hyperlink r:id="rId941" ref="G598"/>
    <hyperlink r:id="rId942" ref="G599"/>
    <hyperlink r:id="rId943" ref="D600"/>
    <hyperlink r:id="rId944" ref="G600"/>
    <hyperlink r:id="rId945" ref="G601"/>
    <hyperlink r:id="rId946" ref="D602"/>
    <hyperlink r:id="rId947" ref="G602"/>
    <hyperlink r:id="rId948" ref="G603"/>
    <hyperlink r:id="rId949" ref="D604"/>
    <hyperlink r:id="rId950" ref="G604"/>
    <hyperlink r:id="rId951" ref="G605"/>
    <hyperlink r:id="rId952" ref="D606"/>
    <hyperlink r:id="rId953" ref="G606"/>
    <hyperlink r:id="rId954" ref="G607"/>
    <hyperlink r:id="rId955" ref="G608"/>
    <hyperlink r:id="rId956" ref="D609"/>
    <hyperlink r:id="rId957" ref="G609"/>
    <hyperlink r:id="rId958" ref="G610"/>
    <hyperlink r:id="rId959" ref="D611"/>
    <hyperlink r:id="rId960" ref="G611"/>
    <hyperlink r:id="rId961" ref="G612"/>
    <hyperlink r:id="rId962" ref="D613"/>
    <hyperlink r:id="rId963" ref="G613"/>
    <hyperlink r:id="rId964" ref="D614"/>
    <hyperlink r:id="rId965" ref="G614"/>
    <hyperlink r:id="rId966" ref="D615"/>
    <hyperlink r:id="rId967" ref="G615"/>
    <hyperlink r:id="rId968" ref="D616"/>
    <hyperlink r:id="rId969" ref="G616"/>
    <hyperlink r:id="rId970" ref="D617"/>
    <hyperlink r:id="rId971" ref="G617"/>
    <hyperlink r:id="rId972" ref="G618"/>
    <hyperlink r:id="rId973" ref="D619"/>
    <hyperlink r:id="rId974" ref="G619"/>
    <hyperlink r:id="rId975" ref="D620"/>
    <hyperlink r:id="rId976" ref="G620"/>
    <hyperlink r:id="rId977" ref="G621"/>
    <hyperlink r:id="rId978" ref="G622"/>
    <hyperlink r:id="rId979" ref="G623"/>
    <hyperlink r:id="rId980" ref="D624"/>
    <hyperlink r:id="rId981" ref="G624"/>
    <hyperlink r:id="rId982" ref="G625"/>
    <hyperlink r:id="rId983" ref="G626"/>
    <hyperlink r:id="rId984" ref="D627"/>
    <hyperlink r:id="rId985" ref="G627"/>
    <hyperlink r:id="rId986" ref="D628"/>
    <hyperlink r:id="rId987" ref="G628"/>
    <hyperlink r:id="rId988" ref="D629"/>
    <hyperlink r:id="rId989" ref="G629"/>
    <hyperlink r:id="rId990" ref="D630"/>
    <hyperlink r:id="rId991" ref="G630"/>
    <hyperlink r:id="rId992" ref="D631"/>
    <hyperlink r:id="rId993" ref="G631"/>
    <hyperlink r:id="rId994" ref="G632"/>
    <hyperlink r:id="rId995" ref="G633"/>
    <hyperlink r:id="rId996" ref="D634"/>
    <hyperlink r:id="rId997" ref="G634"/>
    <hyperlink r:id="rId998" ref="D635"/>
    <hyperlink r:id="rId999" ref="G635"/>
    <hyperlink r:id="rId1000" ref="D636"/>
    <hyperlink r:id="rId1001" ref="G636"/>
    <hyperlink r:id="rId1002" ref="D637"/>
    <hyperlink r:id="rId1003" ref="G637"/>
    <hyperlink r:id="rId1004" ref="G638"/>
    <hyperlink r:id="rId1005" ref="G639"/>
    <hyperlink r:id="rId1006" ref="D640"/>
    <hyperlink r:id="rId1007" ref="G640"/>
    <hyperlink r:id="rId1008" ref="G641"/>
    <hyperlink r:id="rId1009" ref="D642"/>
    <hyperlink r:id="rId1010" ref="G642"/>
    <hyperlink r:id="rId1011" ref="D643"/>
    <hyperlink r:id="rId1012" ref="G643"/>
    <hyperlink r:id="rId1013" ref="D644"/>
    <hyperlink r:id="rId1014" ref="G644"/>
    <hyperlink r:id="rId1015" ref="G645"/>
    <hyperlink r:id="rId1016" ref="D646"/>
    <hyperlink r:id="rId1017" ref="G646"/>
    <hyperlink r:id="rId1018" ref="D647"/>
    <hyperlink r:id="rId1019" ref="G647"/>
    <hyperlink r:id="rId1020" ref="D648"/>
    <hyperlink r:id="rId1021" ref="G648"/>
    <hyperlink r:id="rId1022" ref="G649"/>
    <hyperlink r:id="rId1023" ref="D650"/>
    <hyperlink r:id="rId1024" ref="G650"/>
    <hyperlink r:id="rId1025" ref="D651"/>
    <hyperlink r:id="rId1026" ref="G651"/>
    <hyperlink r:id="rId1027" ref="G652"/>
    <hyperlink r:id="rId1028" ref="D653"/>
    <hyperlink r:id="rId1029" ref="G653"/>
    <hyperlink r:id="rId1030" ref="D654"/>
    <hyperlink r:id="rId1031" ref="G654"/>
    <hyperlink r:id="rId1032" ref="D655"/>
    <hyperlink r:id="rId1033" ref="G655"/>
    <hyperlink r:id="rId1034" ref="G656"/>
    <hyperlink r:id="rId1035" ref="D657"/>
    <hyperlink r:id="rId1036" ref="G657"/>
    <hyperlink r:id="rId1037" ref="D658"/>
    <hyperlink r:id="rId1038" ref="G658"/>
    <hyperlink r:id="rId1039" ref="D659"/>
    <hyperlink r:id="rId1040" ref="G659"/>
    <hyperlink r:id="rId1041" ref="D660"/>
    <hyperlink r:id="rId1042" ref="G660"/>
    <hyperlink r:id="rId1043" ref="G661"/>
    <hyperlink r:id="rId1044" ref="D662"/>
    <hyperlink r:id="rId1045" ref="G662"/>
    <hyperlink r:id="rId1046" ref="D663"/>
    <hyperlink r:id="rId1047" ref="G663"/>
    <hyperlink r:id="rId1048" ref="D664"/>
    <hyperlink r:id="rId1049" ref="G664"/>
    <hyperlink r:id="rId1050" ref="D665"/>
    <hyperlink r:id="rId1051" ref="G665"/>
    <hyperlink r:id="rId1052" ref="D666"/>
    <hyperlink r:id="rId1053" ref="G666"/>
    <hyperlink r:id="rId1054" ref="G667"/>
    <hyperlink r:id="rId1055" ref="D668"/>
    <hyperlink r:id="rId1056" ref="G668"/>
    <hyperlink r:id="rId1057" ref="G669"/>
    <hyperlink r:id="rId1058" ref="D670"/>
    <hyperlink r:id="rId1059" ref="G670"/>
    <hyperlink r:id="rId1060" ref="G671"/>
    <hyperlink r:id="rId1061" ref="D672"/>
    <hyperlink r:id="rId1062" ref="G672"/>
    <hyperlink r:id="rId1063" ref="D673"/>
    <hyperlink r:id="rId1064" ref="G673"/>
    <hyperlink r:id="rId1065" ref="D674"/>
    <hyperlink r:id="rId1066" ref="G674"/>
    <hyperlink r:id="rId1067" ref="G675"/>
    <hyperlink r:id="rId1068" ref="D676"/>
    <hyperlink r:id="rId1069" ref="G676"/>
    <hyperlink r:id="rId1070" ref="G677"/>
    <hyperlink r:id="rId1071" ref="G678"/>
    <hyperlink r:id="rId1072" ref="G679"/>
    <hyperlink r:id="rId1073" ref="G680"/>
    <hyperlink r:id="rId1074" ref="G681"/>
    <hyperlink r:id="rId1075" ref="D682"/>
    <hyperlink r:id="rId1076" ref="G682"/>
    <hyperlink r:id="rId1077" ref="G683"/>
    <hyperlink r:id="rId1078" ref="G684"/>
    <hyperlink r:id="rId1079" ref="D685"/>
    <hyperlink r:id="rId1080" ref="G685"/>
    <hyperlink r:id="rId1081" ref="G686"/>
    <hyperlink r:id="rId1082" ref="D687"/>
    <hyperlink r:id="rId1083" ref="G687"/>
    <hyperlink r:id="rId1084" ref="G688"/>
    <hyperlink r:id="rId1085" ref="G689"/>
    <hyperlink r:id="rId1086" ref="D690"/>
    <hyperlink r:id="rId1087" ref="G690"/>
    <hyperlink r:id="rId1088" ref="G691"/>
    <hyperlink r:id="rId1089" ref="D692"/>
    <hyperlink r:id="rId1090" ref="G692"/>
    <hyperlink r:id="rId1091" ref="D693"/>
    <hyperlink r:id="rId1092" ref="G693"/>
    <hyperlink r:id="rId1093" ref="D694"/>
    <hyperlink r:id="rId1094" ref="G694"/>
    <hyperlink r:id="rId1095" ref="D695"/>
    <hyperlink r:id="rId1096" ref="G695"/>
    <hyperlink r:id="rId1097" ref="D696"/>
    <hyperlink r:id="rId1098" ref="G696"/>
    <hyperlink r:id="rId1099" ref="D697"/>
    <hyperlink r:id="rId1100" ref="G697"/>
    <hyperlink r:id="rId1101" ref="D698"/>
    <hyperlink r:id="rId1102" ref="G698"/>
    <hyperlink r:id="rId1103" ref="G699"/>
    <hyperlink r:id="rId1104" ref="G700"/>
    <hyperlink r:id="rId1105" ref="G701"/>
    <hyperlink r:id="rId1106" ref="G702"/>
    <hyperlink r:id="rId1107" ref="D703"/>
    <hyperlink r:id="rId1108" ref="G703"/>
    <hyperlink r:id="rId1109" ref="G704"/>
    <hyperlink r:id="rId1110" ref="G705"/>
    <hyperlink r:id="rId1111" ref="G706"/>
    <hyperlink r:id="rId1112" ref="D707"/>
    <hyperlink r:id="rId1113" ref="G707"/>
    <hyperlink r:id="rId1114" ref="D708"/>
    <hyperlink r:id="rId1115" ref="G708"/>
    <hyperlink r:id="rId1116" ref="D709"/>
    <hyperlink r:id="rId1117" ref="G709"/>
    <hyperlink r:id="rId1118" ref="G710"/>
    <hyperlink r:id="rId1119" ref="D711"/>
    <hyperlink r:id="rId1120" ref="G711"/>
    <hyperlink r:id="rId1121" ref="D712"/>
    <hyperlink r:id="rId1122" ref="G712"/>
    <hyperlink r:id="rId1123" ref="D713"/>
    <hyperlink r:id="rId1124" ref="G713"/>
    <hyperlink r:id="rId1125" ref="G714"/>
    <hyperlink r:id="rId1126" ref="G715"/>
    <hyperlink r:id="rId1127" ref="D716"/>
    <hyperlink r:id="rId1128" ref="G716"/>
    <hyperlink r:id="rId1129" ref="G717"/>
    <hyperlink r:id="rId1130" ref="D718"/>
    <hyperlink r:id="rId1131" ref="G718"/>
    <hyperlink r:id="rId1132" ref="G719"/>
    <hyperlink r:id="rId1133" ref="D720"/>
    <hyperlink r:id="rId1134" ref="G720"/>
    <hyperlink r:id="rId1135" ref="D721"/>
    <hyperlink r:id="rId1136" ref="G721"/>
    <hyperlink r:id="rId1137" ref="G722"/>
    <hyperlink r:id="rId1138" ref="D723"/>
    <hyperlink r:id="rId1139" ref="G723"/>
    <hyperlink r:id="rId1140" ref="D724"/>
    <hyperlink r:id="rId1141" ref="G724"/>
    <hyperlink r:id="rId1142" ref="G725"/>
    <hyperlink r:id="rId1143" ref="D726"/>
    <hyperlink r:id="rId1144" ref="G726"/>
    <hyperlink r:id="rId1145" ref="G727"/>
    <hyperlink r:id="rId1146" location="t=5:26" ref="D728"/>
    <hyperlink r:id="rId1147" ref="G728"/>
    <hyperlink r:id="rId1148" ref="D729"/>
    <hyperlink r:id="rId1149" ref="G729"/>
    <hyperlink r:id="rId1150" ref="D730"/>
    <hyperlink r:id="rId1151" ref="G730"/>
    <hyperlink r:id="rId1152" ref="D731"/>
    <hyperlink r:id="rId1153" ref="G731"/>
    <hyperlink r:id="rId1154" ref="G732"/>
    <hyperlink r:id="rId1155" ref="D733"/>
    <hyperlink r:id="rId1156" ref="G733"/>
    <hyperlink r:id="rId1157" ref="D734"/>
    <hyperlink r:id="rId1158" ref="G734"/>
    <hyperlink r:id="rId1159" ref="D735"/>
    <hyperlink r:id="rId1160" ref="G735"/>
    <hyperlink r:id="rId1161" ref="D736"/>
    <hyperlink r:id="rId1162" ref="G736"/>
    <hyperlink r:id="rId1163" ref="D737"/>
    <hyperlink r:id="rId1164" ref="G737"/>
    <hyperlink r:id="rId1165" ref="D738"/>
    <hyperlink r:id="rId1166" ref="G738"/>
    <hyperlink r:id="rId1167" ref="D739"/>
    <hyperlink r:id="rId1168" ref="G739"/>
    <hyperlink r:id="rId1169" ref="G740"/>
    <hyperlink r:id="rId1170" ref="D741"/>
    <hyperlink r:id="rId1171" ref="G741"/>
    <hyperlink r:id="rId1172" ref="G742"/>
    <hyperlink r:id="rId1173" ref="D743"/>
    <hyperlink r:id="rId1174" ref="G743"/>
    <hyperlink r:id="rId1175" ref="D744"/>
    <hyperlink r:id="rId1176" ref="G744"/>
    <hyperlink r:id="rId1177" ref="G745"/>
    <hyperlink r:id="rId1178" ref="G746"/>
    <hyperlink r:id="rId1179" ref="D747"/>
    <hyperlink r:id="rId1180" ref="G747"/>
    <hyperlink r:id="rId1181" ref="G748"/>
    <hyperlink r:id="rId1182" ref="D749"/>
    <hyperlink r:id="rId1183" ref="G749"/>
    <hyperlink r:id="rId1184" ref="D750"/>
    <hyperlink r:id="rId1185" ref="G750"/>
    <hyperlink r:id="rId1186" ref="G751"/>
    <hyperlink r:id="rId1187" ref="G752"/>
    <hyperlink r:id="rId1188" ref="G753"/>
    <hyperlink r:id="rId1189" ref="G754"/>
    <hyperlink r:id="rId1190" ref="G755"/>
    <hyperlink r:id="rId1191" ref="G756"/>
    <hyperlink r:id="rId1192" ref="G757"/>
    <hyperlink r:id="rId1193" ref="D758"/>
    <hyperlink r:id="rId1194" ref="G758"/>
    <hyperlink r:id="rId1195" ref="D759"/>
    <hyperlink r:id="rId1196" ref="G759"/>
    <hyperlink r:id="rId1197" ref="G760"/>
    <hyperlink r:id="rId1198" ref="D761"/>
    <hyperlink r:id="rId1199" ref="G761"/>
    <hyperlink r:id="rId1200" ref="D762"/>
    <hyperlink r:id="rId1201" ref="G762"/>
    <hyperlink r:id="rId1202" ref="D763"/>
    <hyperlink r:id="rId1203" ref="G763"/>
    <hyperlink r:id="rId1204" ref="D764"/>
    <hyperlink r:id="rId1205" ref="G764"/>
    <hyperlink r:id="rId1206" ref="D765"/>
    <hyperlink r:id="rId1207" ref="G765"/>
    <hyperlink r:id="rId1208" ref="D766"/>
    <hyperlink r:id="rId1209" ref="G766"/>
    <hyperlink r:id="rId1210" ref="D767"/>
    <hyperlink r:id="rId1211" ref="G767"/>
    <hyperlink r:id="rId1212" ref="G768"/>
    <hyperlink r:id="rId1213" ref="G769"/>
    <hyperlink r:id="rId1214" ref="G770"/>
    <hyperlink r:id="rId1215" ref="G771"/>
    <hyperlink r:id="rId1216" ref="G772"/>
    <hyperlink r:id="rId1217" ref="G773"/>
    <hyperlink r:id="rId1218" ref="G774"/>
    <hyperlink r:id="rId1219" ref="G775"/>
    <hyperlink r:id="rId1220" ref="G776"/>
    <hyperlink r:id="rId1221" ref="G777"/>
    <hyperlink r:id="rId1222" ref="G778"/>
    <hyperlink r:id="rId1223" ref="D779"/>
    <hyperlink r:id="rId1224" ref="G779"/>
    <hyperlink r:id="rId1225" ref="G780"/>
    <hyperlink r:id="rId1226" ref="G781"/>
    <hyperlink r:id="rId1227" ref="D782"/>
    <hyperlink r:id="rId1228" ref="G782"/>
    <hyperlink r:id="rId1229" ref="D783"/>
    <hyperlink r:id="rId1230" ref="G783"/>
    <hyperlink r:id="rId1231" ref="D784"/>
    <hyperlink r:id="rId1232" ref="G784"/>
    <hyperlink r:id="rId1233" ref="D785"/>
    <hyperlink r:id="rId1234" ref="G785"/>
    <hyperlink r:id="rId1235" ref="G786"/>
    <hyperlink r:id="rId1236" ref="D787"/>
    <hyperlink r:id="rId1237" ref="G787"/>
    <hyperlink r:id="rId1238" ref="D788"/>
    <hyperlink r:id="rId1239" ref="G788"/>
    <hyperlink r:id="rId1240" ref="D789"/>
    <hyperlink r:id="rId1241" ref="G789"/>
    <hyperlink r:id="rId1242" ref="G790"/>
    <hyperlink r:id="rId1243" ref="D791"/>
    <hyperlink r:id="rId1244" ref="G791"/>
    <hyperlink r:id="rId1245" ref="D792"/>
    <hyperlink r:id="rId1246" ref="G792"/>
    <hyperlink r:id="rId1247" ref="D793"/>
    <hyperlink r:id="rId1248" ref="G793"/>
    <hyperlink r:id="rId1249" ref="G794"/>
    <hyperlink r:id="rId1250" ref="D795"/>
    <hyperlink r:id="rId1251" ref="G795"/>
    <hyperlink r:id="rId1252" ref="D796"/>
    <hyperlink r:id="rId1253" ref="G796"/>
    <hyperlink r:id="rId1254" ref="D797"/>
    <hyperlink r:id="rId1255" ref="G797"/>
    <hyperlink r:id="rId1256" ref="G798"/>
    <hyperlink r:id="rId1257" ref="G799"/>
    <hyperlink r:id="rId1258" ref="D800"/>
    <hyperlink r:id="rId1259" ref="G800"/>
    <hyperlink r:id="rId1260" ref="G801"/>
    <hyperlink r:id="rId1261" ref="G802"/>
    <hyperlink r:id="rId1262" ref="D803"/>
    <hyperlink r:id="rId1263" ref="G803"/>
    <hyperlink r:id="rId1264" ref="G804"/>
    <hyperlink r:id="rId1265" ref="G805"/>
    <hyperlink r:id="rId1266" ref="D806"/>
    <hyperlink r:id="rId1267" ref="G806"/>
    <hyperlink r:id="rId1268" ref="G807"/>
    <hyperlink r:id="rId1269" ref="G808"/>
    <hyperlink r:id="rId1270" ref="D809"/>
    <hyperlink r:id="rId1271" ref="G809"/>
    <hyperlink r:id="rId1272" ref="D810"/>
    <hyperlink r:id="rId1273" ref="G810"/>
    <hyperlink r:id="rId1274" ref="G811"/>
    <hyperlink r:id="rId1275" ref="D812"/>
    <hyperlink r:id="rId1276" ref="G812"/>
    <hyperlink r:id="rId1277" ref="G813"/>
    <hyperlink r:id="rId1278" ref="G814"/>
    <hyperlink r:id="rId1279" ref="D815"/>
    <hyperlink r:id="rId1280" ref="G815"/>
    <hyperlink r:id="rId1281" ref="G816"/>
    <hyperlink r:id="rId1282" ref="G817"/>
    <hyperlink r:id="rId1283" ref="G818"/>
    <hyperlink r:id="rId1284" ref="D819"/>
    <hyperlink r:id="rId1285" ref="G819"/>
    <hyperlink r:id="rId1286" ref="G820"/>
    <hyperlink r:id="rId1287" ref="D821"/>
    <hyperlink r:id="rId1288" ref="G821"/>
    <hyperlink r:id="rId1289" ref="D822"/>
    <hyperlink r:id="rId1290" ref="G822"/>
    <hyperlink r:id="rId1291" ref="D823"/>
    <hyperlink r:id="rId1292" ref="G823"/>
    <hyperlink r:id="rId1293" ref="D824"/>
    <hyperlink r:id="rId1294" ref="G824"/>
    <hyperlink r:id="rId1295" ref="G825"/>
    <hyperlink r:id="rId1296" ref="G826"/>
    <hyperlink r:id="rId1297" ref="G827"/>
    <hyperlink r:id="rId1298" ref="G828"/>
    <hyperlink r:id="rId1299" ref="G829"/>
    <hyperlink r:id="rId1300" ref="D830"/>
    <hyperlink r:id="rId1301" ref="G830"/>
    <hyperlink r:id="rId1302" ref="D831"/>
    <hyperlink r:id="rId1303" ref="G831"/>
    <hyperlink r:id="rId1304" ref="D832"/>
    <hyperlink r:id="rId1305" ref="G832"/>
    <hyperlink r:id="rId1306" ref="D833"/>
    <hyperlink r:id="rId1307" ref="G833"/>
    <hyperlink r:id="rId1308" ref="D834"/>
    <hyperlink r:id="rId1309" ref="G834"/>
    <hyperlink r:id="rId1310" ref="G835"/>
    <hyperlink r:id="rId1311" ref="D836"/>
    <hyperlink r:id="rId1312" ref="G836"/>
    <hyperlink r:id="rId1313" ref="G837"/>
    <hyperlink r:id="rId1314" ref="D838"/>
    <hyperlink r:id="rId1315" ref="G838"/>
    <hyperlink r:id="rId1316" ref="G839"/>
    <hyperlink r:id="rId1317" ref="G840"/>
    <hyperlink r:id="rId1318" ref="D841"/>
    <hyperlink r:id="rId1319" ref="G841"/>
    <hyperlink r:id="rId1320" ref="G842"/>
    <hyperlink r:id="rId1321" ref="G843"/>
    <hyperlink r:id="rId1322" ref="G844"/>
    <hyperlink r:id="rId1323" ref="D845"/>
    <hyperlink r:id="rId1324" ref="G845"/>
    <hyperlink r:id="rId1325" ref="G846"/>
    <hyperlink r:id="rId1326" ref="D847"/>
    <hyperlink r:id="rId1327" ref="G847"/>
    <hyperlink r:id="rId1328" ref="G848"/>
    <hyperlink r:id="rId1329" ref="D849"/>
    <hyperlink r:id="rId1330" ref="G849"/>
    <hyperlink r:id="rId1331" ref="D850"/>
    <hyperlink r:id="rId1332" ref="G850"/>
    <hyperlink r:id="rId1333" ref="G851"/>
    <hyperlink r:id="rId1334" ref="D852"/>
    <hyperlink r:id="rId1335" ref="G852"/>
    <hyperlink r:id="rId1336" ref="D853"/>
    <hyperlink r:id="rId1337" ref="G853"/>
    <hyperlink r:id="rId1338" ref="D854"/>
    <hyperlink r:id="rId1339" ref="G854"/>
    <hyperlink r:id="rId1340" ref="G855"/>
    <hyperlink r:id="rId1341" ref="G856"/>
    <hyperlink r:id="rId1342" ref="D857"/>
    <hyperlink r:id="rId1343" ref="G857"/>
    <hyperlink r:id="rId1344" ref="D858"/>
    <hyperlink r:id="rId1345" ref="G858"/>
    <hyperlink r:id="rId1346" ref="D859"/>
    <hyperlink r:id="rId1347" ref="G859"/>
    <hyperlink r:id="rId1348" ref="D860"/>
    <hyperlink r:id="rId1349" ref="G860"/>
    <hyperlink r:id="rId1350" ref="D861"/>
    <hyperlink r:id="rId1351" ref="G861"/>
    <hyperlink r:id="rId1352" ref="G862"/>
    <hyperlink r:id="rId1353" ref="D863"/>
    <hyperlink r:id="rId1354" ref="G863"/>
    <hyperlink r:id="rId1355" ref="G864"/>
    <hyperlink r:id="rId1356" ref="G865"/>
    <hyperlink r:id="rId1357" ref="G866"/>
    <hyperlink r:id="rId1358" ref="G867"/>
    <hyperlink r:id="rId1359" ref="G868"/>
    <hyperlink r:id="rId1360" ref="G869"/>
    <hyperlink r:id="rId1361" ref="D870"/>
    <hyperlink r:id="rId1362" ref="G870"/>
    <hyperlink r:id="rId1363" ref="G871"/>
    <hyperlink r:id="rId1364" ref="D872"/>
    <hyperlink r:id="rId1365" ref="G872"/>
    <hyperlink r:id="rId1366" ref="D873"/>
    <hyperlink r:id="rId1367" ref="G873"/>
    <hyperlink r:id="rId1368" ref="G874"/>
    <hyperlink r:id="rId1369" ref="D875"/>
    <hyperlink r:id="rId1370" ref="G875"/>
    <hyperlink r:id="rId1371" ref="D876"/>
    <hyperlink r:id="rId1372" ref="G876"/>
    <hyperlink r:id="rId1373" ref="G877"/>
    <hyperlink r:id="rId1374" ref="G878"/>
    <hyperlink r:id="rId1375" ref="G879"/>
    <hyperlink r:id="rId1376" ref="D880"/>
    <hyperlink r:id="rId1377" ref="G880"/>
    <hyperlink r:id="rId1378" ref="G881"/>
    <hyperlink r:id="rId1379" ref="G882"/>
    <hyperlink r:id="rId1380" ref="G883"/>
    <hyperlink r:id="rId1381" ref="D884"/>
    <hyperlink r:id="rId1382" ref="G884"/>
    <hyperlink r:id="rId1383" ref="G885"/>
    <hyperlink r:id="rId1384" ref="D886"/>
    <hyperlink r:id="rId1385" ref="G886"/>
    <hyperlink r:id="rId1386" ref="G887"/>
    <hyperlink r:id="rId1387" ref="D888"/>
    <hyperlink r:id="rId1388" ref="G888"/>
    <hyperlink r:id="rId1389" ref="G889"/>
    <hyperlink r:id="rId1390" ref="D890"/>
    <hyperlink r:id="rId1391" ref="G890"/>
    <hyperlink r:id="rId1392" ref="G891"/>
    <hyperlink r:id="rId1393" ref="D892"/>
    <hyperlink r:id="rId1394" ref="G892"/>
    <hyperlink r:id="rId1395" ref="D893"/>
    <hyperlink r:id="rId1396" ref="G893"/>
    <hyperlink r:id="rId1397" ref="G894"/>
    <hyperlink r:id="rId1398" ref="D895"/>
    <hyperlink r:id="rId1399" ref="G895"/>
    <hyperlink r:id="rId1400" ref="D896"/>
    <hyperlink r:id="rId1401" ref="G896"/>
    <hyperlink r:id="rId1402" ref="D897"/>
    <hyperlink r:id="rId1403" ref="G897"/>
    <hyperlink r:id="rId1404" ref="D898"/>
    <hyperlink r:id="rId1405" ref="G898"/>
    <hyperlink r:id="rId1406" ref="D899"/>
    <hyperlink r:id="rId1407" ref="G899"/>
    <hyperlink r:id="rId1408" ref="D900"/>
    <hyperlink r:id="rId1409" ref="G900"/>
    <hyperlink r:id="rId1410" location="t=35:0" ref="D901"/>
    <hyperlink r:id="rId1411" ref="G901"/>
    <hyperlink r:id="rId1412" ref="G902"/>
    <hyperlink r:id="rId1413" ref="G903"/>
    <hyperlink r:id="rId1414" ref="G904"/>
    <hyperlink r:id="rId1415" ref="G905"/>
    <hyperlink r:id="rId1416" ref="G906"/>
    <hyperlink r:id="rId1417" ref="G907"/>
    <hyperlink r:id="rId1418" ref="G908"/>
    <hyperlink r:id="rId1419" ref="G909"/>
    <hyperlink r:id="rId1420" ref="G910"/>
    <hyperlink r:id="rId1421" ref="G911"/>
    <hyperlink r:id="rId1422" ref="G912"/>
    <hyperlink r:id="rId1423" ref="D913"/>
    <hyperlink r:id="rId1424" ref="G913"/>
    <hyperlink r:id="rId1425" ref="D914"/>
    <hyperlink r:id="rId1426" ref="G914"/>
    <hyperlink r:id="rId1427" ref="D915"/>
    <hyperlink r:id="rId1428" ref="G915"/>
    <hyperlink r:id="rId1429" ref="G916"/>
    <hyperlink r:id="rId1430" ref="G917"/>
    <hyperlink r:id="rId1431" ref="G918"/>
    <hyperlink r:id="rId1432" ref="G919"/>
    <hyperlink r:id="rId1433" ref="D920"/>
    <hyperlink r:id="rId1434" ref="G920"/>
    <hyperlink r:id="rId1435" ref="D921"/>
    <hyperlink r:id="rId1436" ref="G921"/>
    <hyperlink r:id="rId1437" ref="G922"/>
    <hyperlink r:id="rId1438" ref="D923"/>
    <hyperlink r:id="rId1439" ref="G923"/>
    <hyperlink r:id="rId1440" ref="D924"/>
    <hyperlink r:id="rId1441" ref="G924"/>
    <hyperlink r:id="rId1442" ref="D925"/>
    <hyperlink r:id="rId1443" ref="G925"/>
    <hyperlink r:id="rId1444" ref="G926"/>
    <hyperlink r:id="rId1445" ref="G927"/>
    <hyperlink r:id="rId1446" ref="D928"/>
    <hyperlink r:id="rId1447" ref="G928"/>
    <hyperlink r:id="rId1448" ref="D929"/>
    <hyperlink r:id="rId1449" ref="G929"/>
    <hyperlink r:id="rId1450" ref="D930"/>
    <hyperlink r:id="rId1451" ref="G930"/>
    <hyperlink r:id="rId1452" ref="D931"/>
    <hyperlink r:id="rId1453" ref="G931"/>
    <hyperlink r:id="rId1454" ref="D932"/>
    <hyperlink r:id="rId1455" ref="G932"/>
    <hyperlink r:id="rId1456" ref="D933"/>
    <hyperlink r:id="rId1457" ref="G933"/>
    <hyperlink r:id="rId1458" ref="D934"/>
    <hyperlink r:id="rId1459" ref="G934"/>
    <hyperlink r:id="rId1460" ref="D935"/>
    <hyperlink r:id="rId1461" ref="G935"/>
    <hyperlink r:id="rId1462" ref="D936"/>
    <hyperlink r:id="rId1463" ref="G936"/>
    <hyperlink r:id="rId1464" ref="D937"/>
    <hyperlink r:id="rId1465" ref="G937"/>
    <hyperlink r:id="rId1466" ref="G938"/>
    <hyperlink r:id="rId1467" ref="G939"/>
    <hyperlink r:id="rId1468" ref="G940"/>
    <hyperlink r:id="rId1469" ref="D941"/>
    <hyperlink r:id="rId1470" ref="G941"/>
    <hyperlink r:id="rId1471" ref="D942"/>
    <hyperlink r:id="rId1472" ref="G942"/>
    <hyperlink r:id="rId1473" ref="G943"/>
    <hyperlink r:id="rId1474" ref="G944"/>
    <hyperlink r:id="rId1475" ref="D945"/>
    <hyperlink r:id="rId1476" ref="G945"/>
    <hyperlink r:id="rId1477" ref="G946"/>
    <hyperlink r:id="rId1478" ref="D947"/>
    <hyperlink r:id="rId1479" ref="G947"/>
    <hyperlink r:id="rId1480" ref="G948"/>
    <hyperlink r:id="rId1481" ref="D949"/>
    <hyperlink r:id="rId1482" ref="G949"/>
    <hyperlink r:id="rId1483" ref="G950"/>
    <hyperlink r:id="rId1484" ref="D951"/>
    <hyperlink r:id="rId1485" ref="G951"/>
    <hyperlink r:id="rId1486" ref="D952"/>
    <hyperlink r:id="rId1487" ref="G952"/>
    <hyperlink r:id="rId1488" ref="G953"/>
    <hyperlink r:id="rId1489" ref="D954"/>
    <hyperlink r:id="rId1490" ref="G954"/>
    <hyperlink r:id="rId1491" ref="D955"/>
    <hyperlink r:id="rId1492" ref="G955"/>
    <hyperlink r:id="rId1493" ref="D956"/>
    <hyperlink r:id="rId1494" ref="G956"/>
    <hyperlink r:id="rId1495" ref="D957"/>
    <hyperlink r:id="rId1496" ref="G957"/>
    <hyperlink r:id="rId1497" ref="D958"/>
    <hyperlink r:id="rId1498" ref="G958"/>
    <hyperlink r:id="rId1499" ref="D959"/>
    <hyperlink r:id="rId1500" ref="G959"/>
    <hyperlink r:id="rId1501" ref="D960"/>
    <hyperlink r:id="rId1502" ref="G960"/>
    <hyperlink r:id="rId1503" ref="G961"/>
    <hyperlink r:id="rId1504" ref="G962"/>
    <hyperlink r:id="rId1505" ref="G963"/>
    <hyperlink r:id="rId1506" ref="G964"/>
    <hyperlink r:id="rId1507" ref="D965"/>
    <hyperlink r:id="rId1508" ref="G965"/>
    <hyperlink r:id="rId1509" ref="D966"/>
    <hyperlink r:id="rId1510" ref="G966"/>
    <hyperlink r:id="rId1511" ref="G967"/>
    <hyperlink r:id="rId1512" ref="G968"/>
    <hyperlink r:id="rId1513" ref="D969"/>
    <hyperlink r:id="rId1514" ref="G969"/>
    <hyperlink r:id="rId1515" ref="G970"/>
    <hyperlink r:id="rId1516" ref="D971"/>
    <hyperlink r:id="rId1517" ref="G971"/>
    <hyperlink r:id="rId1518" ref="D972"/>
    <hyperlink r:id="rId1519" ref="G972"/>
    <hyperlink r:id="rId1520" ref="G973"/>
    <hyperlink r:id="rId1521" ref="D974"/>
    <hyperlink r:id="rId1522" ref="G974"/>
    <hyperlink r:id="rId1523" ref="G975"/>
    <hyperlink r:id="rId1524" ref="G976"/>
    <hyperlink r:id="rId1525" ref="G977"/>
    <hyperlink r:id="rId1526" ref="G978"/>
    <hyperlink r:id="rId1527" ref="D979"/>
    <hyperlink r:id="rId1528" ref="G979"/>
    <hyperlink r:id="rId1529" ref="G980"/>
    <hyperlink r:id="rId1530" ref="D981"/>
    <hyperlink r:id="rId1531" ref="G981"/>
    <hyperlink r:id="rId1532" ref="D982"/>
    <hyperlink r:id="rId1533" ref="G982"/>
    <hyperlink r:id="rId1534" ref="D983"/>
    <hyperlink r:id="rId1535" ref="G983"/>
    <hyperlink r:id="rId1536" ref="D984"/>
    <hyperlink r:id="rId1537" ref="G984"/>
    <hyperlink r:id="rId1538" ref="G985"/>
    <hyperlink r:id="rId1539" ref="G986"/>
    <hyperlink r:id="rId1540" ref="G987"/>
    <hyperlink r:id="rId1541" ref="D988"/>
    <hyperlink r:id="rId1542" ref="G988"/>
    <hyperlink r:id="rId1543" ref="G989"/>
    <hyperlink r:id="rId1544" ref="G990"/>
    <hyperlink r:id="rId1545" ref="G991"/>
    <hyperlink r:id="rId1546" ref="D992"/>
    <hyperlink r:id="rId1547" ref="G992"/>
    <hyperlink r:id="rId1548" ref="D993"/>
    <hyperlink r:id="rId1549" ref="G993"/>
    <hyperlink r:id="rId1550" ref="G994"/>
    <hyperlink r:id="rId1551" ref="D995"/>
    <hyperlink r:id="rId1552" ref="G995"/>
    <hyperlink r:id="rId1553" ref="D996"/>
    <hyperlink r:id="rId1554" ref="G996"/>
    <hyperlink r:id="rId1555" ref="D997"/>
    <hyperlink r:id="rId1556" ref="G997"/>
    <hyperlink r:id="rId1557" ref="G998"/>
    <hyperlink r:id="rId1558" ref="D999"/>
    <hyperlink r:id="rId1559" ref="G999"/>
    <hyperlink r:id="rId1560" ref="G1000"/>
    <hyperlink r:id="rId1561" ref="D1001"/>
    <hyperlink r:id="rId1562" ref="G1001"/>
    <hyperlink r:id="rId1563" ref="G1002"/>
    <hyperlink r:id="rId1564" ref="D1003"/>
    <hyperlink r:id="rId1565" ref="G1003"/>
    <hyperlink r:id="rId1566" ref="D1004"/>
    <hyperlink r:id="rId1567" ref="G1004"/>
    <hyperlink r:id="rId1568" ref="G1005"/>
    <hyperlink r:id="rId1569" ref="D1006"/>
    <hyperlink r:id="rId1570" ref="G1006"/>
    <hyperlink r:id="rId1571" ref="D1007"/>
    <hyperlink r:id="rId1572" ref="G1007"/>
    <hyperlink r:id="rId1573" ref="G1008"/>
    <hyperlink r:id="rId1574" ref="D1009"/>
    <hyperlink r:id="rId1575" ref="G1009"/>
    <hyperlink r:id="rId1576" ref="D1010"/>
    <hyperlink r:id="rId1577" ref="G1010"/>
    <hyperlink r:id="rId1578" ref="G1011"/>
    <hyperlink r:id="rId1579" ref="D1012"/>
    <hyperlink r:id="rId1580" ref="G1012"/>
    <hyperlink r:id="rId1581" ref="G1013"/>
    <hyperlink r:id="rId1582" ref="D1014"/>
    <hyperlink r:id="rId1583" ref="G1014"/>
    <hyperlink r:id="rId1584" ref="G1015"/>
    <hyperlink r:id="rId1585" ref="G1016"/>
    <hyperlink r:id="rId1586" ref="G1017"/>
    <hyperlink r:id="rId1587" ref="D1018"/>
    <hyperlink r:id="rId1588" ref="G1018"/>
    <hyperlink r:id="rId1589" ref="D1019"/>
    <hyperlink r:id="rId1590" ref="G1019"/>
    <hyperlink r:id="rId1591" ref="G1020"/>
    <hyperlink r:id="rId1592" ref="D1021"/>
    <hyperlink r:id="rId1593" ref="G1021"/>
    <hyperlink r:id="rId1594" ref="G1022"/>
    <hyperlink r:id="rId1595" ref="D1023"/>
    <hyperlink r:id="rId1596" ref="G1023"/>
    <hyperlink r:id="rId1597" ref="D1024"/>
    <hyperlink r:id="rId1598" ref="G1024"/>
    <hyperlink r:id="rId1599" ref="G1025"/>
    <hyperlink r:id="rId1600" ref="D1026"/>
    <hyperlink r:id="rId1601" ref="G1026"/>
    <hyperlink r:id="rId1602" ref="D1027"/>
    <hyperlink r:id="rId1603" ref="G1027"/>
    <hyperlink r:id="rId1604" ref="D1028"/>
    <hyperlink r:id="rId1605" ref="G1028"/>
    <hyperlink r:id="rId1606" ref="D1029"/>
    <hyperlink r:id="rId1607" ref="G1029"/>
    <hyperlink r:id="rId1608" ref="D1030"/>
    <hyperlink r:id="rId1609" ref="G1030"/>
    <hyperlink r:id="rId1610" ref="D1031"/>
    <hyperlink r:id="rId1611" ref="G1031"/>
    <hyperlink r:id="rId1612" ref="D1032"/>
    <hyperlink r:id="rId1613" ref="G1032"/>
    <hyperlink r:id="rId1614" ref="D1033"/>
    <hyperlink r:id="rId1615" ref="G1033"/>
    <hyperlink r:id="rId1616" ref="G1034"/>
    <hyperlink r:id="rId1617" ref="D1035"/>
    <hyperlink r:id="rId1618" ref="G1035"/>
    <hyperlink r:id="rId1619" ref="G1036"/>
    <hyperlink r:id="rId1620" ref="G1037"/>
    <hyperlink r:id="rId1621" ref="G1038"/>
    <hyperlink r:id="rId1622" ref="D1039"/>
    <hyperlink r:id="rId1623" ref="G1039"/>
    <hyperlink r:id="rId1624" ref="G1040"/>
    <hyperlink r:id="rId1625" ref="D1041"/>
    <hyperlink r:id="rId1626" ref="G1041"/>
    <hyperlink r:id="rId1627" ref="D1042"/>
    <hyperlink r:id="rId1628" ref="G1042"/>
    <hyperlink r:id="rId1629" ref="D1043"/>
    <hyperlink r:id="rId1630" ref="G1043"/>
    <hyperlink r:id="rId1631" ref="G1044"/>
    <hyperlink r:id="rId1632" ref="D1045"/>
    <hyperlink r:id="rId1633" ref="G1045"/>
    <hyperlink r:id="rId1634" ref="G1046"/>
    <hyperlink r:id="rId1635" ref="G1047"/>
    <hyperlink r:id="rId1636" ref="G1048"/>
    <hyperlink r:id="rId1637" ref="D1049"/>
    <hyperlink r:id="rId1638" ref="G1049"/>
    <hyperlink r:id="rId1639" ref="D1050"/>
    <hyperlink r:id="rId1640" ref="G1050"/>
    <hyperlink r:id="rId1641" ref="G1051"/>
    <hyperlink r:id="rId1642" ref="D1052"/>
    <hyperlink r:id="rId1643" ref="G1052"/>
    <hyperlink r:id="rId1644" ref="G1053"/>
    <hyperlink r:id="rId1645" ref="D1054"/>
    <hyperlink r:id="rId1646" ref="G1054"/>
    <hyperlink r:id="rId1647" ref="D1055"/>
    <hyperlink r:id="rId1648" ref="G1055"/>
    <hyperlink r:id="rId1649" ref="G1056"/>
    <hyperlink r:id="rId1650" ref="D1057"/>
    <hyperlink r:id="rId1651" ref="G1057"/>
    <hyperlink r:id="rId1652" ref="G1058"/>
    <hyperlink r:id="rId1653" ref="G1059"/>
    <hyperlink r:id="rId1654" ref="D1060"/>
    <hyperlink r:id="rId1655" ref="G1060"/>
    <hyperlink r:id="rId1656" ref="G1061"/>
    <hyperlink r:id="rId1657" ref="G1062"/>
    <hyperlink r:id="rId1658" ref="D1063"/>
    <hyperlink r:id="rId1659" ref="G1063"/>
    <hyperlink r:id="rId1660" ref="D1064"/>
    <hyperlink r:id="rId1661" ref="G1064"/>
    <hyperlink r:id="rId1662" ref="G1065"/>
    <hyperlink r:id="rId1663" ref="D1066"/>
    <hyperlink r:id="rId1664" ref="G1066"/>
    <hyperlink r:id="rId1665" ref="D1067"/>
    <hyperlink r:id="rId1666" ref="G1067"/>
    <hyperlink r:id="rId1667" ref="D1068"/>
    <hyperlink r:id="rId1668" ref="G1068"/>
    <hyperlink r:id="rId1669" ref="D1069"/>
    <hyperlink r:id="rId1670" ref="G1069"/>
    <hyperlink r:id="rId1671" ref="G1070"/>
    <hyperlink r:id="rId1672" ref="G1071"/>
    <hyperlink r:id="rId1673" ref="D1072"/>
    <hyperlink r:id="rId1674" ref="G1072"/>
    <hyperlink r:id="rId1675" ref="D1073"/>
    <hyperlink r:id="rId1676" ref="G1073"/>
    <hyperlink r:id="rId1677" ref="D1074"/>
    <hyperlink r:id="rId1678" ref="G1074"/>
    <hyperlink r:id="rId1679" ref="G1075"/>
    <hyperlink r:id="rId1680" ref="G1076"/>
    <hyperlink r:id="rId1681" ref="G1077"/>
    <hyperlink r:id="rId1682" ref="G1078"/>
    <hyperlink r:id="rId1683" ref="D1079"/>
    <hyperlink r:id="rId1684" ref="G1079"/>
    <hyperlink r:id="rId1685" ref="G1080"/>
    <hyperlink r:id="rId1686" ref="D1081"/>
    <hyperlink r:id="rId1687" ref="G1081"/>
    <hyperlink r:id="rId1688" ref="G1082"/>
    <hyperlink r:id="rId1689" ref="G1083"/>
    <hyperlink r:id="rId1690" ref="D1084"/>
    <hyperlink r:id="rId1691" ref="G1084"/>
    <hyperlink r:id="rId1692" ref="G1085"/>
    <hyperlink r:id="rId1693" ref="D1086"/>
    <hyperlink r:id="rId1694" ref="G1086"/>
    <hyperlink r:id="rId1695" ref="G1087"/>
    <hyperlink r:id="rId1696" ref="G1088"/>
    <hyperlink r:id="rId1697" ref="D1089"/>
    <hyperlink r:id="rId1698" ref="G1089"/>
    <hyperlink r:id="rId1699" ref="D1090"/>
    <hyperlink r:id="rId1700" ref="G1090"/>
    <hyperlink r:id="rId1701" ref="G1091"/>
    <hyperlink r:id="rId1702" ref="G1092"/>
    <hyperlink r:id="rId1703" ref="D1093"/>
    <hyperlink r:id="rId1704" ref="G1093"/>
    <hyperlink r:id="rId1705" ref="G1094"/>
    <hyperlink r:id="rId1706" ref="D1095"/>
    <hyperlink r:id="rId1707" ref="G1095"/>
    <hyperlink r:id="rId1708" ref="G1096"/>
    <hyperlink r:id="rId1709" ref="D1097"/>
    <hyperlink r:id="rId1710" ref="G1097"/>
    <hyperlink r:id="rId1711" ref="D1098"/>
    <hyperlink r:id="rId1712" ref="G1098"/>
    <hyperlink r:id="rId1713" ref="D1099"/>
    <hyperlink r:id="rId1714" ref="G1099"/>
    <hyperlink r:id="rId1715" ref="D1100"/>
    <hyperlink r:id="rId1716" ref="G1100"/>
    <hyperlink r:id="rId1717" ref="G1101"/>
    <hyperlink r:id="rId1718" ref="G1102"/>
    <hyperlink r:id="rId1719" ref="D1103"/>
    <hyperlink r:id="rId1720" ref="G1103"/>
    <hyperlink r:id="rId1721" ref="G1104"/>
    <hyperlink r:id="rId1722" ref="D1105"/>
    <hyperlink r:id="rId1723" ref="G1105"/>
    <hyperlink r:id="rId1724" ref="D1106"/>
    <hyperlink r:id="rId1725" ref="G1106"/>
    <hyperlink r:id="rId1726" ref="D1107"/>
    <hyperlink r:id="rId1727" ref="G1107"/>
    <hyperlink r:id="rId1728" ref="D1108"/>
    <hyperlink r:id="rId1729" ref="G1108"/>
    <hyperlink r:id="rId1730" ref="G1109"/>
    <hyperlink r:id="rId1731" ref="D1110"/>
    <hyperlink r:id="rId1732" ref="G1110"/>
    <hyperlink r:id="rId1733" ref="D1111"/>
    <hyperlink r:id="rId1734" ref="G1111"/>
    <hyperlink r:id="rId1735" ref="G1112"/>
    <hyperlink r:id="rId1736" ref="D1113"/>
    <hyperlink r:id="rId1737" ref="G1113"/>
    <hyperlink r:id="rId1738" ref="D1114"/>
    <hyperlink r:id="rId1739" ref="G1114"/>
    <hyperlink r:id="rId1740" ref="D1115"/>
    <hyperlink r:id="rId1741" ref="G1115"/>
    <hyperlink r:id="rId1742" ref="D1116"/>
    <hyperlink r:id="rId1743" ref="G1116"/>
    <hyperlink r:id="rId1744" ref="D1117"/>
    <hyperlink r:id="rId1745" ref="G1117"/>
    <hyperlink r:id="rId1746" ref="G1118"/>
    <hyperlink r:id="rId1747" ref="G1119"/>
    <hyperlink r:id="rId1748" ref="G1120"/>
    <hyperlink r:id="rId1749" ref="D1121"/>
    <hyperlink r:id="rId1750" ref="G1121"/>
    <hyperlink r:id="rId1751" ref="D1122"/>
    <hyperlink r:id="rId1752" ref="G1122"/>
    <hyperlink r:id="rId1753" ref="G1123"/>
    <hyperlink r:id="rId1754" ref="D1124"/>
    <hyperlink r:id="rId1755" ref="G1124"/>
    <hyperlink r:id="rId1756" ref="D1125"/>
    <hyperlink r:id="rId1757" ref="G1125"/>
    <hyperlink r:id="rId1758" ref="G1126"/>
    <hyperlink r:id="rId1759" ref="D1127"/>
    <hyperlink r:id="rId1760" ref="G1127"/>
    <hyperlink r:id="rId1761" ref="D1128"/>
    <hyperlink r:id="rId1762" ref="G1128"/>
    <hyperlink r:id="rId1763" ref="G1129"/>
    <hyperlink r:id="rId1764" ref="G1130"/>
    <hyperlink r:id="rId1765" ref="G1131"/>
    <hyperlink r:id="rId1766" ref="D1132"/>
    <hyperlink r:id="rId1767" ref="G1132"/>
    <hyperlink r:id="rId1768" ref="D1133"/>
    <hyperlink r:id="rId1769" ref="G1133"/>
    <hyperlink r:id="rId1770" location=".VWDfnU_4-Uk" ref="D1134"/>
    <hyperlink r:id="rId1771" ref="G1134"/>
    <hyperlink r:id="rId1772" ref="D1135"/>
    <hyperlink r:id="rId1773" ref="G1135"/>
    <hyperlink r:id="rId1774" ref="D1136"/>
    <hyperlink r:id="rId1775" ref="G1136"/>
    <hyperlink r:id="rId1776" ref="G1137"/>
    <hyperlink r:id="rId1777" ref="D1138"/>
    <hyperlink r:id="rId1778" ref="G1138"/>
    <hyperlink r:id="rId1779" ref="G1139"/>
    <hyperlink r:id="rId1780" ref="G1140"/>
    <hyperlink r:id="rId1781" ref="D1141"/>
    <hyperlink r:id="rId1782" ref="G1141"/>
    <hyperlink r:id="rId1783" ref="G1142"/>
    <hyperlink r:id="rId1784" ref="D1143"/>
    <hyperlink r:id="rId1785" ref="G1143"/>
    <hyperlink r:id="rId1786" ref="D1144"/>
    <hyperlink r:id="rId1787" ref="G1144"/>
    <hyperlink r:id="rId1788" ref="G1145"/>
    <hyperlink r:id="rId1789" ref="D1146"/>
    <hyperlink r:id="rId1790" ref="G1146"/>
    <hyperlink r:id="rId1791" ref="D1147"/>
    <hyperlink r:id="rId1792" ref="G1147"/>
    <hyperlink r:id="rId1793" ref="G1148"/>
    <hyperlink r:id="rId1794" ref="G1149"/>
    <hyperlink r:id="rId1795" ref="D1150"/>
    <hyperlink r:id="rId1796" ref="G1150"/>
    <hyperlink r:id="rId1797" ref="G1151"/>
    <hyperlink r:id="rId1798" ref="D1152"/>
    <hyperlink r:id="rId1799" ref="G1152"/>
    <hyperlink r:id="rId1800" ref="G1153"/>
    <hyperlink r:id="rId1801" ref="G1154"/>
    <hyperlink r:id="rId1802" ref="G1155"/>
    <hyperlink r:id="rId1803" ref="G1156"/>
    <hyperlink r:id="rId1804" ref="D1157"/>
    <hyperlink r:id="rId1805" ref="G1157"/>
    <hyperlink r:id="rId1806" ref="G1158"/>
    <hyperlink r:id="rId1807" ref="D1159"/>
    <hyperlink r:id="rId1808" ref="G1159"/>
    <hyperlink r:id="rId1809" ref="G1160"/>
    <hyperlink r:id="rId1810" ref="G1161"/>
    <hyperlink r:id="rId1811" ref="D1162"/>
    <hyperlink r:id="rId1812" ref="G1162"/>
    <hyperlink r:id="rId1813" ref="D1163"/>
    <hyperlink r:id="rId1814" ref="G1163"/>
    <hyperlink r:id="rId1815" ref="G1164"/>
    <hyperlink r:id="rId1816" ref="D1165"/>
    <hyperlink r:id="rId1817" ref="G1165"/>
    <hyperlink r:id="rId1818" ref="D1166"/>
    <hyperlink r:id="rId1819" ref="G1166"/>
    <hyperlink r:id="rId1820" ref="D1167"/>
    <hyperlink r:id="rId1821" ref="G1167"/>
    <hyperlink r:id="rId1822" ref="D1168"/>
    <hyperlink r:id="rId1823" ref="G1168"/>
    <hyperlink r:id="rId1824" ref="G1169"/>
    <hyperlink r:id="rId1825" ref="G1170"/>
    <hyperlink r:id="rId1826" ref="D1171"/>
    <hyperlink r:id="rId1827" ref="G1171"/>
    <hyperlink r:id="rId1828" ref="D1172"/>
    <hyperlink r:id="rId1829" ref="G1172"/>
    <hyperlink r:id="rId1830" ref="D1173"/>
    <hyperlink r:id="rId1831" ref="G1173"/>
    <hyperlink r:id="rId1832" ref="D1174"/>
    <hyperlink r:id="rId1833" ref="G1174"/>
    <hyperlink r:id="rId1834" ref="D1175"/>
    <hyperlink r:id="rId1835" ref="G1175"/>
    <hyperlink r:id="rId1836" ref="G1176"/>
    <hyperlink r:id="rId1837" ref="D1177"/>
    <hyperlink r:id="rId1838" ref="G1177"/>
    <hyperlink r:id="rId1839" ref="G1178"/>
    <hyperlink r:id="rId1840" ref="D1179"/>
    <hyperlink r:id="rId1841" ref="G1179"/>
    <hyperlink r:id="rId1842" ref="G1180"/>
    <hyperlink r:id="rId1843" ref="D1181"/>
    <hyperlink r:id="rId1844" ref="G1181"/>
    <hyperlink r:id="rId1845" ref="D1182"/>
    <hyperlink r:id="rId1846" ref="G1182"/>
    <hyperlink r:id="rId1847" ref="G1183"/>
    <hyperlink r:id="rId1848" location="/provider/blockseven" ref="D1184"/>
    <hyperlink r:id="rId1849" ref="G1184"/>
    <hyperlink r:id="rId1850" ref="G1185"/>
    <hyperlink r:id="rId1851" ref="D1186"/>
    <hyperlink r:id="rId1852" ref="G1186"/>
    <hyperlink r:id="rId1853" ref="G1187"/>
    <hyperlink r:id="rId1854" ref="D1188"/>
    <hyperlink r:id="rId1855" ref="G1188"/>
    <hyperlink r:id="rId1856" ref="D1189"/>
    <hyperlink r:id="rId1857" ref="G1189"/>
    <hyperlink r:id="rId1858" ref="G1190"/>
    <hyperlink r:id="rId1859" ref="D1191"/>
    <hyperlink r:id="rId1860" ref="G1191"/>
    <hyperlink r:id="rId1861" ref="D1192"/>
    <hyperlink r:id="rId1862" ref="G1192"/>
    <hyperlink r:id="rId1863" ref="G1193"/>
    <hyperlink r:id="rId1864" ref="G1194"/>
    <hyperlink r:id="rId1865" ref="D1195"/>
    <hyperlink r:id="rId1866" ref="G1195"/>
    <hyperlink r:id="rId1867" ref="D1196"/>
    <hyperlink r:id="rId1868" ref="G1196"/>
    <hyperlink r:id="rId1869" location="/provider/me-making-music" ref="D1197"/>
    <hyperlink r:id="rId1870" ref="G1197"/>
    <hyperlink r:id="rId1871" ref="G1198"/>
    <hyperlink r:id="rId1872" ref="D1199"/>
    <hyperlink r:id="rId1873" ref="G1199"/>
    <hyperlink r:id="rId1874" ref="D1200"/>
    <hyperlink r:id="rId1875" ref="G1200"/>
    <hyperlink r:id="rId1876" ref="G1201"/>
    <hyperlink r:id="rId1877" ref="G1202"/>
    <hyperlink r:id="rId1878" ref="G1203"/>
    <hyperlink r:id="rId1879" ref="G1204"/>
    <hyperlink r:id="rId1880" ref="D1205"/>
    <hyperlink r:id="rId1881" ref="G1205"/>
    <hyperlink r:id="rId1882" ref="D1206"/>
    <hyperlink r:id="rId1883" ref="G1206"/>
    <hyperlink r:id="rId1884" ref="D1207"/>
    <hyperlink r:id="rId1885" ref="G1207"/>
    <hyperlink r:id="rId1886" ref="G1208"/>
    <hyperlink r:id="rId1887" ref="D1209"/>
    <hyperlink r:id="rId1888" ref="G1209"/>
    <hyperlink r:id="rId1889" ref="G1210"/>
    <hyperlink r:id="rId1890" ref="D1211"/>
    <hyperlink r:id="rId1891" ref="G1211"/>
    <hyperlink r:id="rId1892" ref="G1212"/>
    <hyperlink r:id="rId1893" ref="G1213"/>
    <hyperlink r:id="rId1894" ref="G1214"/>
    <hyperlink r:id="rId1895" ref="G1215"/>
    <hyperlink r:id="rId1896" ref="D1216"/>
    <hyperlink r:id="rId1897" ref="G1216"/>
    <hyperlink r:id="rId1898" ref="G1217"/>
    <hyperlink r:id="rId1899" ref="D1218"/>
    <hyperlink r:id="rId1900" ref="G1218"/>
    <hyperlink r:id="rId1901" ref="D1219"/>
    <hyperlink r:id="rId1902" ref="G1219"/>
    <hyperlink r:id="rId1903" ref="D1220"/>
    <hyperlink r:id="rId1904" ref="G1220"/>
    <hyperlink r:id="rId1905" ref="G1221"/>
    <hyperlink r:id="rId1906" ref="D1222"/>
    <hyperlink r:id="rId1907" ref="G1222"/>
    <hyperlink r:id="rId1908" ref="D1223"/>
    <hyperlink r:id="rId1909" ref="G1223"/>
    <hyperlink r:id="rId1910" ref="G1224"/>
    <hyperlink r:id="rId1911" ref="G1225"/>
    <hyperlink r:id="rId1912" ref="D1226"/>
    <hyperlink r:id="rId1913" ref="G1226"/>
    <hyperlink r:id="rId1914" ref="D1227"/>
    <hyperlink r:id="rId1915" ref="G1227"/>
    <hyperlink r:id="rId1916" ref="G1228"/>
    <hyperlink r:id="rId1917" ref="G1229"/>
    <hyperlink r:id="rId1918" ref="D1230"/>
    <hyperlink r:id="rId1919" ref="G1230"/>
    <hyperlink r:id="rId1920" ref="G1231"/>
    <hyperlink r:id="rId1921" ref="G1232"/>
    <hyperlink r:id="rId1922" ref="G1233"/>
    <hyperlink r:id="rId1923" ref="D1234"/>
    <hyperlink r:id="rId1924" ref="G1234"/>
    <hyperlink r:id="rId1925" ref="G1235"/>
    <hyperlink r:id="rId1926" ref="D1236"/>
    <hyperlink r:id="rId1927" ref="G1236"/>
    <hyperlink r:id="rId1928" ref="G1237"/>
    <hyperlink r:id="rId1929" ref="G1238"/>
    <hyperlink r:id="rId1930" ref="D1239"/>
    <hyperlink r:id="rId1931" ref="G1239"/>
    <hyperlink r:id="rId1932" ref="D1240"/>
    <hyperlink r:id="rId1933" ref="G1240"/>
    <hyperlink r:id="rId1934" ref="D1241"/>
    <hyperlink r:id="rId1935" ref="G1241"/>
    <hyperlink r:id="rId1936" ref="D1242"/>
    <hyperlink r:id="rId1937" ref="G1242"/>
    <hyperlink r:id="rId1938" ref="G1243"/>
    <hyperlink r:id="rId1939" ref="D1244"/>
    <hyperlink r:id="rId1940" ref="G1244"/>
    <hyperlink r:id="rId1941" ref="G1245"/>
    <hyperlink r:id="rId1942" ref="D1246"/>
    <hyperlink r:id="rId1943" ref="G1246"/>
    <hyperlink r:id="rId1944" ref="G1247"/>
    <hyperlink r:id="rId1945" ref="G1248"/>
    <hyperlink r:id="rId1946" ref="D1249"/>
    <hyperlink r:id="rId1947" ref="G1249"/>
    <hyperlink r:id="rId1948" ref="D1250"/>
    <hyperlink r:id="rId1949" ref="G1250"/>
    <hyperlink r:id="rId1950" ref="G1251"/>
    <hyperlink r:id="rId1951" ref="D1252"/>
    <hyperlink r:id="rId1952" ref="G1252"/>
    <hyperlink r:id="rId1953" ref="G1253"/>
    <hyperlink r:id="rId1954" ref="D1254"/>
    <hyperlink r:id="rId1955" ref="G1254"/>
    <hyperlink r:id="rId1956" ref="G1255"/>
    <hyperlink r:id="rId1957" ref="D1256"/>
    <hyperlink r:id="rId1958" ref="G1256"/>
    <hyperlink r:id="rId1959" ref="D1257"/>
    <hyperlink r:id="rId1960" ref="G1257"/>
    <hyperlink r:id="rId1961" ref="D1258"/>
    <hyperlink r:id="rId1962" ref="G1258"/>
    <hyperlink r:id="rId1963" ref="D1259"/>
    <hyperlink r:id="rId1964" ref="G1259"/>
    <hyperlink r:id="rId1965" ref="D1260"/>
    <hyperlink r:id="rId1966" ref="G1260"/>
    <hyperlink r:id="rId1967" ref="G1261"/>
    <hyperlink r:id="rId1968" ref="G1262"/>
    <hyperlink r:id="rId1969" ref="D1263"/>
    <hyperlink r:id="rId1970" ref="G1263"/>
    <hyperlink r:id="rId1971" ref="G1264"/>
    <hyperlink r:id="rId1972" ref="D1265"/>
    <hyperlink r:id="rId1973" ref="G1265"/>
    <hyperlink r:id="rId1974" ref="G1266"/>
    <hyperlink r:id="rId1975" ref="D1267"/>
    <hyperlink r:id="rId1976" ref="G1267"/>
    <hyperlink r:id="rId1977" ref="D1268"/>
    <hyperlink r:id="rId1978" ref="G1268"/>
    <hyperlink r:id="rId1979" ref="G1269"/>
    <hyperlink r:id="rId1980" ref="G1270"/>
    <hyperlink r:id="rId1981" ref="D1271"/>
    <hyperlink r:id="rId1982" ref="G1271"/>
    <hyperlink r:id="rId1983" ref="G1272"/>
    <hyperlink r:id="rId1984" ref="D1273"/>
    <hyperlink r:id="rId1985" ref="G1273"/>
    <hyperlink r:id="rId1986" ref="G1274"/>
    <hyperlink r:id="rId1987" ref="G1275"/>
    <hyperlink r:id="rId1988" ref="D1276"/>
    <hyperlink r:id="rId1989" ref="G1276"/>
    <hyperlink r:id="rId1990" ref="D1277"/>
    <hyperlink r:id="rId1991" ref="G1277"/>
    <hyperlink r:id="rId1992" ref="D1278"/>
    <hyperlink r:id="rId1993" ref="G1278"/>
    <hyperlink r:id="rId1994" ref="G1279"/>
    <hyperlink r:id="rId1995" ref="D1280"/>
    <hyperlink r:id="rId1996" ref="G1280"/>
    <hyperlink r:id="rId1997" ref="D1281"/>
    <hyperlink r:id="rId1998" ref="G1281"/>
    <hyperlink r:id="rId1999" ref="D1282"/>
    <hyperlink r:id="rId2000" ref="G1282"/>
    <hyperlink r:id="rId2001" ref="D1283"/>
    <hyperlink r:id="rId2002" ref="G1283"/>
    <hyperlink r:id="rId2003" ref="D1284"/>
    <hyperlink r:id="rId2004" ref="G1284"/>
    <hyperlink r:id="rId2005" ref="G1285"/>
    <hyperlink r:id="rId2006" ref="G1286"/>
    <hyperlink r:id="rId2007" ref="G1287"/>
    <hyperlink r:id="rId2008" ref="G1288"/>
    <hyperlink r:id="rId2009" ref="D1289"/>
    <hyperlink r:id="rId2010" ref="G1289"/>
    <hyperlink r:id="rId2011" ref="G1290"/>
    <hyperlink r:id="rId2012" ref="G1291"/>
    <hyperlink r:id="rId2013" ref="D1292"/>
    <hyperlink r:id="rId2014" ref="G1292"/>
    <hyperlink r:id="rId2015" ref="D1293"/>
    <hyperlink r:id="rId2016" ref="G1293"/>
    <hyperlink r:id="rId2017" ref="G1294"/>
    <hyperlink r:id="rId2018" ref="D1295"/>
    <hyperlink r:id="rId2019" ref="G1295"/>
    <hyperlink r:id="rId2020" ref="D1296"/>
    <hyperlink r:id="rId2021" ref="G1296"/>
    <hyperlink r:id="rId2022" ref="D1297"/>
    <hyperlink r:id="rId2023" ref="G1297"/>
    <hyperlink r:id="rId2024" ref="G1298"/>
    <hyperlink r:id="rId2025" ref="D1299"/>
    <hyperlink r:id="rId2026" ref="G1299"/>
    <hyperlink r:id="rId2027" ref="D1300"/>
    <hyperlink r:id="rId2028" ref="G1300"/>
    <hyperlink r:id="rId2029" ref="G1301"/>
    <hyperlink r:id="rId2030" ref="G1302"/>
    <hyperlink r:id="rId2031" ref="D1303"/>
    <hyperlink r:id="rId2032" ref="G1303"/>
    <hyperlink r:id="rId2033" ref="D1304"/>
    <hyperlink r:id="rId2034" ref="G1304"/>
    <hyperlink r:id="rId2035" ref="G1305"/>
    <hyperlink r:id="rId2036" ref="G1306"/>
    <hyperlink r:id="rId2037" ref="D1307"/>
    <hyperlink r:id="rId2038" ref="G1307"/>
    <hyperlink r:id="rId2039" ref="D1308"/>
    <hyperlink r:id="rId2040" ref="G1308"/>
    <hyperlink r:id="rId2041" ref="G1309"/>
    <hyperlink r:id="rId2042" ref="D1310"/>
    <hyperlink r:id="rId2043" ref="G1310"/>
    <hyperlink r:id="rId2044" ref="G1311"/>
    <hyperlink r:id="rId2045" ref="D1312"/>
    <hyperlink r:id="rId2046" ref="G1312"/>
    <hyperlink r:id="rId2047" ref="D1313"/>
    <hyperlink r:id="rId2048" ref="G1313"/>
    <hyperlink r:id="rId2049" ref="D1314"/>
    <hyperlink r:id="rId2050" ref="G1314"/>
    <hyperlink r:id="rId2051" ref="D1315"/>
    <hyperlink r:id="rId2052" ref="G1315"/>
    <hyperlink r:id="rId2053" ref="D1316"/>
    <hyperlink r:id="rId2054" ref="G1316"/>
    <hyperlink r:id="rId2055" ref="D1317"/>
    <hyperlink r:id="rId2056" ref="G1317"/>
    <hyperlink r:id="rId2057" ref="D1318"/>
    <hyperlink r:id="rId2058" ref="G1318"/>
    <hyperlink r:id="rId2059" ref="D1319"/>
    <hyperlink r:id="rId2060" ref="G1319"/>
    <hyperlink r:id="rId2061" ref="G1320"/>
    <hyperlink r:id="rId2062" ref="G1321"/>
    <hyperlink r:id="rId2063" ref="D1322"/>
    <hyperlink r:id="rId2064" ref="G1322"/>
    <hyperlink r:id="rId2065" ref="D1323"/>
    <hyperlink r:id="rId2066" ref="G1323"/>
    <hyperlink r:id="rId2067" ref="G1324"/>
    <hyperlink r:id="rId2068" ref="G1325"/>
    <hyperlink r:id="rId2069" ref="D1326"/>
    <hyperlink r:id="rId2070" ref="G1326"/>
    <hyperlink r:id="rId2071" ref="G1327"/>
    <hyperlink r:id="rId2072" ref="G1328"/>
    <hyperlink r:id="rId2073" ref="D1329"/>
    <hyperlink r:id="rId2074" ref="G1329"/>
    <hyperlink r:id="rId2075" ref="D1330"/>
    <hyperlink r:id="rId2076" ref="G1330"/>
    <hyperlink r:id="rId2077" ref="G1331"/>
    <hyperlink r:id="rId2078" ref="G1332"/>
    <hyperlink r:id="rId2079" ref="D1333"/>
    <hyperlink r:id="rId2080" ref="G1333"/>
    <hyperlink r:id="rId2081" ref="G1334"/>
    <hyperlink r:id="rId2082" ref="D1335"/>
    <hyperlink r:id="rId2083" ref="G1335"/>
    <hyperlink r:id="rId2084" ref="G1336"/>
    <hyperlink r:id="rId2085" ref="G1337"/>
    <hyperlink r:id="rId2086" ref="G1338"/>
    <hyperlink r:id="rId2087" ref="D1339"/>
    <hyperlink r:id="rId2088" ref="G1339"/>
    <hyperlink r:id="rId2089" ref="G1340"/>
    <hyperlink r:id="rId2090" location="f1507d5938" ref="D1341"/>
    <hyperlink r:id="rId2091" ref="G1341"/>
    <hyperlink r:id="rId2092" ref="D1342"/>
    <hyperlink r:id="rId2093" ref="G1342"/>
    <hyperlink r:id="rId2094" ref="G1343"/>
    <hyperlink r:id="rId2095" ref="G1344"/>
    <hyperlink r:id="rId2096" ref="G1345"/>
    <hyperlink r:id="rId2097" ref="G1346"/>
    <hyperlink r:id="rId2098" ref="G1347"/>
    <hyperlink r:id="rId2099" ref="D1348"/>
    <hyperlink r:id="rId2100" ref="G1348"/>
    <hyperlink r:id="rId2101" ref="D1349"/>
    <hyperlink r:id="rId2102" ref="G1349"/>
    <hyperlink r:id="rId2103" ref="D1350"/>
    <hyperlink r:id="rId2104" ref="G1350"/>
    <hyperlink r:id="rId2105" ref="G1351"/>
    <hyperlink r:id="rId2106" ref="G1352"/>
    <hyperlink r:id="rId2107" ref="G1353"/>
    <hyperlink r:id="rId2108" ref="D1354"/>
    <hyperlink r:id="rId2109" ref="G1354"/>
    <hyperlink r:id="rId2110" ref="G1355"/>
    <hyperlink r:id="rId2111" ref="D1356"/>
    <hyperlink r:id="rId2112" ref="G1356"/>
    <hyperlink r:id="rId2113" ref="G1357"/>
    <hyperlink r:id="rId2114" ref="D1358"/>
    <hyperlink r:id="rId2115" ref="G1358"/>
    <hyperlink r:id="rId2116" ref="D1359"/>
    <hyperlink r:id="rId2117" ref="G1359"/>
    <hyperlink r:id="rId2118" ref="D1360"/>
    <hyperlink r:id="rId2119" ref="G1360"/>
    <hyperlink r:id="rId2120" ref="G1361"/>
    <hyperlink r:id="rId2121" ref="G1362"/>
    <hyperlink r:id="rId2122" ref="G1363"/>
    <hyperlink r:id="rId2123" ref="G1364"/>
    <hyperlink r:id="rId2124" ref="G1365"/>
    <hyperlink r:id="rId2125" ref="D1366"/>
    <hyperlink r:id="rId2126" ref="G1366"/>
    <hyperlink r:id="rId2127" ref="G1367"/>
    <hyperlink r:id="rId2128" ref="G1368"/>
    <hyperlink r:id="rId2129" ref="G1369"/>
    <hyperlink r:id="rId2130" ref="G1370"/>
    <hyperlink r:id="rId2131" ref="G1371"/>
    <hyperlink r:id="rId2132" ref="D1372"/>
    <hyperlink r:id="rId2133" ref="G1372"/>
    <hyperlink r:id="rId2134" ref="D1373"/>
    <hyperlink r:id="rId2135" ref="G1373"/>
    <hyperlink r:id="rId2136" ref="G1374"/>
    <hyperlink r:id="rId2137" ref="D1375"/>
    <hyperlink r:id="rId2138" ref="G1375"/>
    <hyperlink r:id="rId2139" ref="D1376"/>
    <hyperlink r:id="rId2140" ref="G1376"/>
    <hyperlink r:id="rId2141" ref="G1377"/>
    <hyperlink r:id="rId2142" ref="D1378"/>
    <hyperlink r:id="rId2143" ref="G1378"/>
    <hyperlink r:id="rId2144" ref="D1379"/>
    <hyperlink r:id="rId2145" ref="G1379"/>
    <hyperlink r:id="rId2146" ref="G1380"/>
    <hyperlink r:id="rId2147" ref="G1381"/>
    <hyperlink r:id="rId2148" ref="D1382"/>
    <hyperlink r:id="rId2149" ref="G1382"/>
    <hyperlink r:id="rId2150" ref="G1383"/>
    <hyperlink r:id="rId2151" ref="D1384"/>
    <hyperlink r:id="rId2152" ref="G1384"/>
    <hyperlink r:id="rId2153" ref="D1385"/>
    <hyperlink r:id="rId2154" ref="G1385"/>
    <hyperlink r:id="rId2155" location="msg11450705" ref="D1386"/>
    <hyperlink r:id="rId2156" ref="G1386"/>
    <hyperlink r:id="rId2157" ref="G1387"/>
    <hyperlink r:id="rId2158" ref="D1388"/>
    <hyperlink r:id="rId2159" ref="G1388"/>
    <hyperlink r:id="rId2160" ref="G1389"/>
    <hyperlink r:id="rId2161" location="msg11450007" ref="D1390"/>
    <hyperlink r:id="rId2162" ref="G1390"/>
    <hyperlink r:id="rId2163" ref="G1391"/>
    <hyperlink r:id="rId2164" ref="G1392"/>
    <hyperlink r:id="rId2165" ref="G1393"/>
    <hyperlink r:id="rId2166" ref="D1394"/>
    <hyperlink r:id="rId2167" ref="G1394"/>
    <hyperlink r:id="rId2168" ref="G1395"/>
    <hyperlink r:id="rId2169" ref="G1396"/>
    <hyperlink r:id="rId2170" ref="G1397"/>
    <hyperlink r:id="rId2171" ref="G1398"/>
    <hyperlink r:id="rId2172" ref="G1399"/>
    <hyperlink r:id="rId2173" ref="D1400"/>
    <hyperlink r:id="rId2174" ref="G1400"/>
    <hyperlink r:id="rId2175" ref="D1401"/>
    <hyperlink r:id="rId2176" ref="G1401"/>
    <hyperlink r:id="rId2177" ref="D1402"/>
    <hyperlink r:id="rId2178" ref="G1402"/>
    <hyperlink r:id="rId2179" ref="D1403"/>
    <hyperlink r:id="rId2180" ref="G1403"/>
    <hyperlink r:id="rId2181" ref="G1404"/>
    <hyperlink r:id="rId2182" ref="G1405"/>
    <hyperlink r:id="rId2183" ref="G1406"/>
    <hyperlink r:id="rId2184" ref="D1407"/>
    <hyperlink r:id="rId2185" ref="G1407"/>
    <hyperlink r:id="rId2186" ref="G1408"/>
    <hyperlink r:id="rId2187" ref="G1409"/>
    <hyperlink r:id="rId2188" ref="D1410"/>
    <hyperlink r:id="rId2189" ref="G1410"/>
    <hyperlink r:id="rId2190" ref="D1411"/>
    <hyperlink r:id="rId2191" ref="G1411"/>
    <hyperlink r:id="rId2192" ref="G1412"/>
    <hyperlink r:id="rId2193" ref="G1413"/>
    <hyperlink r:id="rId2194" ref="G1414"/>
    <hyperlink r:id="rId2195" ref="G1415"/>
    <hyperlink r:id="rId2196" ref="D1416"/>
    <hyperlink r:id="rId2197" ref="G1416"/>
    <hyperlink r:id="rId2198" ref="G1417"/>
    <hyperlink r:id="rId2199" ref="G1418"/>
    <hyperlink r:id="rId2200" ref="D1419"/>
    <hyperlink r:id="rId2201" ref="G1419"/>
    <hyperlink r:id="rId2202" ref="D1420"/>
    <hyperlink r:id="rId2203" ref="G1420"/>
    <hyperlink r:id="rId2204" ref="D1421"/>
    <hyperlink r:id="rId2205" ref="G1421"/>
    <hyperlink r:id="rId2206" location="axzz3bECoNbwc" ref="D1422"/>
    <hyperlink r:id="rId2207" ref="G1422"/>
    <hyperlink r:id="rId2208" ref="D1423"/>
    <hyperlink r:id="rId2209" ref="G1423"/>
    <hyperlink r:id="rId2210" ref="D1424"/>
    <hyperlink r:id="rId2211" ref="G1424"/>
    <hyperlink r:id="rId2212" ref="G1425"/>
    <hyperlink r:id="rId2213" ref="D1426"/>
    <hyperlink r:id="rId2214" ref="G1426"/>
    <hyperlink r:id="rId2215" ref="G1427"/>
    <hyperlink r:id="rId2216" ref="D1428"/>
    <hyperlink r:id="rId2217" ref="G1428"/>
    <hyperlink r:id="rId2218" ref="D1429"/>
    <hyperlink r:id="rId2219" ref="G1429"/>
    <hyperlink r:id="rId2220" ref="G1430"/>
    <hyperlink r:id="rId2221" ref="D1431"/>
    <hyperlink r:id="rId2222" ref="G1431"/>
    <hyperlink r:id="rId2223" ref="G1432"/>
    <hyperlink r:id="rId2224" ref="D1433"/>
    <hyperlink r:id="rId2225" ref="G1433"/>
    <hyperlink r:id="rId2226" ref="D1434"/>
    <hyperlink r:id="rId2227" ref="G1434"/>
    <hyperlink r:id="rId2228" location="micro_transactions" ref="D1435"/>
    <hyperlink r:id="rId2229" ref="G1435"/>
    <hyperlink r:id="rId2230" ref="D1436"/>
    <hyperlink r:id="rId2231" ref="G1436"/>
    <hyperlink r:id="rId2232" ref="G1437"/>
    <hyperlink r:id="rId2233" ref="G1438"/>
    <hyperlink r:id="rId2234" ref="D1439"/>
    <hyperlink r:id="rId2235" ref="G1439"/>
    <hyperlink r:id="rId2236" ref="G1440"/>
    <hyperlink r:id="rId2237" ref="D1441"/>
    <hyperlink r:id="rId2238" ref="G1441"/>
    <hyperlink r:id="rId2239" ref="D1442"/>
    <hyperlink r:id="rId2240" ref="G1442"/>
    <hyperlink r:id="rId2241" ref="D1443"/>
    <hyperlink r:id="rId2242" ref="G1443"/>
    <hyperlink r:id="rId2243" ref="G1444"/>
    <hyperlink r:id="rId2244" ref="G1445"/>
    <hyperlink r:id="rId2245" ref="D1446"/>
    <hyperlink r:id="rId2246" ref="G1446"/>
    <hyperlink r:id="rId2247" ref="D1447"/>
    <hyperlink r:id="rId2248" ref="G1447"/>
    <hyperlink r:id="rId2249" ref="G1448"/>
    <hyperlink r:id="rId2250" ref="D1449"/>
    <hyperlink r:id="rId2251" ref="G1449"/>
    <hyperlink r:id="rId2252" ref="D1450"/>
    <hyperlink r:id="rId2253" ref="G1450"/>
    <hyperlink r:id="rId2254" ref="D1451"/>
    <hyperlink r:id="rId2255" ref="G1451"/>
    <hyperlink r:id="rId2256" ref="D1452"/>
    <hyperlink r:id="rId2257" ref="G1452"/>
    <hyperlink r:id="rId2258" ref="D1453"/>
    <hyperlink r:id="rId2259" ref="G1453"/>
    <hyperlink r:id="rId2260" ref="D1454"/>
    <hyperlink r:id="rId2261" ref="G1454"/>
    <hyperlink r:id="rId2262" ref="D1455"/>
    <hyperlink r:id="rId2263" ref="G1455"/>
    <hyperlink r:id="rId2264" ref="D1456"/>
    <hyperlink r:id="rId2265" ref="G1456"/>
    <hyperlink r:id="rId2266" ref="G1457"/>
    <hyperlink r:id="rId2267" ref="G1458"/>
    <hyperlink r:id="rId2268" ref="G1459"/>
    <hyperlink r:id="rId2269" ref="G1460"/>
    <hyperlink r:id="rId2270" ref="D1461"/>
    <hyperlink r:id="rId2271" ref="G1461"/>
    <hyperlink r:id="rId2272" ref="G1462"/>
    <hyperlink r:id="rId2273" ref="G1463"/>
    <hyperlink r:id="rId2274" ref="D1464"/>
    <hyperlink r:id="rId2275" ref="G1464"/>
    <hyperlink r:id="rId2276" ref="G1465"/>
    <hyperlink r:id="rId2277" location="/join/workaholic" ref="D1466"/>
    <hyperlink r:id="rId2278" ref="G1466"/>
    <hyperlink r:id="rId2279" ref="G1467"/>
    <hyperlink r:id="rId2280" ref="G1468"/>
    <hyperlink r:id="rId2281" ref="D1469"/>
    <hyperlink r:id="rId2282" ref="G1469"/>
    <hyperlink r:id="rId2283" ref="D1470"/>
    <hyperlink r:id="rId2284" ref="G1470"/>
    <hyperlink r:id="rId2285" ref="D1471"/>
    <hyperlink r:id="rId2286" ref="G1471"/>
    <hyperlink r:id="rId2287" ref="G1472"/>
    <hyperlink r:id="rId2288" ref="D1473"/>
    <hyperlink r:id="rId2289" ref="G1473"/>
    <hyperlink r:id="rId2290" ref="D1474"/>
    <hyperlink r:id="rId2291" ref="G1474"/>
    <hyperlink r:id="rId2292" ref="G1475"/>
    <hyperlink r:id="rId2293" ref="G1476"/>
    <hyperlink r:id="rId2294" ref="D1477"/>
    <hyperlink r:id="rId2295" ref="G1477"/>
    <hyperlink r:id="rId2296" ref="G1478"/>
    <hyperlink r:id="rId2297" ref="G1479"/>
    <hyperlink r:id="rId2298" ref="G1480"/>
    <hyperlink r:id="rId2299" ref="D1481"/>
    <hyperlink r:id="rId2300" ref="G1481"/>
    <hyperlink r:id="rId2301" ref="G1482"/>
    <hyperlink r:id="rId2302" ref="D1483"/>
    <hyperlink r:id="rId2303" ref="G1483"/>
    <hyperlink r:id="rId2304" ref="D1484"/>
    <hyperlink r:id="rId2305" ref="G1484"/>
    <hyperlink r:id="rId2306" ref="G1485"/>
    <hyperlink r:id="rId2307" ref="D1486"/>
    <hyperlink r:id="rId2308" ref="G1486"/>
    <hyperlink r:id="rId2309" ref="G1487"/>
    <hyperlink r:id="rId2310" ref="D1488"/>
    <hyperlink r:id="rId2311" ref="G1488"/>
    <hyperlink r:id="rId2312" ref="D1489"/>
    <hyperlink r:id="rId2313" ref="G1489"/>
    <hyperlink r:id="rId2314" ref="G1490"/>
    <hyperlink r:id="rId2315" ref="D1491"/>
    <hyperlink r:id="rId2316" ref="G1491"/>
    <hyperlink r:id="rId2317" ref="G1492"/>
    <hyperlink r:id="rId2318" ref="G1493"/>
    <hyperlink r:id="rId2319" ref="G1494"/>
    <hyperlink r:id="rId2320" ref="G1495"/>
    <hyperlink r:id="rId2321" ref="G1496"/>
    <hyperlink r:id="rId2322" ref="G1497"/>
    <hyperlink r:id="rId2323" ref="D1498"/>
    <hyperlink r:id="rId2324" ref="G1498"/>
    <hyperlink r:id="rId2325" ref="G1499"/>
    <hyperlink r:id="rId2326" ref="G1500"/>
    <hyperlink r:id="rId2327" ref="G1501"/>
    <hyperlink r:id="rId2328" ref="G1502"/>
    <hyperlink r:id="rId2329" ref="D1503"/>
    <hyperlink r:id="rId2330" ref="G1503"/>
    <hyperlink r:id="rId2331" ref="D1504"/>
    <hyperlink r:id="rId2332" ref="G1504"/>
    <hyperlink r:id="rId2333" ref="G1505"/>
    <hyperlink r:id="rId2334" ref="G1506"/>
    <hyperlink r:id="rId2335" ref="G1507"/>
    <hyperlink r:id="rId2336" ref="G1508"/>
    <hyperlink r:id="rId2337" ref="D1509"/>
    <hyperlink r:id="rId2338" ref="G1509"/>
    <hyperlink r:id="rId2339" ref="G1510"/>
    <hyperlink r:id="rId2340" ref="D1511"/>
    <hyperlink r:id="rId2341" ref="G1511"/>
    <hyperlink r:id="rId2342" ref="G1512"/>
    <hyperlink r:id="rId2343" ref="D1513"/>
    <hyperlink r:id="rId2344" ref="G1513"/>
    <hyperlink r:id="rId2345" ref="G1514"/>
    <hyperlink r:id="rId2346" ref="D1515"/>
    <hyperlink r:id="rId2347" ref="G1515"/>
    <hyperlink r:id="rId2348" ref="G1516"/>
    <hyperlink r:id="rId2349" ref="G1517"/>
    <hyperlink r:id="rId2350" ref="D1518"/>
    <hyperlink r:id="rId2351" ref="G1518"/>
    <hyperlink r:id="rId2352" ref="G1519"/>
    <hyperlink r:id="rId2353" ref="G1520"/>
    <hyperlink r:id="rId2354" ref="D1521"/>
    <hyperlink r:id="rId2355" ref="G1521"/>
    <hyperlink r:id="rId2356" ref="D1522"/>
    <hyperlink r:id="rId2357" ref="G1522"/>
    <hyperlink r:id="rId2358" ref="D1523"/>
    <hyperlink r:id="rId2359" ref="G1523"/>
    <hyperlink r:id="rId2360" ref="D1524"/>
    <hyperlink r:id="rId2361" ref="G1524"/>
    <hyperlink r:id="rId2362" ref="D1525"/>
    <hyperlink r:id="rId2363" ref="G1525"/>
    <hyperlink r:id="rId2364" ref="D1526"/>
    <hyperlink r:id="rId2365" ref="G1526"/>
    <hyperlink r:id="rId2366" ref="D1527"/>
    <hyperlink r:id="rId2367" ref="G1527"/>
    <hyperlink r:id="rId2368" ref="G1528"/>
    <hyperlink r:id="rId2369" ref="D1529"/>
    <hyperlink r:id="rId2370" ref="G1529"/>
    <hyperlink r:id="rId2371" ref="G1530"/>
    <hyperlink r:id="rId2372" ref="D1531"/>
    <hyperlink r:id="rId2373" ref="G1531"/>
    <hyperlink r:id="rId2374" location=".VWUTXOl6IFk.reddit" ref="D1532"/>
    <hyperlink r:id="rId2375" ref="G1532"/>
    <hyperlink r:id="rId2376" location=".VWVAhAgoYRU.reddit" ref="D1533"/>
    <hyperlink r:id="rId2377" ref="G1533"/>
    <hyperlink r:id="rId2378" ref="G1534"/>
    <hyperlink r:id="rId2379" ref="G1535"/>
    <hyperlink r:id="rId2380" ref="D1536"/>
    <hyperlink r:id="rId2381" ref="G1536"/>
    <hyperlink r:id="rId2382" ref="G1537"/>
    <hyperlink r:id="rId2383" ref="D1538"/>
    <hyperlink r:id="rId2384" ref="G1538"/>
    <hyperlink r:id="rId2385" ref="G1539"/>
    <hyperlink r:id="rId2386" ref="D1540"/>
    <hyperlink r:id="rId2387" ref="G1540"/>
    <hyperlink r:id="rId2388" ref="G1541"/>
    <hyperlink r:id="rId2389" ref="D1542"/>
    <hyperlink r:id="rId2390" ref="G1542"/>
    <hyperlink r:id="rId2391" ref="D1543"/>
    <hyperlink r:id="rId2392" ref="G1543"/>
    <hyperlink r:id="rId2393" ref="D1544"/>
    <hyperlink r:id="rId2394" ref="G1544"/>
    <hyperlink r:id="rId2395" ref="G1545"/>
    <hyperlink r:id="rId2396" ref="G1546"/>
    <hyperlink r:id="rId2397" ref="G1547"/>
    <hyperlink r:id="rId2398" ref="D1548"/>
    <hyperlink r:id="rId2399" ref="G1548"/>
    <hyperlink r:id="rId2400" ref="D1549"/>
    <hyperlink r:id="rId2401" ref="G1549"/>
    <hyperlink r:id="rId2402" ref="G1550"/>
    <hyperlink r:id="rId2403" ref="D1551"/>
    <hyperlink r:id="rId2404" ref="G1551"/>
    <hyperlink r:id="rId2405" ref="G1552"/>
    <hyperlink r:id="rId2406" ref="G1553"/>
    <hyperlink r:id="rId2407" ref="G1554"/>
    <hyperlink r:id="rId2408" ref="G1555"/>
    <hyperlink r:id="rId2409" ref="D1556"/>
    <hyperlink r:id="rId2410" ref="G1556"/>
    <hyperlink r:id="rId2411" ref="D1557"/>
    <hyperlink r:id="rId2412" ref="G1557"/>
    <hyperlink r:id="rId2413" ref="D1558"/>
    <hyperlink r:id="rId2414" ref="G1558"/>
    <hyperlink r:id="rId2415" ref="G1559"/>
    <hyperlink r:id="rId2416" ref="D1560"/>
    <hyperlink r:id="rId2417" ref="G1560"/>
    <hyperlink r:id="rId2418" ref="D1561"/>
    <hyperlink r:id="rId2419" ref="G1561"/>
    <hyperlink r:id="rId2420" ref="D1562"/>
    <hyperlink r:id="rId2421" ref="G1562"/>
    <hyperlink r:id="rId2422" ref="D1563"/>
    <hyperlink r:id="rId2423" ref="G1563"/>
    <hyperlink r:id="rId2424" ref="D1564"/>
    <hyperlink r:id="rId2425" ref="G1564"/>
    <hyperlink r:id="rId2426" ref="D1565"/>
    <hyperlink r:id="rId2427" ref="G1565"/>
    <hyperlink r:id="rId2428" ref="D1566"/>
    <hyperlink r:id="rId2429" ref="G1566"/>
    <hyperlink r:id="rId2430" ref="D1567"/>
    <hyperlink r:id="rId2431" ref="G1567"/>
    <hyperlink r:id="rId2432" ref="G1568"/>
    <hyperlink r:id="rId2433" ref="D1569"/>
    <hyperlink r:id="rId2434" ref="G1569"/>
    <hyperlink r:id="rId2435" ref="D1570"/>
    <hyperlink r:id="rId2436" ref="G1570"/>
    <hyperlink r:id="rId2437" ref="G1571"/>
    <hyperlink r:id="rId2438" ref="G1572"/>
    <hyperlink r:id="rId2439" ref="D1573"/>
    <hyperlink r:id="rId2440" ref="G1573"/>
    <hyperlink r:id="rId2441" ref="D1574"/>
    <hyperlink r:id="rId2442" ref="G1574"/>
    <hyperlink r:id="rId2443" ref="D1575"/>
    <hyperlink r:id="rId2444" ref="G1575"/>
    <hyperlink r:id="rId2445" ref="D1576"/>
    <hyperlink r:id="rId2446" ref="G1576"/>
    <hyperlink r:id="rId2447" ref="D1577"/>
    <hyperlink r:id="rId2448" ref="G1577"/>
    <hyperlink r:id="rId2449" ref="D1578"/>
    <hyperlink r:id="rId2450" ref="G1578"/>
    <hyperlink r:id="rId2451" ref="D1579"/>
    <hyperlink r:id="rId2452" ref="G1579"/>
    <hyperlink r:id="rId2453" ref="D1580"/>
    <hyperlink r:id="rId2454" ref="G1580"/>
    <hyperlink r:id="rId2455" ref="D1581"/>
    <hyperlink r:id="rId2456" ref="G1581"/>
    <hyperlink r:id="rId2457" ref="G1582"/>
    <hyperlink r:id="rId2458" ref="D1583"/>
    <hyperlink r:id="rId2459" ref="G1583"/>
    <hyperlink r:id="rId2460" ref="D1584"/>
    <hyperlink r:id="rId2461" ref="G1584"/>
    <hyperlink r:id="rId2462" ref="G1585"/>
    <hyperlink r:id="rId2463" ref="D1586"/>
    <hyperlink r:id="rId2464" ref="G1586"/>
    <hyperlink r:id="rId2465" ref="G1587"/>
    <hyperlink r:id="rId2466" ref="G1588"/>
    <hyperlink r:id="rId2467" ref="D1589"/>
    <hyperlink r:id="rId2468" ref="G1589"/>
    <hyperlink r:id="rId2469" ref="D1590"/>
    <hyperlink r:id="rId2470" ref="G1590"/>
    <hyperlink r:id="rId2471" ref="D1591"/>
    <hyperlink r:id="rId2472" ref="G1591"/>
    <hyperlink r:id="rId2473" ref="D1592"/>
    <hyperlink r:id="rId2474" ref="G1592"/>
    <hyperlink r:id="rId2475" ref="D1593"/>
    <hyperlink r:id="rId2476" ref="G1593"/>
    <hyperlink r:id="rId2477" ref="G1594"/>
    <hyperlink r:id="rId2478" ref="D1595"/>
    <hyperlink r:id="rId2479" ref="G1595"/>
    <hyperlink r:id="rId2480" ref="D1596"/>
    <hyperlink r:id="rId2481" ref="G1596"/>
    <hyperlink r:id="rId2482" ref="G1597"/>
    <hyperlink r:id="rId2483" ref="D1598"/>
    <hyperlink r:id="rId2484" ref="G1598"/>
    <hyperlink r:id="rId2485" ref="D1599"/>
    <hyperlink r:id="rId2486" ref="G1599"/>
    <hyperlink r:id="rId2487" ref="D1600"/>
    <hyperlink r:id="rId2488" ref="G1600"/>
    <hyperlink r:id="rId2489" ref="D1601"/>
    <hyperlink r:id="rId2490" ref="G1601"/>
    <hyperlink r:id="rId2491" ref="G1602"/>
    <hyperlink r:id="rId2492" ref="G1603"/>
    <hyperlink r:id="rId2493" location="!NonProfit-Bitcoin-Association-Northern-Irelands-1st-Regional-MeetUp-28th-May-2015/cdtw/553faf9b0cf2487416f7a0c2" ref="D1604"/>
    <hyperlink r:id="rId2494" ref="G1604"/>
    <hyperlink r:id="rId2495" ref="G1605"/>
    <hyperlink r:id="rId2496" ref="G1606"/>
    <hyperlink r:id="rId2497" ref="G1607"/>
    <hyperlink r:id="rId2498" location="!NonProfit-Bitcoin-Association-Northern-Irelands-1st-Regional-MeetUp-28th-May-2015/cdtw/553faf9b0cf2487416f7a0c2" ref="D1608"/>
    <hyperlink r:id="rId2499" ref="G1608"/>
    <hyperlink r:id="rId2500" ref="G1609"/>
    <hyperlink r:id="rId2501" ref="D1610"/>
    <hyperlink r:id="rId2502" ref="G1610"/>
    <hyperlink r:id="rId2503" ref="G1611"/>
    <hyperlink r:id="rId2504" ref="D1612"/>
    <hyperlink r:id="rId2505" ref="G1612"/>
    <hyperlink r:id="rId2506" ref="D1613"/>
    <hyperlink r:id="rId2507" ref="G1613"/>
    <hyperlink r:id="rId2508" ref="G1614"/>
    <hyperlink r:id="rId2509" ref="G1615"/>
    <hyperlink r:id="rId2510" ref="D1616"/>
    <hyperlink r:id="rId2511" ref="G1616"/>
    <hyperlink r:id="rId2512" ref="D1617"/>
    <hyperlink r:id="rId2513" ref="G1617"/>
    <hyperlink r:id="rId2514" ref="G1618"/>
    <hyperlink r:id="rId2515" ref="G1619"/>
    <hyperlink r:id="rId2516" ref="G1620"/>
    <hyperlink r:id="rId2517" ref="D1621"/>
    <hyperlink r:id="rId2518" ref="G1621"/>
    <hyperlink r:id="rId2519" ref="D1622"/>
    <hyperlink r:id="rId2520" ref="G1622"/>
    <hyperlink r:id="rId2521" ref="G1623"/>
    <hyperlink r:id="rId2522" ref="D1624"/>
    <hyperlink r:id="rId2523" ref="G1624"/>
    <hyperlink r:id="rId2524" ref="D1625"/>
    <hyperlink r:id="rId2525" ref="G1625"/>
    <hyperlink r:id="rId2526" ref="D1626"/>
    <hyperlink r:id="rId2527" ref="G1626"/>
    <hyperlink r:id="rId2528" ref="D1627"/>
    <hyperlink r:id="rId2529" ref="G1627"/>
    <hyperlink r:id="rId2530" ref="G1628"/>
    <hyperlink r:id="rId2531" ref="D1629"/>
    <hyperlink r:id="rId2532" ref="G1629"/>
    <hyperlink r:id="rId2533" ref="D1630"/>
    <hyperlink r:id="rId2534" ref="G1630"/>
    <hyperlink r:id="rId2535" ref="G1631"/>
    <hyperlink r:id="rId2536" ref="G1632"/>
    <hyperlink r:id="rId2537" ref="G1633"/>
    <hyperlink r:id="rId2538" ref="G1634"/>
    <hyperlink r:id="rId2539" ref="G1635"/>
    <hyperlink r:id="rId2540" ref="G1636"/>
    <hyperlink r:id="rId2541" ref="D1637"/>
    <hyperlink r:id="rId2542" ref="G1637"/>
    <hyperlink r:id="rId2543" ref="D1638"/>
    <hyperlink r:id="rId2544" ref="G1638"/>
    <hyperlink r:id="rId2545" ref="G1639"/>
    <hyperlink r:id="rId2546" ref="G1640"/>
    <hyperlink r:id="rId2547" ref="D1641"/>
    <hyperlink r:id="rId2548" ref="G1641"/>
    <hyperlink r:id="rId2549" ref="G1642"/>
    <hyperlink r:id="rId2550" ref="D1643"/>
    <hyperlink r:id="rId2551" ref="G1643"/>
    <hyperlink r:id="rId2552" ref="G1644"/>
    <hyperlink r:id="rId2553" ref="D1645"/>
    <hyperlink r:id="rId2554" ref="G1645"/>
    <hyperlink r:id="rId2555" ref="D1646"/>
    <hyperlink r:id="rId2556" ref="G1646"/>
    <hyperlink r:id="rId2557" ref="D1647"/>
    <hyperlink r:id="rId2558" ref="G1647"/>
    <hyperlink r:id="rId2559" ref="D1648"/>
    <hyperlink r:id="rId2560" ref="G1648"/>
    <hyperlink r:id="rId2561" ref="D1649"/>
    <hyperlink r:id="rId2562" ref="G1649"/>
    <hyperlink r:id="rId2563" ref="G1650"/>
    <hyperlink r:id="rId2564" ref="G1651"/>
    <hyperlink r:id="rId2565" ref="G1652"/>
    <hyperlink r:id="rId2566" ref="D1653"/>
    <hyperlink r:id="rId2567" ref="G1653"/>
    <hyperlink r:id="rId2568" ref="D1654"/>
    <hyperlink r:id="rId2569" ref="G1654"/>
    <hyperlink r:id="rId2570" ref="G1655"/>
    <hyperlink r:id="rId2571" ref="G1656"/>
    <hyperlink r:id="rId2572" ref="G1657"/>
    <hyperlink r:id="rId2573" ref="D1658"/>
    <hyperlink r:id="rId2574" ref="G1658"/>
    <hyperlink r:id="rId2575" ref="D1659"/>
    <hyperlink r:id="rId2576" ref="G1659"/>
    <hyperlink r:id="rId2577" ref="D1660"/>
    <hyperlink r:id="rId2578" ref="G1660"/>
    <hyperlink r:id="rId2579" ref="G1661"/>
    <hyperlink r:id="rId2580" ref="G1662"/>
    <hyperlink r:id="rId2581" ref="G1663"/>
    <hyperlink r:id="rId2582" ref="G1664"/>
    <hyperlink r:id="rId2583" ref="D1665"/>
    <hyperlink r:id="rId2584" ref="G1665"/>
    <hyperlink r:id="rId2585" ref="D1666"/>
    <hyperlink r:id="rId2586" ref="G1666"/>
    <hyperlink r:id="rId2587" ref="D1667"/>
    <hyperlink r:id="rId2588" ref="G1667"/>
    <hyperlink r:id="rId2589" ref="G1668"/>
    <hyperlink r:id="rId2590" ref="D1669"/>
    <hyperlink r:id="rId2591" ref="G1669"/>
    <hyperlink r:id="rId2592" ref="D1670"/>
    <hyperlink r:id="rId2593" ref="G1670"/>
    <hyperlink r:id="rId2594" ref="G1671"/>
    <hyperlink r:id="rId2595" ref="G1672"/>
    <hyperlink r:id="rId2596" ref="D1673"/>
    <hyperlink r:id="rId2597" ref="G1673"/>
    <hyperlink r:id="rId2598" ref="G1674"/>
    <hyperlink r:id="rId2599" ref="G1675"/>
    <hyperlink r:id="rId2600" ref="D1676"/>
    <hyperlink r:id="rId2601" ref="G1676"/>
    <hyperlink r:id="rId2602" ref="G1677"/>
    <hyperlink r:id="rId2603" ref="G1678"/>
    <hyperlink r:id="rId2604" ref="D1679"/>
    <hyperlink r:id="rId2605" ref="G1679"/>
    <hyperlink r:id="rId2606" ref="G1680"/>
    <hyperlink r:id="rId2607" ref="D1681"/>
    <hyperlink r:id="rId2608" ref="G1681"/>
    <hyperlink r:id="rId2609" ref="D1682"/>
    <hyperlink r:id="rId2610" ref="G1682"/>
    <hyperlink r:id="rId2611" ref="D1683"/>
    <hyperlink r:id="rId2612" ref="G1683"/>
    <hyperlink r:id="rId2613" ref="D1684"/>
    <hyperlink r:id="rId2614" ref="G1684"/>
    <hyperlink r:id="rId2615" ref="G1685"/>
    <hyperlink r:id="rId2616" ref="G1686"/>
    <hyperlink r:id="rId2617" ref="G1687"/>
    <hyperlink r:id="rId2618" ref="G1688"/>
    <hyperlink r:id="rId2619" ref="G1689"/>
    <hyperlink r:id="rId2620" ref="G1690"/>
    <hyperlink r:id="rId2621" ref="G1691"/>
    <hyperlink r:id="rId2622" ref="D1692"/>
    <hyperlink r:id="rId2623" ref="G1692"/>
    <hyperlink r:id="rId2624" ref="G1693"/>
    <hyperlink r:id="rId2625" ref="D1694"/>
    <hyperlink r:id="rId2626" ref="G1694"/>
    <hyperlink r:id="rId2627" ref="D1695"/>
    <hyperlink r:id="rId2628" ref="G1695"/>
    <hyperlink r:id="rId2629" ref="G1696"/>
    <hyperlink r:id="rId2630" ref="D1697"/>
    <hyperlink r:id="rId2631" ref="G1697"/>
    <hyperlink r:id="rId2632" ref="D1698"/>
    <hyperlink r:id="rId2633" ref="G1698"/>
    <hyperlink r:id="rId2634" ref="G1699"/>
    <hyperlink r:id="rId2635" ref="G1700"/>
    <hyperlink r:id="rId2636" ref="D1701"/>
    <hyperlink r:id="rId2637" ref="G1701"/>
    <hyperlink r:id="rId2638" ref="D1702"/>
    <hyperlink r:id="rId2639" ref="G1702"/>
    <hyperlink r:id="rId2640" ref="G1703"/>
    <hyperlink r:id="rId2641" ref="G1704"/>
    <hyperlink r:id="rId2642" ref="G1705"/>
    <hyperlink r:id="rId2643" ref="D1706"/>
    <hyperlink r:id="rId2644" ref="G1706"/>
    <hyperlink r:id="rId2645" ref="G1707"/>
    <hyperlink r:id="rId2646" ref="D1708"/>
    <hyperlink r:id="rId2647" ref="G1708"/>
    <hyperlink r:id="rId2648" ref="D1709"/>
    <hyperlink r:id="rId2649" ref="G1709"/>
    <hyperlink r:id="rId2650" ref="D1710"/>
    <hyperlink r:id="rId2651" ref="G1710"/>
    <hyperlink r:id="rId2652" ref="D1711"/>
    <hyperlink r:id="rId2653" ref="G1711"/>
    <hyperlink r:id="rId2654" ref="G1712"/>
    <hyperlink r:id="rId2655" ref="D1713"/>
    <hyperlink r:id="rId2656" ref="G1713"/>
    <hyperlink r:id="rId2657" ref="G1714"/>
    <hyperlink r:id="rId2658" ref="D1715"/>
    <hyperlink r:id="rId2659" ref="G1715"/>
    <hyperlink r:id="rId2660" ref="G1716"/>
    <hyperlink r:id="rId2661" ref="G1717"/>
    <hyperlink r:id="rId2662" ref="G1718"/>
    <hyperlink r:id="rId2663" ref="D1719"/>
    <hyperlink r:id="rId2664" ref="G1719"/>
    <hyperlink r:id="rId2665" ref="D1720"/>
    <hyperlink r:id="rId2666" ref="G1720"/>
    <hyperlink r:id="rId2667" ref="D1721"/>
    <hyperlink r:id="rId2668" ref="G1721"/>
    <hyperlink r:id="rId2669" ref="D1722"/>
    <hyperlink r:id="rId2670" ref="G1722"/>
    <hyperlink r:id="rId2671" ref="D1723"/>
    <hyperlink r:id="rId2672" ref="G1723"/>
    <hyperlink r:id="rId2673" ref="G1724"/>
    <hyperlink r:id="rId2674" ref="G1725"/>
    <hyperlink r:id="rId2675" ref="D1726"/>
    <hyperlink r:id="rId2676" ref="G1726"/>
    <hyperlink r:id="rId2677" ref="D1727"/>
    <hyperlink r:id="rId2678" ref="G1727"/>
    <hyperlink r:id="rId2679" ref="D1728"/>
    <hyperlink r:id="rId2680" ref="G1728"/>
    <hyperlink r:id="rId2681" ref="G1729"/>
    <hyperlink r:id="rId2682" ref="G1730"/>
    <hyperlink r:id="rId2683" ref="D1731"/>
    <hyperlink r:id="rId2684" ref="G1731"/>
    <hyperlink r:id="rId2685" ref="G1732"/>
    <hyperlink r:id="rId2686" ref="D1733"/>
    <hyperlink r:id="rId2687" ref="G1733"/>
    <hyperlink r:id="rId2688" ref="D1734"/>
    <hyperlink r:id="rId2689" ref="G1734"/>
    <hyperlink r:id="rId2690" ref="D1735"/>
    <hyperlink r:id="rId2691" ref="G1735"/>
    <hyperlink r:id="rId2692" ref="D1736"/>
    <hyperlink r:id="rId2693" ref="G1736"/>
    <hyperlink r:id="rId2694" ref="D1737"/>
    <hyperlink r:id="rId2695" ref="G1737"/>
    <hyperlink r:id="rId2696" ref="G1738"/>
    <hyperlink r:id="rId2697" location="promo" ref="D1739"/>
    <hyperlink r:id="rId2698" ref="G1739"/>
    <hyperlink r:id="rId2699" ref="G1740"/>
    <hyperlink r:id="rId2700" ref="G1741"/>
    <hyperlink r:id="rId2701" ref="G1742"/>
    <hyperlink r:id="rId2702" ref="G1743"/>
    <hyperlink r:id="rId2703" ref="G1744"/>
    <hyperlink r:id="rId2704" ref="D1745"/>
    <hyperlink r:id="rId2705" ref="G1745"/>
    <hyperlink r:id="rId2706" ref="D1746"/>
    <hyperlink r:id="rId2707" ref="G1746"/>
    <hyperlink r:id="rId2708" ref="G1747"/>
    <hyperlink r:id="rId2709" ref="D1748"/>
    <hyperlink r:id="rId2710" ref="G1748"/>
    <hyperlink r:id="rId2711" ref="D1749"/>
    <hyperlink r:id="rId2712" ref="G1749"/>
    <hyperlink r:id="rId2713" ref="D1750"/>
    <hyperlink r:id="rId2714" ref="G1750"/>
    <hyperlink r:id="rId2715" ref="G1751"/>
    <hyperlink r:id="rId2716" ref="G1752"/>
    <hyperlink r:id="rId2717" ref="G1753"/>
    <hyperlink r:id="rId2718" ref="G1754"/>
    <hyperlink r:id="rId2719" ref="G1755"/>
    <hyperlink r:id="rId2720" ref="G1756"/>
    <hyperlink r:id="rId2721" ref="G1757"/>
    <hyperlink r:id="rId2722" ref="G1758"/>
    <hyperlink r:id="rId2723" ref="G1759"/>
    <hyperlink r:id="rId2724" ref="D1760"/>
    <hyperlink r:id="rId2725" ref="G1760"/>
    <hyperlink r:id="rId2726" ref="D1761"/>
    <hyperlink r:id="rId2727" ref="G1761"/>
    <hyperlink r:id="rId2728" ref="G1762"/>
    <hyperlink r:id="rId2729" location="msg11477861" ref="D1763"/>
    <hyperlink r:id="rId2730" ref="G1763"/>
    <hyperlink r:id="rId2731" ref="D1764"/>
    <hyperlink r:id="rId2732" ref="G1764"/>
    <hyperlink r:id="rId2733" ref="D1765"/>
    <hyperlink r:id="rId2734" ref="G1765"/>
    <hyperlink r:id="rId2735" location="msg11477861" ref="D1766"/>
    <hyperlink r:id="rId2736" ref="G1766"/>
    <hyperlink r:id="rId2737" ref="D1767"/>
    <hyperlink r:id="rId2738" ref="G1767"/>
    <hyperlink r:id="rId2739" ref="D1768"/>
    <hyperlink r:id="rId2740" ref="G1768"/>
    <hyperlink r:id="rId2741" ref="G1769"/>
    <hyperlink r:id="rId2742" ref="D1770"/>
    <hyperlink r:id="rId2743" ref="G1770"/>
    <hyperlink r:id="rId2744" ref="D1771"/>
    <hyperlink r:id="rId2745" ref="G1771"/>
    <hyperlink r:id="rId2746" ref="D1772"/>
    <hyperlink r:id="rId2747" ref="G1772"/>
    <hyperlink r:id="rId2748" ref="G1773"/>
    <hyperlink r:id="rId2749" ref="D1774"/>
    <hyperlink r:id="rId2750" ref="G1774"/>
    <hyperlink r:id="rId2751" ref="D1775"/>
    <hyperlink r:id="rId2752" ref="G1775"/>
    <hyperlink r:id="rId2753" ref="D1776"/>
    <hyperlink r:id="rId2754" ref="G1776"/>
    <hyperlink r:id="rId2755" ref="D1777"/>
    <hyperlink r:id="rId2756" ref="G1777"/>
    <hyperlink r:id="rId2757" ref="D1778"/>
    <hyperlink r:id="rId2758" ref="G1778"/>
    <hyperlink r:id="rId2759" ref="D1779"/>
    <hyperlink r:id="rId2760" ref="G1779"/>
    <hyperlink r:id="rId2761" ref="D1780"/>
    <hyperlink r:id="rId2762" ref="G1780"/>
    <hyperlink r:id="rId2763" ref="D1781"/>
    <hyperlink r:id="rId2764" ref="G1781"/>
    <hyperlink r:id="rId2765" ref="D1782"/>
    <hyperlink r:id="rId2766" ref="G1782"/>
    <hyperlink r:id="rId2767" ref="D1783"/>
    <hyperlink r:id="rId2768" ref="G1783"/>
    <hyperlink r:id="rId2769" ref="D1784"/>
    <hyperlink r:id="rId2770" ref="G1784"/>
    <hyperlink r:id="rId2771" ref="G1785"/>
    <hyperlink r:id="rId2772" ref="D1786"/>
    <hyperlink r:id="rId2773" ref="G1786"/>
    <hyperlink r:id="rId2774" ref="D1787"/>
    <hyperlink r:id="rId2775" ref="G1787"/>
    <hyperlink r:id="rId2776" ref="G1788"/>
    <hyperlink r:id="rId2777" ref="D1789"/>
    <hyperlink r:id="rId2778" ref="G1789"/>
    <hyperlink r:id="rId2779" ref="D1790"/>
    <hyperlink r:id="rId2780" ref="G1790"/>
    <hyperlink r:id="rId2781" ref="G1791"/>
    <hyperlink r:id="rId2782" ref="G1792"/>
    <hyperlink r:id="rId2783" ref="D1793"/>
    <hyperlink r:id="rId2784" ref="G1793"/>
    <hyperlink r:id="rId2785" ref="G1794"/>
    <hyperlink r:id="rId2786" ref="D1795"/>
    <hyperlink r:id="rId2787" ref="G1795"/>
    <hyperlink r:id="rId2788" ref="D1796"/>
    <hyperlink r:id="rId2789" ref="G1796"/>
    <hyperlink r:id="rId2790" ref="D1797"/>
    <hyperlink r:id="rId2791" ref="G1797"/>
    <hyperlink r:id="rId2792" ref="G1798"/>
    <hyperlink r:id="rId2793" ref="G1799"/>
    <hyperlink r:id="rId2794" ref="D1800"/>
    <hyperlink r:id="rId2795" ref="G1800"/>
    <hyperlink r:id="rId2796" ref="D1801"/>
    <hyperlink r:id="rId2797" ref="G1801"/>
    <hyperlink r:id="rId2798" ref="D1802"/>
    <hyperlink r:id="rId2799" ref="G1802"/>
    <hyperlink r:id="rId2800" ref="D1803"/>
    <hyperlink r:id="rId2801" ref="G1803"/>
    <hyperlink r:id="rId2802" ref="D1804"/>
    <hyperlink r:id="rId2803" ref="G1804"/>
    <hyperlink r:id="rId2804" ref="D1805"/>
    <hyperlink r:id="rId2805" ref="G1805"/>
    <hyperlink r:id="rId2806" ref="G1806"/>
    <hyperlink r:id="rId2807" ref="G1807"/>
    <hyperlink r:id="rId2808" ref="D1808"/>
    <hyperlink r:id="rId2809" ref="G1808"/>
    <hyperlink r:id="rId2810" ref="D1809"/>
    <hyperlink r:id="rId2811" ref="G1809"/>
    <hyperlink r:id="rId2812" ref="D1810"/>
    <hyperlink r:id="rId2813" ref="G1810"/>
    <hyperlink r:id="rId2814" ref="D1811"/>
    <hyperlink r:id="rId2815" ref="G1811"/>
    <hyperlink r:id="rId2816" ref="D1812"/>
    <hyperlink r:id="rId2817" ref="G1812"/>
    <hyperlink r:id="rId2818" ref="D1813"/>
    <hyperlink r:id="rId2819" ref="G1813"/>
    <hyperlink r:id="rId2820" ref="D1814"/>
    <hyperlink r:id="rId2821" ref="G1814"/>
    <hyperlink r:id="rId2822" ref="D1815"/>
    <hyperlink r:id="rId2823" ref="G1815"/>
    <hyperlink r:id="rId2824" ref="D1816"/>
    <hyperlink r:id="rId2825" ref="G1816"/>
    <hyperlink r:id="rId2826" ref="D1817"/>
    <hyperlink r:id="rId2827" ref="G1817"/>
    <hyperlink r:id="rId2828" ref="D1818"/>
    <hyperlink r:id="rId2829" ref="G1818"/>
    <hyperlink r:id="rId2830" ref="G1819"/>
    <hyperlink r:id="rId2831" ref="D1820"/>
    <hyperlink r:id="rId2832" ref="G1820"/>
    <hyperlink r:id="rId2833" ref="G1821"/>
    <hyperlink r:id="rId2834" ref="G1822"/>
    <hyperlink r:id="rId2835" ref="G1823"/>
    <hyperlink r:id="rId2836" ref="G1824"/>
    <hyperlink r:id="rId2837" ref="G1825"/>
    <hyperlink r:id="rId2838" location=".VWhNrbJc6lg.reddit" ref="D1826"/>
    <hyperlink r:id="rId2839" ref="G1826"/>
    <hyperlink r:id="rId2840" ref="D1827"/>
    <hyperlink r:id="rId2841" ref="G1827"/>
    <hyperlink r:id="rId2842" ref="D1828"/>
    <hyperlink r:id="rId2843" ref="G1828"/>
    <hyperlink r:id="rId2844" ref="D1829"/>
    <hyperlink r:id="rId2845" ref="G1829"/>
    <hyperlink r:id="rId2846" ref="D1830"/>
    <hyperlink r:id="rId2847" ref="G1830"/>
    <hyperlink r:id="rId2848" ref="D1831"/>
    <hyperlink r:id="rId2849" ref="G1831"/>
    <hyperlink r:id="rId2850" ref="D1832"/>
    <hyperlink r:id="rId2851" ref="G1832"/>
    <hyperlink r:id="rId2852" ref="D1833"/>
    <hyperlink r:id="rId2853" ref="G1833"/>
    <hyperlink r:id="rId2854" ref="G1834"/>
    <hyperlink r:id="rId2855" ref="D1835"/>
    <hyperlink r:id="rId2856" ref="G1835"/>
    <hyperlink r:id="rId2857" ref="D1836"/>
    <hyperlink r:id="rId2858" ref="G1836"/>
    <hyperlink r:id="rId2859" ref="D1837"/>
    <hyperlink r:id="rId2860" ref="G1837"/>
    <hyperlink r:id="rId2861" ref="D1838"/>
    <hyperlink r:id="rId2862" ref="G1838"/>
    <hyperlink r:id="rId2863" ref="D1839"/>
    <hyperlink r:id="rId2864" ref="G1839"/>
    <hyperlink r:id="rId2865" ref="D1840"/>
    <hyperlink r:id="rId2866" ref="G1840"/>
    <hyperlink r:id="rId2867" ref="D1841"/>
    <hyperlink r:id="rId2868" ref="G1841"/>
    <hyperlink r:id="rId2869" ref="G1842"/>
    <hyperlink r:id="rId2870" ref="D1843"/>
    <hyperlink r:id="rId2871" ref="G1843"/>
    <hyperlink r:id="rId2872" ref="D1844"/>
    <hyperlink r:id="rId2873" ref="G1844"/>
    <hyperlink r:id="rId2874" ref="D1845"/>
    <hyperlink r:id="rId2875" ref="G1845"/>
    <hyperlink r:id="rId2876" ref="D1846"/>
    <hyperlink r:id="rId2877" ref="G1846"/>
    <hyperlink r:id="rId2878" ref="D1847"/>
    <hyperlink r:id="rId2879" ref="G1847"/>
    <hyperlink r:id="rId2880" ref="D1848"/>
    <hyperlink r:id="rId2881" ref="G1848"/>
    <hyperlink r:id="rId2882" ref="D1849"/>
    <hyperlink r:id="rId2883" ref="G1849"/>
    <hyperlink r:id="rId2884" ref="G1850"/>
    <hyperlink r:id="rId2885" ref="G1851"/>
    <hyperlink r:id="rId2886" ref="G1852"/>
    <hyperlink r:id="rId2887" ref="D1853"/>
    <hyperlink r:id="rId2888" ref="G1853"/>
    <hyperlink r:id="rId2889" ref="G1854"/>
    <hyperlink r:id="rId2890" ref="G1855"/>
    <hyperlink r:id="rId2891" ref="G1856"/>
    <hyperlink r:id="rId2892" ref="D1857"/>
    <hyperlink r:id="rId2893" ref="G1857"/>
    <hyperlink r:id="rId2894" ref="D1858"/>
    <hyperlink r:id="rId2895" ref="G1858"/>
    <hyperlink r:id="rId2896" ref="D1859"/>
    <hyperlink r:id="rId2897" ref="G1859"/>
    <hyperlink r:id="rId2898" ref="D1860"/>
    <hyperlink r:id="rId2899" ref="G1860"/>
    <hyperlink r:id="rId2900" ref="D1861"/>
    <hyperlink r:id="rId2901" ref="G1861"/>
    <hyperlink r:id="rId2902" ref="D1862"/>
    <hyperlink r:id="rId2903" ref="G1862"/>
    <hyperlink r:id="rId2904" ref="D1863"/>
    <hyperlink r:id="rId2905" ref="G1863"/>
    <hyperlink r:id="rId2906" ref="D1864"/>
    <hyperlink r:id="rId2907" ref="G1864"/>
    <hyperlink r:id="rId2908" ref="D1865"/>
    <hyperlink r:id="rId2909" ref="G1865"/>
    <hyperlink r:id="rId2910" ref="D1866"/>
    <hyperlink r:id="rId2911" ref="G1866"/>
    <hyperlink r:id="rId2912" ref="D1867"/>
    <hyperlink r:id="rId2913" ref="G1867"/>
    <hyperlink r:id="rId2914" ref="D1868"/>
    <hyperlink r:id="rId2915" ref="G1868"/>
    <hyperlink r:id="rId2916" ref="D1869"/>
    <hyperlink r:id="rId2917" ref="G1869"/>
    <hyperlink r:id="rId2918" ref="D1870"/>
    <hyperlink r:id="rId2919" ref="G1870"/>
    <hyperlink r:id="rId2920" ref="D1871"/>
    <hyperlink r:id="rId2921" ref="G1871"/>
    <hyperlink r:id="rId2922" ref="D1872"/>
    <hyperlink r:id="rId2923" ref="G1872"/>
    <hyperlink r:id="rId2924" ref="D1873"/>
    <hyperlink r:id="rId2925" ref="G1873"/>
    <hyperlink r:id="rId2926" ref="D1874"/>
    <hyperlink r:id="rId2927" ref="G1874"/>
    <hyperlink r:id="rId2928" ref="D1875"/>
    <hyperlink r:id="rId2929" ref="G1875"/>
    <hyperlink r:id="rId2930" ref="G1876"/>
    <hyperlink r:id="rId2931" ref="D1877"/>
    <hyperlink r:id="rId2932" ref="G1877"/>
    <hyperlink r:id="rId2933" ref="G1878"/>
    <hyperlink r:id="rId2934" ref="D1879"/>
    <hyperlink r:id="rId2935" ref="G1879"/>
    <hyperlink r:id="rId2936" ref="D1880"/>
    <hyperlink r:id="rId2937" ref="G1880"/>
    <hyperlink r:id="rId2938" ref="G1881"/>
    <hyperlink r:id="rId2939" ref="G1882"/>
    <hyperlink r:id="rId2940" ref="D1883"/>
    <hyperlink r:id="rId2941" ref="G1883"/>
    <hyperlink r:id="rId2942" ref="D1884"/>
    <hyperlink r:id="rId2943" ref="G1884"/>
    <hyperlink r:id="rId2944" ref="D1885"/>
    <hyperlink r:id="rId2945" ref="G1885"/>
    <hyperlink r:id="rId2946" ref="G1886"/>
    <hyperlink r:id="rId2947" ref="G1887"/>
    <hyperlink r:id="rId2948" ref="D1888"/>
    <hyperlink r:id="rId2949" ref="G1888"/>
    <hyperlink r:id="rId2950" ref="G1889"/>
    <hyperlink r:id="rId2951" ref="D1890"/>
    <hyperlink r:id="rId2952" ref="G1890"/>
    <hyperlink r:id="rId2953" ref="G1891"/>
    <hyperlink r:id="rId2954" ref="D1892"/>
    <hyperlink r:id="rId2955" ref="G1892"/>
    <hyperlink r:id="rId2956" ref="D1893"/>
    <hyperlink r:id="rId2957" ref="G1893"/>
    <hyperlink r:id="rId2958" ref="D1894"/>
    <hyperlink r:id="rId2959" ref="G1894"/>
    <hyperlink r:id="rId2960" ref="D1895"/>
    <hyperlink r:id="rId2961" ref="G1895"/>
    <hyperlink r:id="rId2962" ref="D1896"/>
    <hyperlink r:id="rId2963" ref="G1896"/>
    <hyperlink r:id="rId2964" ref="G1897"/>
    <hyperlink r:id="rId2965" ref="G1898"/>
    <hyperlink r:id="rId2966" ref="D1899"/>
    <hyperlink r:id="rId2967" ref="G1899"/>
    <hyperlink r:id="rId2968" ref="G1900"/>
    <hyperlink r:id="rId2969" ref="D1901"/>
    <hyperlink r:id="rId2970" ref="G1901"/>
    <hyperlink r:id="rId2971" ref="G1902"/>
    <hyperlink r:id="rId2972" ref="D1903"/>
    <hyperlink r:id="rId2973" ref="G1903"/>
    <hyperlink r:id="rId2974" ref="G1904"/>
    <hyperlink r:id="rId2975" ref="G1905"/>
    <hyperlink r:id="rId2976" ref="D1906"/>
    <hyperlink r:id="rId2977" ref="G1906"/>
    <hyperlink r:id="rId2978" ref="G1907"/>
    <hyperlink r:id="rId2979" ref="D1908"/>
    <hyperlink r:id="rId2980" ref="G1908"/>
    <hyperlink r:id="rId2981" ref="G1909"/>
    <hyperlink r:id="rId2982" ref="D1910"/>
    <hyperlink r:id="rId2983" ref="G1910"/>
    <hyperlink r:id="rId2984" ref="G1911"/>
    <hyperlink r:id="rId2985" ref="G1912"/>
    <hyperlink r:id="rId2986" ref="D1913"/>
    <hyperlink r:id="rId2987" ref="G1913"/>
    <hyperlink r:id="rId2988" ref="G1914"/>
    <hyperlink r:id="rId2989" ref="D1915"/>
    <hyperlink r:id="rId2990" ref="G1915"/>
    <hyperlink r:id="rId2991" ref="D1916"/>
    <hyperlink r:id="rId2992" ref="G1916"/>
    <hyperlink r:id="rId2993" ref="D1917"/>
    <hyperlink r:id="rId2994" ref="G1917"/>
    <hyperlink r:id="rId2995" ref="G1918"/>
    <hyperlink r:id="rId2996" ref="D1919"/>
    <hyperlink r:id="rId2997" ref="G1919"/>
    <hyperlink r:id="rId2998" ref="D1920"/>
    <hyperlink r:id="rId2999" ref="G1920"/>
    <hyperlink r:id="rId3000" ref="D1921"/>
    <hyperlink r:id="rId3001" ref="G1921"/>
    <hyperlink r:id="rId3002" ref="G1922"/>
    <hyperlink r:id="rId3003" ref="D1923"/>
    <hyperlink r:id="rId3004" ref="G1923"/>
    <hyperlink r:id="rId3005" ref="D1924"/>
    <hyperlink r:id="rId3006" ref="G1924"/>
    <hyperlink r:id="rId3007" ref="D1925"/>
    <hyperlink r:id="rId3008" ref="G1925"/>
    <hyperlink r:id="rId3009" ref="G1926"/>
    <hyperlink r:id="rId3010" ref="G1927"/>
    <hyperlink r:id="rId3011" ref="D1928"/>
    <hyperlink r:id="rId3012" ref="G1928"/>
    <hyperlink r:id="rId3013" ref="G1929"/>
    <hyperlink r:id="rId3014" ref="G1930"/>
    <hyperlink r:id="rId3015" ref="G1931"/>
    <hyperlink r:id="rId3016" ref="G1932"/>
    <hyperlink r:id="rId3017" ref="G1933"/>
    <hyperlink r:id="rId3018" ref="G1934"/>
    <hyperlink r:id="rId3019" ref="G1935"/>
    <hyperlink r:id="rId3020" ref="G1936"/>
    <hyperlink r:id="rId3021" ref="G1937"/>
    <hyperlink r:id="rId3022" ref="D1938"/>
    <hyperlink r:id="rId3023" ref="G1938"/>
    <hyperlink r:id="rId3024" ref="D1939"/>
    <hyperlink r:id="rId3025" ref="G1939"/>
    <hyperlink r:id="rId3026" ref="G1940"/>
    <hyperlink r:id="rId3027" ref="G1941"/>
    <hyperlink r:id="rId3028" ref="G1942"/>
    <hyperlink r:id="rId3029" ref="G1943"/>
    <hyperlink r:id="rId3030" ref="G1944"/>
    <hyperlink r:id="rId3031" ref="G1945"/>
    <hyperlink r:id="rId3032" ref="G1946"/>
    <hyperlink r:id="rId3033" ref="G1947"/>
    <hyperlink r:id="rId3034" ref="G1948"/>
    <hyperlink r:id="rId3035" ref="G1949"/>
    <hyperlink r:id="rId3036" ref="D1950"/>
    <hyperlink r:id="rId3037" ref="G1950"/>
    <hyperlink r:id="rId3038" ref="D1951"/>
    <hyperlink r:id="rId3039" ref="G1951"/>
    <hyperlink r:id="rId3040" ref="D1952"/>
    <hyperlink r:id="rId3041" ref="G1952"/>
    <hyperlink r:id="rId3042" ref="D1953"/>
    <hyperlink r:id="rId3043" ref="G1953"/>
    <hyperlink r:id="rId3044" location=".leufrl:hDHG" ref="D1954"/>
    <hyperlink r:id="rId3045" ref="G1954"/>
    <hyperlink r:id="rId3046" ref="G1955"/>
    <hyperlink r:id="rId3047" ref="G1956"/>
    <hyperlink r:id="rId3048" ref="G1957"/>
    <hyperlink r:id="rId3049" ref="D1958"/>
    <hyperlink r:id="rId3050" ref="G1958"/>
    <hyperlink r:id="rId3051" ref="D1959"/>
    <hyperlink r:id="rId3052" ref="G1959"/>
    <hyperlink r:id="rId3053" ref="D1960"/>
    <hyperlink r:id="rId3054" ref="G1960"/>
    <hyperlink r:id="rId3055" ref="G1961"/>
    <hyperlink r:id="rId3056" ref="D1962"/>
    <hyperlink r:id="rId3057" ref="G1962"/>
    <hyperlink r:id="rId3058" ref="D1963"/>
    <hyperlink r:id="rId3059" ref="G1963"/>
    <hyperlink r:id="rId3060" ref="D1964"/>
    <hyperlink r:id="rId3061" ref="G1964"/>
    <hyperlink r:id="rId3062" ref="D1965"/>
    <hyperlink r:id="rId3063" ref="G1965"/>
    <hyperlink r:id="rId3064" ref="G1966"/>
    <hyperlink r:id="rId3065" ref="D1967"/>
    <hyperlink r:id="rId3066" ref="G1967"/>
    <hyperlink r:id="rId3067" ref="D1968"/>
    <hyperlink r:id="rId3068" ref="G1968"/>
    <hyperlink r:id="rId3069" ref="G1969"/>
    <hyperlink r:id="rId3070" ref="G1970"/>
    <hyperlink r:id="rId3071" ref="D1971"/>
    <hyperlink r:id="rId3072" ref="G1971"/>
    <hyperlink r:id="rId3073" ref="G1972"/>
    <hyperlink r:id="rId3074" ref="D1973"/>
    <hyperlink r:id="rId3075" ref="G1973"/>
    <hyperlink r:id="rId3076" ref="G1974"/>
    <hyperlink r:id="rId3077" ref="D1975"/>
    <hyperlink r:id="rId3078" ref="G1975"/>
    <hyperlink r:id="rId3079" ref="D1976"/>
    <hyperlink r:id="rId3080" ref="G1976"/>
    <hyperlink r:id="rId3081" ref="G1977"/>
    <hyperlink r:id="rId3082" ref="G1978"/>
    <hyperlink r:id="rId3083" ref="D1979"/>
    <hyperlink r:id="rId3084" ref="G1979"/>
    <hyperlink r:id="rId3085" ref="D1980"/>
    <hyperlink r:id="rId3086" ref="G1980"/>
    <hyperlink r:id="rId3087" ref="D1981"/>
    <hyperlink r:id="rId3088" ref="G1981"/>
    <hyperlink r:id="rId3089" ref="D1982"/>
    <hyperlink r:id="rId3090" ref="G1982"/>
    <hyperlink r:id="rId3091" ref="G1983"/>
    <hyperlink r:id="rId3092" ref="G1984"/>
    <hyperlink r:id="rId3093" ref="G1985"/>
    <hyperlink r:id="rId3094" ref="D1986"/>
    <hyperlink r:id="rId3095" ref="G1986"/>
    <hyperlink r:id="rId3096" ref="G1987"/>
    <hyperlink r:id="rId3097" ref="D1988"/>
    <hyperlink r:id="rId3098" ref="G1988"/>
    <hyperlink r:id="rId3099" ref="G1989"/>
    <hyperlink r:id="rId3100" ref="G1990"/>
    <hyperlink r:id="rId3101" ref="D1991"/>
    <hyperlink r:id="rId3102" ref="G1991"/>
    <hyperlink r:id="rId3103" ref="G1992"/>
    <hyperlink r:id="rId3104" ref="D1993"/>
    <hyperlink r:id="rId3105" ref="G1993"/>
    <hyperlink r:id="rId3106" ref="D1994"/>
    <hyperlink r:id="rId3107" ref="G1994"/>
    <hyperlink r:id="rId3108" ref="G1995"/>
    <hyperlink r:id="rId3109" ref="D1996"/>
    <hyperlink r:id="rId3110" ref="G1996"/>
    <hyperlink r:id="rId3111" ref="D1997"/>
    <hyperlink r:id="rId3112" ref="G1997"/>
    <hyperlink r:id="rId3113" ref="G1998"/>
    <hyperlink r:id="rId3114" ref="D1999"/>
    <hyperlink r:id="rId3115" ref="G1999"/>
    <hyperlink r:id="rId3116" ref="G2000"/>
  </hyperlinks>
  <drawing r:id="rId3117"/>
</worksheet>
</file>