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<sst xmlns="http://schemas.openxmlformats.org/spreadsheetml/2006/main" count="11997" uniqueCount="8530">
  <si>
    <t>May 31, 2015 at 01:22AM</t>
  </si>
  <si>
    <t>funkemax</t>
  </si>
  <si>
    <t>Earn bitcoin bits by doing surveys online, no personal info needed</t>
  </si>
  <si>
    <t>Hey I came across this site that you only need to put your recive bitcoin address in to sign up, then you can do surveys and weird like offers and junk and earn bits. I do this when I'm board at work or when I'm taking a shit and its earned me 14,926 bits so far in the past few days.The link it gave me to share is http://www.bitcoinget.com/?r=1BywkCf912Nx4ywEvWHsjdjurEL6NbEDhY but if you prefer not to be referred by me, just google bitcoinget, I'm sure is one of the first results.I especially like the little offers that are imedeate, they give you some trivial amount like 56 bits but all you gotta do is hit take offer and then close the window it opens and they send you the bits, I power through like 4 or 5 of those in a minute and earn 270+ bits to being back to reddit and throw at other users. it's an easy way to build your tipping funds.I posted this link a while ago but not with a decent explanation so I thought I'd elaborate.</t>
  </si>
  <si>
    <t>/r/Bitcoin</t>
  </si>
  <si>
    <t>http://www.reddit.com/r/Bitcoin/comments/37vb4l/earn_bitcoin_bits_by_doing_surveys_online_no/</t>
  </si>
  <si>
    <t>May 31, 2015 at 01:15AM</t>
  </si>
  <si>
    <t>Altomckee</t>
  </si>
  <si>
    <t>Hashrate calculator for those not running ATI cards?</t>
  </si>
  <si>
    <t>I've been looking online for a while and I haven't found a website that lists my GPU Nvidia GTX 860 2/4gb</t>
  </si>
  <si>
    <t>http://www.reddit.com/r/Bitcoin/comments/37va4f/hashrate_calculator_for_those_not_running_ati/</t>
  </si>
  <si>
    <t>May 31, 2015 at 01:12AM</t>
  </si>
  <si>
    <t>Logical007</t>
  </si>
  <si>
    <t>Is anyone here willing to be the villian Bitcoin needs and continually spam the blockchain with transactions?</t>
  </si>
  <si>
    <t>Should it be done?</t>
  </si>
  <si>
    <t>http://www.reddit.com/r/Bitcoin/comments/37v9tx/is_anyone_here_willing_to_be_the_villian_bitcoin/</t>
  </si>
  <si>
    <t>May 31, 2015 at 01:58AM</t>
  </si>
  <si>
    <t>novaterra</t>
  </si>
  <si>
    <t>Where can I find some of the old media reports on bitcoin where they clearly don't understand it? Anything from mocking it to the 'ceo of bitcoin' and 'bitcoin is bankrupt' stuff.</t>
  </si>
  <si>
    <t>I wanted to show a change in the media attitude but also want some funny things. Anyone know if there is a collection of these posts anywhere? Having a hard time going through each news site or googling</t>
  </si>
  <si>
    <t>http://www.reddit.com/r/Bitcoin/comments/37vg0r/where_can_i_find_some_of_the_old_media_reports_on/</t>
  </si>
  <si>
    <t>May 31, 2015 at 01:56AM</t>
  </si>
  <si>
    <t>ddepra</t>
  </si>
  <si>
    <t>Bitcoin electrical socket</t>
  </si>
  <si>
    <t>Hi guys,Not so long ago, I came here asking some advice on how to build an prepaid electrical socket with an Arduino. And today, here I come, a prototype / proof of concept has been built !The electrical socket - BitPlug - is testable LIVE on http://www.bitfluid.net via a Youtube LIVE event.This is being done in the context of an innovation contest of a big energetic group (Gd* uez ~ Enie). We want to bring awareness on Bitcoin because we think there are a lot of disruption possible in the energy sector thanks to the Magic Internet Money.This will be reviewed by a bunch of top managers during next week. There are 40 teams and the 10 best will be selected for a final presentation.Imagine: you're somewhere in the world and you can activate an electrical socket in my home (Belgium) in real time (sorry for the 30 sec. delay of Youtube). Isn't it magic ? :)The charges connected to the socket in the demo are:a toy (~ 10 W)a lamp (~ 5 W)a heater (~ 2000 W)</t>
  </si>
  <si>
    <t>http://www.reddit.com/r/Bitcoin/comments/37vfo9/bitcoin_electrical_socket/</t>
  </si>
  <si>
    <t>May 31, 2015 at 01:55AM</t>
  </si>
  <si>
    <t>SteveTurk</t>
  </si>
  <si>
    <t>How to become a NaSCasino Affiliate</t>
  </si>
  <si>
    <t>https://www.youtube.com/attribution_link?a=5g7uDfjsvqs&amp;u=%2Fwatch%3Fv%3DY5cVfw7M6DI%26feature%3Dshare</t>
  </si>
  <si>
    <t>http://www.reddit.com/r/Bitcoin/comments/37vfky/how_to_become_a_nascasino_affiliate/</t>
  </si>
  <si>
    <t>May 31, 2015 at 02:10AM</t>
  </si>
  <si>
    <t>conv3rsion</t>
  </si>
  <si>
    <t>Put Out An Alternate Plan Or Shut The Fuck Up</t>
  </si>
  <si>
    <t>A few redditors with a small bit of money were just able to DOS the network for 8 hours because of limited block size.A fee market that that required $1 per transaction makes this attack more expensive but still trivially cheap for a determined attacker. It also does not need to be continually sustained to be effective. However, it would make Bitcoin itself a lot less valuable as it would drastically reduce use cases and cause mass chaos given the current state of wallet software (which currently cannot predict realistic fee costs).You don't agree with Gavin's plan? Fine. Put out an alternate plan that can gather more consensus NOW or shut the fuck up.Lead, follow, or get out of the way.</t>
  </si>
  <si>
    <t>http://www.reddit.com/r/Bitcoin/comments/37vhor/put_out_an_alternate_plan_or_shut_the_fuck_up/</t>
  </si>
  <si>
    <t>btcdrak</t>
  </si>
  <si>
    <t>Issue a Presidential Pardon for Ross Ulbricht because President Obama used cocaine and marijuana for years.</t>
  </si>
  <si>
    <t>https://petitions.whitehouse.gov//petition/issue-presidential-pardon-ross-ulbricht-because-president-obama-used-cocaine-and-marijuana-years</t>
  </si>
  <si>
    <t>http://www.reddit.com/r/Bitcoin/comments/37vhmr/issue_a_presidential_pardon_for_ross_ulbricht/</t>
  </si>
  <si>
    <t>May 31, 2015 at 02:07AM</t>
  </si>
  <si>
    <t>IronVape</t>
  </si>
  <si>
    <t>The 10 (+2) comandments - Revisited.</t>
  </si>
  <si>
    <t>Tho shall not fiat.Tho shall not Gox.Tho shall not worship alt coins.Tho shall not take the name of Satoshi in vane.Remember the Pizza Day and keep it holy.Tho shall not commit fractional reserve.Tho shall not expose thy private keys in public places.Honor the longest chain.Tho shall neither spam nor double spend.Tho shall not feed the trolls.Tho shall respect the 21,000,000 cap.Tho shall not accept perfect vapor ware in leu of functional code.Feel free to add you own</t>
  </si>
  <si>
    <t>http://www.reddit.com/r/Bitcoin/comments/37vh9j/the_10_2_comandments_revisited/</t>
  </si>
  <si>
    <t>May 31, 2015 at 02:05AM</t>
  </si>
  <si>
    <t>blockchainjesus</t>
  </si>
  <si>
    <t>Waxing poetic about heaven and blockchains</t>
  </si>
  <si>
    <t>http://imgur.com/Ctl0X5y</t>
  </si>
  <si>
    <t>http://www.reddit.com/r/Bitcoin/comments/37vgvb/waxing_poetic_about_heaven_and_blockchains/</t>
  </si>
  <si>
    <t>May 31, 2015 at 02:01AM</t>
  </si>
  <si>
    <t>shitco_in</t>
  </si>
  <si>
    <t>The OKCoin Hindenburg Omen</t>
  </si>
  <si>
    <t>http://shitco.in/2015/05/30/the-okcoin-hindenburg-omen/</t>
  </si>
  <si>
    <t>http://www.reddit.com/r/Bitcoin/comments/37vgd4/the_okcoin_hindenburg_omen/</t>
  </si>
  <si>
    <t>May 31, 2015 at 02:00AM</t>
  </si>
  <si>
    <t>yumein</t>
  </si>
  <si>
    <t>Is the Blockstream company the reason why 4 core developer won´t increase the blocksize?</t>
  </si>
  <si>
    <t>So what do you think about my theory, while about 80% of the bitcoin community vote yes for bigger blocksize, some bitcoin core devs won´t . source: http://www.poll-maker.com/results233857xDa614c79-9#tab-2Core Developer Gregory Maxwell, Pieter Wuille, Matt Corallo and Luke Dashjr are involved in the company Blockstream, source: https://www.blockstream.com/team/ They got a $21M seed round, source: http://blockstream.com/2014/11/17/blockstream-closes-21m-seed-round/Their opinion about bigger blocksize:Gregory Maxwell Current Affiliations: Blockstream Bitcoin core: top 20 core developer by # of commits. Has commit access. Comments: http://sourceforge.net/p/bitcoin/mailman/message/34090559/Pieter Wuille Current Affiliations: Blockstream Bitcoin core: top 5 core developer by # of commits. Has commit access. Comments: http://www.mail-archive.com/bitcoin-development@lists.sourceforge.net/msg07466.htmlMatt Corallo Current Affiliations: Blockstream Bitcoin Core : top 10 core developer by # of commits Comments: http://sourceforge.net/p/bitcoin/mailman/message/34090292/Luke Dashjr Current Affiliations: Eligius Mining Pool Bitcoin Core: top 10 core developer by # of commits Comments: http://www.reddit.com/r/Bitcoin/comments/34y48z/mike_hearn_the_capacity_cliff_and_why_we_cant_use/cqzadpnThey want Blockstream being successful and are already working with the lightning network, which provides an alternative for scaling the blocksize: https://bitcoinmagazine.com/20618/blockstream-starts-development-lightning-network/ About lighning network: https://www.youtube.com/watch?v=8zVzw912wPoMaybe they are financially motivated to not increasing the blocksize. Gregory Maxwell, Pieter Wuille, Matt Corallo annd Luke Dashjr doesn´t want bigger blocksize because they want to be successful with their Blockstream company which is about sidechains, source: https://www.blockstream.com/sidechains.pdfNothing against Blockstream, but prevent bigger blocksize to force the bitcoin community using Blockstream, respective sidechains might be a big reason why this gentlemens stand against bigger blocksize, isn´t it?I hope someone more technical can schedule on my theory.</t>
  </si>
  <si>
    <t>http://www.reddit.com/r/Bitcoin/comments/37vg8y/is_the_blockstream_company_the_reason_why_4_core/</t>
  </si>
  <si>
    <t>May 31, 2015 at 01:59AM</t>
  </si>
  <si>
    <t>fasterthanlime</t>
  </si>
  <si>
    <t>Indie game store itch.io starts accepting Bitcoin (via Stripe)</t>
  </si>
  <si>
    <t>http://blog.itch.io/post/120285706519/introducing-bitcoin-support</t>
  </si>
  <si>
    <t>http://www.reddit.com/r/Bitcoin/comments/37vg4l/indie_game_store_itchio_starts_accepting_bitcoin/</t>
  </si>
  <si>
    <t>May 31, 2015 at 02:21AM</t>
  </si>
  <si>
    <t>blackcoinprophet</t>
  </si>
  <si>
    <t>Can the Bitcoin network be jammed for a day at a cost of only $5000?</t>
  </si>
  <si>
    <t>I'm seeing lots of talk about the stress test but very little talk about the cost!If the network can be made to crumble so cheaply this is a major problem that needs to be fixed asap. This is a much worse attack vector than the 51% attack.The source is this comment: http://www.reddit.com/r/Bitcoin/comments/37ulpa/bitcoin_transaction_stress_test_results_8_hours/crq3yp7Not sure how accurate those rough calculations are, please add analysis in your replies.</t>
  </si>
  <si>
    <t>http://www.reddit.com/r/Bitcoin/comments/37vj7l/can_the_bitcoin_network_be_jammed_for_a_day_at_a/</t>
  </si>
  <si>
    <t>May 31, 2015 at 02:15AM</t>
  </si>
  <si>
    <t>coinwatcher</t>
  </si>
  <si>
    <t>Millennials Are Destroying Banks, And It’s The Banks’ Fault</t>
  </si>
  <si>
    <t>http://techcrunch.com/2015/05/30/millennial-banks/</t>
  </si>
  <si>
    <t>http://www.reddit.com/r/Bitcoin/comments/37vics/millennials_are_destroying_banks_and_its_the/</t>
  </si>
  <si>
    <t>May 31, 2015 at 02:47AM</t>
  </si>
  <si>
    <t>Bitcoinplug</t>
  </si>
  <si>
    <t>Any good places to sell hardware for BitCoin?</t>
  </si>
  <si>
    <t>Are there any good places like purse.io but for already purchased hardware to sell in exchange for BitCoins?</t>
  </si>
  <si>
    <t>http://www.reddit.com/r/Bitcoin/comments/37vmj7/any_good_places_to_sell_hardware_for_bitcoin/</t>
  </si>
  <si>
    <t>May 31, 2015 at 02:45AM</t>
  </si>
  <si>
    <t>veqtrus</t>
  </si>
  <si>
    <t>Elliptic Curve Cryptography: a gentle introduction - Part III</t>
  </si>
  <si>
    <t>http://andrea.corbellini.name/2015/05/30/elliptic-curve-crypthograpy-ecdh-and-ecdsa/</t>
  </si>
  <si>
    <t>http://www.reddit.com/r/Bitcoin/comments/37vmb8/elliptic_curve_cryptography_a_gentle_introduction/</t>
  </si>
  <si>
    <t>May 31, 2015 at 02:43AM</t>
  </si>
  <si>
    <t>Squiirtle</t>
  </si>
  <si>
    <t>Bitcoin future opinions?</t>
  </si>
  <si>
    <t>Apologies if this is against guidelines (repetition), if it is please direct me in the right direction with a link please.Where do you see bitcoin in 5 years? Is there an advantage of buying bitcoin(s) now? Do you think they will increase in value in the future? Do you think it will be the main source of payment?</t>
  </si>
  <si>
    <t>http://www.reddit.com/r/Bitcoin/comments/37vm2h/bitcoin_future_opinions/</t>
  </si>
  <si>
    <t>May 31, 2015 at 02:59AM</t>
  </si>
  <si>
    <t>ezjrnjenjr</t>
  </si>
  <si>
    <t>Xapo Merges Finance’s Old Guard With New Breed of Bitcoiners</t>
  </si>
  <si>
    <t>http://dmt.li/xapoboard</t>
  </si>
  <si>
    <t>http://www.reddit.com/r/Bitcoin/comments/37vo5u/xapo_merges_finances_old_guard_with_new_breed_of/</t>
  </si>
  <si>
    <t>May 31, 2015 at 03:14AM</t>
  </si>
  <si>
    <t>johnsalvone77</t>
  </si>
  <si>
    <t>Choosing Your Mobile Bitcoin Wallet – LUXSTACK For Bitcoin</t>
  </si>
  <si>
    <t>http://dmt.li/uxstackallet</t>
  </si>
  <si>
    <t>http://www.reddit.com/r/Bitcoin/comments/37vq2b/choosing_your_mobile_bitcoin_wallet_luxstack_for/</t>
  </si>
  <si>
    <t>May 31, 2015 at 03:32AM</t>
  </si>
  <si>
    <t>cryptonaut420</t>
  </si>
  <si>
    <t>Interview with Gavin Andresen and Peter Todd on the block size debate</t>
  </si>
  <si>
    <t>https://letstalkbitcoin.com/blog/post/lets-talk-bitcoin-217-the-bitcoin-block-size-discussion</t>
  </si>
  <si>
    <t>http://www.reddit.com/r/Bitcoin/comments/37vsh4/interview_with_gavin_andresen_and_peter_todd_on/</t>
  </si>
  <si>
    <t>mustyoshi</t>
  </si>
  <si>
    <t>What if we just got rid of the block size limit?</t>
  </si>
  <si>
    <t>Perhaps slowly scale it up, perhaps 100kb increase every difficulty retarget, and when it reaches 100mb(approx 20 years), it just goes away.Internet speeds should be able to increase and keep up with the blocksize.In the end, either the network will handle the growth in transactions (if there is one), or it won't, and any limiting we might have otherwise done would have either been hit before, or never even touched. Either way the network wouldn't have been able to cope with it. The only reason we need a limit right now is because it is still somewhat financially cheap to spam the network.Which it really isn't even, since miners don't have to include any transactions, but if a transaction pays a fee, that is a small portion that can not be used to attack the network again.But 20 years from now, the financials required to effectively spam the network could be different, or the same.</t>
  </si>
  <si>
    <t>http://www.reddit.com/r/Bitcoin/comments/37vsfh/what_if_we_just_got_rid_of_the_block_size_limit/</t>
  </si>
  <si>
    <t>May 31, 2015 at 03:21AM</t>
  </si>
  <si>
    <t>TombKrax</t>
  </si>
  <si>
    <t>I just lost 140$ because I forgot the password to my wallet...</t>
  </si>
  <si>
    <t>fuck my life... I could've used those money better than this... Now i've wasted 140$ to buy bitcoins for a wallet no one has access to.In fact, you should all thank me - I have effectively removed some money from circulation, causing worldwide deflation. I've made you all a miniscule amount richer in effect. Any praise can be received in bitcoins.</t>
  </si>
  <si>
    <t>http://www.reddit.com/r/Bitcoin/comments/37vr1n/i_just_lost_140_because_i_forgot_the_password_to/</t>
  </si>
  <si>
    <t>May 31, 2015 at 03:19AM</t>
  </si>
  <si>
    <t>scotty321</t>
  </si>
  <si>
    <t>Good Luck Getting Your Money Out: The Fed Continues Its War On Cash</t>
  </si>
  <si>
    <t>http://www.zerohedge.com/news/2015-05-30/good-luck-getting-your-money-out</t>
  </si>
  <si>
    <t>http://www.reddit.com/r/Bitcoin/comments/37vqpm/good_luck_getting_your_money_out_the_fed/</t>
  </si>
  <si>
    <t>May 31, 2015 at 04:02AM</t>
  </si>
  <si>
    <t>sedonayoda</t>
  </si>
  <si>
    <t>Bitcoin In The News - Could someone update this video? Love it.</t>
  </si>
  <si>
    <t>https://www.youtube.com/watch?v=mhMcSZRzPII</t>
  </si>
  <si>
    <t>http://www.reddit.com/r/Bitcoin/comments/37vwno/bitcoin_in_the_news_could_someone_update_this/</t>
  </si>
  <si>
    <t>May 31, 2015 at 03:51AM</t>
  </si>
  <si>
    <t>bintytinty</t>
  </si>
  <si>
    <t>How do services like onename.com use the blockchain?</t>
  </si>
  <si>
    <t>If you create or update your profile you get this text: "Profile update pending: once the blockchain confirms the data this notice will disappear (~20 mins)"What does this mean? How does onename.com use the blockchain? Please explain in a simple fashion!Thanks!</t>
  </si>
  <si>
    <t>http://www.reddit.com/r/Bitcoin/comments/37vv2t/how_do_services_like_onenamecom_use_the_blockchain/</t>
  </si>
  <si>
    <t>May 31, 2015 at 04:52AM</t>
  </si>
  <si>
    <t>a_throw_4w4y</t>
  </si>
  <si>
    <t>Looking to buy porn anonymously</t>
  </si>
  <si>
    <t>Will pay someone (via Bitcoin) $10 + associated costs for subscriptions to some online porn. Shoot me a msg. :)</t>
  </si>
  <si>
    <t>http://www.reddit.com/r/Bitcoin/comments/37w2vv/looking_to_buy_porn_anonymously/</t>
  </si>
  <si>
    <t>stealthdoublespend</t>
  </si>
  <si>
    <t>BC-XT relays double spends, isn't everyone switching to it just a stealth way to end zero confirmations without a discussion?</t>
  </si>
  <si>
    <t>The whole bitcoin infrastructure relies on zero conf payment right now. Bitcoin-XT's motification basically kills that and makes double spends trivial compared to what it is now.Now everyone is going to move to XT because some populist move to block size and adopt the other change without even noticing? The ten minute confirmation time being a thing people actually need to wait for is basically instant death of bitcoin. Totally impractical.</t>
  </si>
  <si>
    <t>http://www.reddit.com/r/Bitcoin/comments/37w2uh/bcxt_relays_double_spends_isnt_everyone_switching/</t>
  </si>
  <si>
    <t>allenpiscitello</t>
  </si>
  <si>
    <t>Miners Fork Dilemma - Attack and Solution</t>
  </si>
  <si>
    <t>https://medium.com/@allenpiscitello/miners-fork-dilemma-fcd17452434</t>
  </si>
  <si>
    <t>http://www.reddit.com/r/Bitcoin/comments/37w2t3/miners_fork_dilemma_attack_and_solution/</t>
  </si>
  <si>
    <t>May 31, 2015 at 05:37AM</t>
  </si>
  <si>
    <t>CryptOnYourFace</t>
  </si>
  <si>
    <t>Bitcoin in the Headlines: A Clash of Economics</t>
  </si>
  <si>
    <t>http://www.coindesk.com/bitcoin-headlines-bitcoin-hoarding-and-skepticism/</t>
  </si>
  <si>
    <t>http://www.reddit.com/r/Bitcoin/comments/37w8nk/bitcoin_in_the_headlines_a_clash_of_economics/</t>
  </si>
  <si>
    <t>May 31, 2015 at 05:36AM</t>
  </si>
  <si>
    <t>toliro</t>
  </si>
  <si>
    <t>The real risk if OK Coin implodes</t>
  </si>
  <si>
    <t>If OK Coin has indeed turned into OK Gox, as Andreas Antonopoulos called it on Twitter, and if indeed it eventually implodes, the real risk is not the loss of coins or the impact on bitcoin's price.The real risk is in how the Chinese government will react.Will the Chinese government see a colapse of one of the "big 3" exchanges as an excuse to restrict bitcoin activity? Or will they simply do the reasonable thing and implement regulations for the cryptocurrency market?An implosion of OK Coin will bring the price pf bitcoin down for sure. But only temprarily, as it was the case with the collapse of Mt.Gox.But a bitcoin crackdown in China, as it happenned un december of 2013, would bring the price of bitcoin down for a longer period.While it is difficult to say how the Chinese government will react to a collapse pf OK Coin, perhaps the Chinese bitcoin market should push for regulations to avoid an outright crackdown. Otherwise, the risk in the collapse of OK Coin won't be a temporary price drop, but a market-wide collapse do to goverment sanctions as a result of one exchange collapsing.</t>
  </si>
  <si>
    <t>http://www.reddit.com/r/Bitcoin/comments/37w8lx/the_real_risk_if_ok_coin_implodes/</t>
  </si>
  <si>
    <t>May 31, 2015 at 05:54AM</t>
  </si>
  <si>
    <t>blossbloss</t>
  </si>
  <si>
    <t>We've got some work to do</t>
  </si>
  <si>
    <t>i'm visiting some family in the Cleveland area, and convince them to go out with me and spend some bitcoin. First stop was a coffee shop that was a 30 minute drive. Clerk couldn't find the app on the iPad. Had to text the owner who was out, and the owner said to just send the BTC to their email address. I have no idea how to do that from my Mycelium wallet, so I used fiat to pay for the coffee.Next attempt was to go to Bitcoin Boulevard in Cleveland Heights. The chocolate shop was anticipated by my wife and sister-in-law. It was closed! No worries, just down the road was a wine store. They were open, and accepted Bitcoin, but the clerk told me that Ohio Liquor Board prohibits paying for alcohol with bitcoin. Ok, I said. I'll buy a wine bottle bottle opener because I wanted to show my relatives how bitcoin works. Oops. The Bitcoin payment system is "down" and I would have to pay with fiat again.I was about to suggest the restaurant across the street that I knew also accepted bitcoin, but it started raining hard, and everyone else just wanted to go home.My anticipated demonstration of how revolutionary bitcoin was left a lot to be desired. (But I'm not giving up!)</t>
  </si>
  <si>
    <t>http://www.reddit.com/r/Bitcoin/comments/37wapl/weve_got_some_work_to_do/</t>
  </si>
  <si>
    <t>May 31, 2015 at 05:45AM</t>
  </si>
  <si>
    <t>betbtcc</t>
  </si>
  <si>
    <t>BTC Sports / E-Sports Betting!</t>
  </si>
  <si>
    <t>https://nitrogensports.eu/r/431647</t>
  </si>
  <si>
    <t>http://www.reddit.com/r/Bitcoin/comments/37w9om/btc_sports_esports_betting/</t>
  </si>
  <si>
    <t>May 31, 2015 at 05:43AM</t>
  </si>
  <si>
    <t>Willidungl</t>
  </si>
  <si>
    <t>Is it not just a matter of time until the majority of miners will opt for continous block rewards above a certain size?</t>
  </si>
  <si>
    <t>Won't there most certainly be a point where the majority of miners will switch to a version of the software that supports continues block rewards above a certain size?In the end it is all about money in the business of mining, as ideologically driven individuals unfortunately have less and less voting power. With their common economic interest collusion of major miners seems to be an unavoidable scenario.Now you could state that people would not use this MinersBitcoin but it will be the most secure chain (with the most work).</t>
  </si>
  <si>
    <t>http://www.reddit.com/r/Bitcoin/comments/37w9fg/is_it_not_just_a_matter_of_time_until_the/</t>
  </si>
  <si>
    <t>May 31, 2015 at 06:09AM</t>
  </si>
  <si>
    <t>eli5ddosbtc</t>
  </si>
  <si>
    <t>ELI5: Why isn't someone running the 'stress test' attack basically all the time?</t>
  </si>
  <si>
    <t>Looking at the miners fees from yesterday it looks like when all is said and done that whole DDOS cost about 90BTC and looks like it crippled the network for 8 entire hours. So you would need only 90*3 to have it up for 24 hours solid.It seems like that is a trivially small amount to take bitcoin, with the amount of potential enemies bitcoin has. Beyond that some people got bitcoin for far less than the current price. Or even just stole bitcoin.It seems like such a trivially easy attack, and it would hurt the price of the coins, making it even trivially easier as it went. If the attacker even cared about the price.I think the stress test has really hurt bitcoin by making it obvious how simple this was.</t>
  </si>
  <si>
    <t>http://www.reddit.com/r/Bitcoin/comments/37wcfx/eli5_why_isnt_someone_running_the_stress_test/</t>
  </si>
  <si>
    <t>May 31, 2015 at 06:06AM</t>
  </si>
  <si>
    <t>ThePiGuy2</t>
  </si>
  <si>
    <t>In the new Bitcoin Core, you should get to select the max block size in preferences.</t>
  </si>
  <si>
    <t>Yes, I understand why the enthusiastic miners and people can't just go and change their limit, ignoring the rest of the network.But in the future (say 10-50 years), if we decide we want to change again, it would be really easy to see in an alert (using the bitcoin alert protocol), that the new limit is 100 MB instead of 20, and then just go Prefs -&gt; Max Block Size, set it to 100 MB, and then keep going (with no software updates, which I imagine are a pain in the ass for massive groups like blockchain.info).</t>
  </si>
  <si>
    <t>http://www.reddit.com/r/Bitcoin/comments/37wc4n/in_the_new_bitcoin_core_you_should_get_to_select/</t>
  </si>
  <si>
    <t>May 31, 2015 at 06:04AM</t>
  </si>
  <si>
    <t>bestbtcx</t>
  </si>
  <si>
    <t>Bitcoin Sports/E-Sports Betting! Check it out</t>
  </si>
  <si>
    <t>http://www.reddit.com/r/Bitcoin/comments/37wbt8/bitcoin_sportsesports_betting_check_it_out/</t>
  </si>
  <si>
    <t>May 31, 2015 at 05:59AM</t>
  </si>
  <si>
    <t>Sherlockcoin</t>
  </si>
  <si>
    <t>RT report over the Silk Road sentenced and how this can affect the normal user (digital seizure without warrant)</t>
  </si>
  <si>
    <t>https://www.youtube.com/watch?v=cojtzxH4gUg</t>
  </si>
  <si>
    <t>http://www.reddit.com/r/Bitcoin/comments/37wb86/rt_report_over_the_silk_road_sentenced_and_how/</t>
  </si>
  <si>
    <t>May 31, 2015 at 06:28AM</t>
  </si>
  <si>
    <t>gubatron</t>
  </si>
  <si>
    <t>Android Pay's debut means Google Wallet will live on as a P2P payments app</t>
  </si>
  <si>
    <t>http://venturebeat.com/2015/05/29/android-pays-debut-means-google-wallet-will-live-on-as-a-p2p-payments-app/</t>
  </si>
  <si>
    <t>http://www.reddit.com/r/Bitcoin/comments/37weqi/android_pays_debut_means_google_wallet_will_live/</t>
  </si>
  <si>
    <t>May 31, 2015 at 06:42AM</t>
  </si>
  <si>
    <t>lechango</t>
  </si>
  <si>
    <t>I propose an extended stress test</t>
  </si>
  <si>
    <t>It is evident now that we need a hard fork to prevent network flooding attacks, and we need it ASAP.So, we can sit back and wait for the devs to do something, or we can force them to.If we can organize a group to split the cost of flooding the network, we can execute a prolonged "stress test" on the network, for as long as needed until the necessary changes are made.You can downvote this and say I don't want BTC to succeed and want to cripple it, but really it's the exact opposite, I want BTC to succeed by any means, and it will not be able to scale in its current condition.</t>
  </si>
  <si>
    <t>http://www.reddit.com/r/Bitcoin/comments/37wgj4/i_propose_an_extended_stress_test/</t>
  </si>
  <si>
    <t>May 31, 2015 at 06:39AM</t>
  </si>
  <si>
    <t>VanquishAudio</t>
  </si>
  <si>
    <t>Why does Fiverr have the same processing fee for bitcoin as it does for Paypal? Bitcoin integration is sweet but come on fiverr you're not selling concert tickets!</t>
  </si>
  <si>
    <t>http://i.imgur.com/tniAdE9.jpg</t>
  </si>
  <si>
    <t>http://www.reddit.com/r/Bitcoin/comments/37wg5j/why_does_fiverr_have_the_same_processing_fee_for/</t>
  </si>
  <si>
    <t>May 31, 2015 at 06:34AM</t>
  </si>
  <si>
    <t>Rudd-X</t>
  </si>
  <si>
    <t>On Ross' sentencing (x-post)</t>
  </si>
  <si>
    <t>https://np.reddit.com/r/Anarcho_Capitalism/comments/37vhp5/on_ross_sentencing/</t>
  </si>
  <si>
    <t>http://www.reddit.com/r/Bitcoin/comments/37wfgj/on_ross_sentencing_xpost/</t>
  </si>
  <si>
    <t>May 31, 2015 at 06:47AM</t>
  </si>
  <si>
    <t>solid12345</t>
  </si>
  <si>
    <t>Just want to remind everyone, Mark Karpeles was never convicted for stealing Bitcoins either</t>
  </si>
  <si>
    <t>I've noticed anytime anyone criticizes Ross Ulbricht for allegedly putting a hit out on his blackmailers, people immediately rush to exclaim he was either not convicted on that story, or it is government lies.Well the same thing applies to Karpeles, in fact not only has he not even been convicted, he has yet to be indicted with anything. So going by that logic people need to assume he is innocent as well.Look, I support the idea of Silk Road but I don't believe in making Ross a martyr either, he may have started out with good intentions but hoarding millions of dollars worth of Bitcoin already suggests to me he got greedy and was in it for the money, and when your money and your freedom is threatened with exposure why be surprised when even a former eagle scout turns to murder as a way to save himself.Clearly he believed the job was "taken care of" because he had ample time to flee to another country if he truly believed his life or freedom was at risk from blackmail. To me this points to him having done SOMETHING to make the problem "go away".It is a tragedy and I can't imagine spending the rest of my life behind bars but lets not throw out logic and reason just because it upsets us.</t>
  </si>
  <si>
    <t>http://www.reddit.com/r/Bitcoin/comments/37wh7f/just_want_to_remind_everyone_mark_karpeles_was/</t>
  </si>
  <si>
    <t>May 31, 2015 at 07:15AM</t>
  </si>
  <si>
    <t>_o0</t>
  </si>
  <si>
    <t>When are smart contracts coming to Bitcoin?</t>
  </si>
  <si>
    <t>When can we do prediction markets on the Bitcoin blockchain? What about CFDs or market pegged assets? That would save us from trading on exchanges.We all want to see Bitcoin go to the moon, but all thats happening at the moment is increasing the supply whilst doing nothing to actually increase the demand for bitcoin. All the innovation in the Bitcoin blockchain is happening in gateway services &amp; exchanges, NOT on the blockchain itself. Therefore all those profits that those services generate do NOT benefit the bitcoin holders, just a small group of exchange owners. No wonder the price continues to decline.Is there any hope for Bitcoin to grow to anything more that just a simple token? After-all its taking 12+ months for the lead devs to agree on increasing the block size. If they struggle to do just that, how many years do I have to wait before I can trade market pegged assets on the Bitcoin blockchain directly?</t>
  </si>
  <si>
    <t>http://www.reddit.com/r/Bitcoin/comments/37wkhm/when_are_smart_contracts_coming_to_bitcoin/</t>
  </si>
  <si>
    <t>May 31, 2015 at 07:14AM</t>
  </si>
  <si>
    <t>jjangg96</t>
  </si>
  <si>
    <t>Bitple Virtual Exchange will be shutdown on June 30th. Thank you to everyone who participated.</t>
  </si>
  <si>
    <t>Bitple Virtual Exchange will be shutdown on June 30th. Thank you to everyone who participated. 빗플 모의투자 서비스가 6월 30일부로 종료됩니다. 참여해주신 모든 분들께 감사드립니다. Http://www.bitple.com</t>
  </si>
  <si>
    <t>http://www.reddit.com/r/Bitcoin/comments/37wke7/bitple_virtual_exchange_will_be_shutdown_on_june/</t>
  </si>
  <si>
    <t>May 31, 2015 at 07:01AM</t>
  </si>
  <si>
    <t>Defusion55</t>
  </si>
  <si>
    <t>Could the difficulty and reward be dynamic to avoid the need to expand block size?</t>
  </si>
  <si>
    <t>With my karma at risk one of my co workers asked me something I admittedly don't know if is possible and so he asked me to seek answers here.Could the Difficulty decrease based on the amount of unconfirmed transactions? And have the reward adjusted based on how much the difficulty changed? So we end up with an average of 25btc awarded per 10 minutes.Not sure if this idea is even possible but it would essentially accelerate the block time during high traffic and return it to its average during normal traffic.</t>
  </si>
  <si>
    <t>http://www.reddit.com/r/Bitcoin/comments/37wiww/could_the_difficulty_and_reward_be_dynamic_to/</t>
  </si>
  <si>
    <t>May 31, 2015 at 07:28AM</t>
  </si>
  <si>
    <t>rajlego</t>
  </si>
  <si>
    <t>What is the most secure OS for a computer dedicated to cryptocurrency wallets?</t>
  </si>
  <si>
    <t>I want to use my previous computer for investing in bitcoin, dogecoin, litecoin, etc. in the most secure way possible. How do you guys reccomend doing so?</t>
  </si>
  <si>
    <t>http://www.reddit.com/r/Bitcoin/comments/37wlz8/what_is_the_most_secure_os_for_a_computer/</t>
  </si>
  <si>
    <t>May 31, 2015 at 07:16AM</t>
  </si>
  <si>
    <t>ehhhhtron</t>
  </si>
  <si>
    <t>Eris Industries Leaves UK After Orwellian Bill Reintroduced</t>
  </si>
  <si>
    <t>http://cointelegraph.com/news/114415/eris-industries-leaves-uk-after-orwellian-bill-reintroduced</t>
  </si>
  <si>
    <t>http://www.reddit.com/r/Bitcoin/comments/37wkma/eris_industries_leaves_uk_after_orwellian_bill/</t>
  </si>
  <si>
    <t>May 31, 2015 at 07:44AM</t>
  </si>
  <si>
    <t>tyzbit</t>
  </si>
  <si>
    <t>Not sure how useful this would be to everyone, but I made some resources to monitor bitcoin nodes via Zabbix</t>
  </si>
  <si>
    <t>https://github.com/tyzbit/zabbix-bitcoin-scripts</t>
  </si>
  <si>
    <t>http://www.reddit.com/r/Bitcoin/comments/37wnnu/not_sure_how_useful_this_would_be_to_everyone_but/</t>
  </si>
  <si>
    <t>May 31, 2015 at 07:34AM</t>
  </si>
  <si>
    <t>com33</t>
  </si>
  <si>
    <t>As time goes on in trusting my ability to find/decrypt my locally stored bitcoins. If I move them to circle, is there a fee?</t>
  </si>
  <si>
    <t>I don't own many and at this point the risk of keeping them on a old PC or encrypted somewhere and forgetting how to get to them, or fire/theft, outweigh the risks of storing it in a online wallet. Simple question how much does it cost to move coins to a hosted wallet?</t>
  </si>
  <si>
    <t>http://www.reddit.com/r/Bitcoin/comments/37wmku/as_time_goes_on_in_trusting_my_ability_to/</t>
  </si>
  <si>
    <t>May 31, 2015 at 07:55AM</t>
  </si>
  <si>
    <t>platonicgap</t>
  </si>
  <si>
    <t>I'll have a shot of Bitcoin, bartender!</t>
  </si>
  <si>
    <t>http://imgur.com/lViYanH</t>
  </si>
  <si>
    <t>http://www.reddit.com/r/Bitcoin/comments/37wow9/ill_have_a_shot_of_bitcoin_bartender/</t>
  </si>
  <si>
    <t>May 31, 2015 at 07:54AM</t>
  </si>
  <si>
    <t>lewfwefwe</t>
  </si>
  <si>
    <t>GIVEAWAY FREE MONEY</t>
  </si>
  <si>
    <t>http://www.twitch.tv/team_acetic</t>
  </si>
  <si>
    <t>http://www.reddit.com/r/Bitcoin/comments/37woqh/giveaway_free_money/</t>
  </si>
  <si>
    <t>May 31, 2015 at 07:51AM</t>
  </si>
  <si>
    <t>aaaaaaaarrrrrgh</t>
  </si>
  <si>
    <t>Just for fun, I put some equally spaced lines on the Roger Ver / OKCoin contract v8...</t>
  </si>
  <si>
    <t>http://i.imgur.com/TFjFJrT.png</t>
  </si>
  <si>
    <t>http://www.reddit.com/r/Bitcoin/comments/37wod7/just_for_fun_i_put_some_equally_spaced_lines_on/</t>
  </si>
  <si>
    <t>May 31, 2015 at 08:27AM</t>
  </si>
  <si>
    <t>Best Bitcoin Mixer?</t>
  </si>
  <si>
    <t>What's everyone think? What's better? Currently I use bitmixer.io primarily, but I've heard good things about Bitcoin Fog. What's everyone's experience, etc.?</t>
  </si>
  <si>
    <t>http://www.reddit.com/r/Bitcoin/comments/37wsay/best_bitcoin_mixer/</t>
  </si>
  <si>
    <t>May 31, 2015 at 08:26AM</t>
  </si>
  <si>
    <t>p0179417</t>
  </si>
  <si>
    <t>If I use "2fa" or "Passcode to Withdraw" on all my apps/websites then should I still be reasonably worried about someone hacking into my stuff?</t>
  </si>
  <si>
    <t>I get that cold storage is the best.I get that you can never be too secure.Despite this it seems that using 2fa and "pin to withdraw/pay" is secure enough for a commoner like me.What do you guys think?</t>
  </si>
  <si>
    <t>http://www.reddit.com/r/Bitcoin/comments/37ws9m/if_i_use_2fa_or_passcode_to_withdraw_on_all_my/</t>
  </si>
  <si>
    <t>May 31, 2015 at 08:16AM</t>
  </si>
  <si>
    <t>r9k9001</t>
  </si>
  <si>
    <t>Noob Question, whats the average hash rate right now?</t>
  </si>
  <si>
    <t>Looking to get into bitcoin but I cant really find any information on this. I was looking into getting a spondooli sp20 with a 1.7 terrahash rate. Is this still good? Or since last year has the hardware gotten better?</t>
  </si>
  <si>
    <t>http://www.reddit.com/r/Bitcoin/comments/37wr77/noob_question_whats_the_average_hash_rate_right/</t>
  </si>
  <si>
    <t>May 31, 2015 at 08:42AM</t>
  </si>
  <si>
    <t>BS_Filter</t>
  </si>
  <si>
    <t>"We need protection against the ability to spam transactions."</t>
  </si>
  <si>
    <t>We do not need to stop people from spamming transactions. Rather, it would be better to make it easier for service providers (miners) to expand their business of processing transactions in the face of increased demand.Transactors compete with each other to get their transactions recorded in blockchain blocks. Yesterday represented a massive increase in competition among transactors. The results were simple: transactions with larger fees saw NO DELAYS. Competition among buyers drives prices up. Basic economics at work.Raising the block size won't prevent backlogs among transactions with low fees. There's a large incentive to have one's block be the first one (how else to collect the block reward). Smaller blocks propagate more quickly, and the need to be first means one is inclined to create small blocks.A transaction fee over a certain threshold makes it worth the risk: grow the block size because the fee produces a larger expected reward than the expected loss associated with the increased probability of producing an orphan block.Miners have a disincentive to carry low fee transactions because the expected value of publishing a block with this transaction plus the fee is actually lower than leaving the transaction out.When competition among transactors (buyers) goes up and blocks are full, the fee one needs to pay to expect their transaction to be processed into a block also goes up. Here, miners can backlog transactions that are not "worth their weight," favoring instead those transactions with larger fees.People who are advocating that we should be "protected from this attack" are saying we should be protected from competition among buyers. This is the wrong way to justify a block size increase.This isn't even an "attack" for miners. For them, it's an opportunity. It's as though business was booming for 8 hours, and people were willing to pay MORE to process a transaction quickly. This is a natural market phenomena.We don't need protection from competition. Make room for miners to expand their transaction processing operations.</t>
  </si>
  <si>
    <t>http://www.reddit.com/r/Bitcoin/comments/37wu06/we_need_protection_against_the_ability_to_spam/</t>
  </si>
  <si>
    <t>May 31, 2015 at 08:40AM</t>
  </si>
  <si>
    <t>WellsHunter</t>
  </si>
  <si>
    <t>When is the final bitcoin auction?</t>
  </si>
  <si>
    <t>When will the final round of bitcoin be auctioned off?There are about 45,000 left to sell aren't there?</t>
  </si>
  <si>
    <t>http://www.reddit.com/r/Bitcoin/comments/37wtq3/when_is_the_final_bitcoin_auction/</t>
  </si>
  <si>
    <t>May 31, 2015 at 09:22AM</t>
  </si>
  <si>
    <t>ljiljan02</t>
  </si>
  <si>
    <t>Vote for BitCoin</t>
  </si>
  <si>
    <t>Vote for BitCoin on this link http://www.erepublik.com/en/article/suggestion-for-admin-2526616/1/20</t>
  </si>
  <si>
    <t>http://www.reddit.com/r/Bitcoin/comments/37wyi4/vote_for_bitcoin/</t>
  </si>
  <si>
    <t>May 31, 2015 at 09:16AM</t>
  </si>
  <si>
    <t>kvnn</t>
  </si>
  <si>
    <t>Anyone who is vitriolic about increasing the block size does not care about Bitcoin in the long-term.</t>
  </si>
  <si>
    <t>[Note: Gavin Andresen is not being vitriolic. He strongly believes that a 20MB increase should be included, and soon. He's made seemingly valid points for it.]People who are being vitriolic, whose clamor is heard loudest on this subreddit, are doing so because they fear that the current inertia will be curtailed by transaction delays or, absolute worst case, transaction drops (bad indeed).So: what is the risk in the limits being hit? Would you abandon Bitcoin immediately? How many of the early adopters would? What year's adoption numbers would we be sent back to? What season's price would we be set back to? Who would this be worst for?The risks of a temporary crash would be worst for people speculating on Bitcoin price in the short-term. One of the reasons that some of the core devs don't seem particularly worried may be because they are in this for the long haul - and have been for years - so a short-term crash caused by the worst-case scenario of block limits being hit isn't as concerning to them as some issues as that threaten Bitcoin's unique merit as a financial system: decentralization."To get there we have to frankly face the extreme costs of having a decentralized system, and potentially tolerate slower short term adoption in order to build something that survives generations with cause rather than only due to inertia or not at all" - /u/nullc</t>
  </si>
  <si>
    <t>http://www.reddit.com/r/Bitcoin/comments/37wxtv/anyone_who_is_vitriolic_about_increasing_the/</t>
  </si>
  <si>
    <t>May 31, 2015 at 09:04AM</t>
  </si>
  <si>
    <t>YarharALC</t>
  </si>
  <si>
    <t>Anything like Evil Wallet with custom images?</t>
  </si>
  <si>
    <t>I tried cryptowallets.org but that doesn't show the keys in plain text. I could fill this with more bloat and needless reading, but I won't. Is there something similar that will let me use my own image and get QR codes AND plain text?</t>
  </si>
  <si>
    <t>http://www.reddit.com/r/Bitcoin/comments/37wwjx/anything_like_evil_wallet_with_custom_images/</t>
  </si>
  <si>
    <t>May 31, 2015 at 09:38AM</t>
  </si>
  <si>
    <t>vacuu</t>
  </si>
  <si>
    <t>What is the most secure laptop for use with bitcoin? Concerned about closed BIOS and UEFI firmware blobs. It should be able to run tails, preferably with working wireless out of the box.</t>
  </si>
  <si>
    <t>Preferably a nice modern laptop with good performance and price to be used as a primary laptop. Lenovo, asus, and dell make nice competitive hardware for example.I'll install an OS (possibly windows) and use it for normal tasks, preferably it could run a virtual machine or two without issues.I'd usb boot tails for any sensitive bitcoin stuff.</t>
  </si>
  <si>
    <t>http://www.reddit.com/r/Bitcoin/comments/37x06z/what_is_the_most_secure_laptop_for_use_with/</t>
  </si>
  <si>
    <t>May 31, 2015 at 09:35AM</t>
  </si>
  <si>
    <t>purpleping2</t>
  </si>
  <si>
    <t>Public Service Announcement: large amount of transactions bug</t>
  </si>
  <si>
    <t>I was taking part in the stress test and my wallet got corrupted somehow. I thankfully had a backup but I just want to warn those of you that are thinking of sending a large amount of transactions (even if you aren't stress testing you should have a back up in general) to make a backup first there seems to be some sort of bug.</t>
  </si>
  <si>
    <t>http://www.reddit.com/r/Bitcoin/comments/37wzvx/public_service_announcement_large_amount_of/</t>
  </si>
  <si>
    <t>blunts4btc</t>
  </si>
  <si>
    <t>Where can I watch Epix Deep Web online in an hour?</t>
  </si>
  <si>
    <t>http://www.epixhd.com/movie/deep-web/</t>
  </si>
  <si>
    <t>http://www.reddit.com/r/Bitcoin/comments/37wzsu/where_can_i_watch_epix_deep_web_online_in_an_hour/</t>
  </si>
  <si>
    <t>May 31, 2015 at 09:24AM</t>
  </si>
  <si>
    <t>ozme</t>
  </si>
  <si>
    <t>Bitcoin only has value to me as a decentralized system. I will fight with computing power to keep it that way.</t>
  </si>
  <si>
    <t>20 megabyte blocks will do nothing to solve the fundamental problem of scaling a decentralized system, and you fools in favor risk destroying the network with your ignorance. And all for what, because you've lost money on your investments and think that somehow increasing the block size limit is going to magically make you wealthier when everyone and their mother starts using Bitcoin? This type of ignorant greed will do nothing for the value of your holdings, and you risk destroying everything in the process.To me, security and decentralization are the core value propositions of the Bitcoin system at present given the current technical limitations. To me, the Bitcoin network excels at processing extremely high value transactions with immutable security, and as a store of value. It is Digital Gold, and yet you all seem to want to reduce it to a clearing system for your frappucinos. Cryptographic proof, stored for eternity on thousands of computers around the world, for micro payments? And at the risk of breaking everything and causing a cataclysmic network divide!Well let me be clear, if there is a network fork, it will be a digital battlefield. And as with any battle, there will be spoils when the dust clears. To those of you gushing at Gavin, to those that view him as the CEO to lead the Bitcoin shareholders to prosperity, I ask you to proceed with extreme caution and consider the possibility that he is far gone from his element. This is a $3 billion dollar system that is working perfectly fine, as-is, and you all want to turn it into Visa, which serves absolutely no benefit to anyone. In your greedy pursuits of recouping your investment, you will render Bitcoin worthless.There is nothing but speculation of the next incoming wave of adoption, and the next bubble. Well where will that bubble come from, oh mystics with your crystal balls? Take off your rose colored goggles and you'll realize that the network, net of fake chains of thousands of transactions designed solely to inflate the transaction counts, has grown at a single digit pace this year.If you want to trade your Bitcoins for GavinHearnCoins, no on will stop you. However, if you think you as "the community" have reached consensus on a hardfork, you should know that the node count of the network as it stands pales in comparison to how large it will grow when we, backed into a corner, retaliate and deploy thousands of 1mb nodes around the world. The echo chamber of Reddit might have deluded itself into a populist majority, but in this battle ultimately the economic majority will win.</t>
  </si>
  <si>
    <t>http://www.reddit.com/r/Bitcoin/comments/37wyqi/bitcoin_only_has_value_to_me_as_a_decentralized/</t>
  </si>
  <si>
    <t>May 31, 2015 at 09:52AM</t>
  </si>
  <si>
    <t>usrn</t>
  </si>
  <si>
    <t>Why the community don't create fundraisers for core devs periodically?</t>
  </si>
  <si>
    <t>Beta concept fund raising like lighthouse do not count as most people do not go out of their way to donate.</t>
  </si>
  <si>
    <t>http://www.reddit.com/r/Bitcoin/comments/37x1nb/why_the_community_dont_create_fundraisers_for/</t>
  </si>
  <si>
    <t>May 31, 2015 at 10:05AM</t>
  </si>
  <si>
    <t>What is Bitcoin's Value Proposition?</t>
  </si>
  <si>
    <t>https://medium.com/@allenpiscitello/what-is-bitcoin-s-value-proposition-b7309be442e3</t>
  </si>
  <si>
    <t>http://www.reddit.com/r/Bitcoin/comments/37x31y/what_is_bitcoins_value_proposition/</t>
  </si>
  <si>
    <t>May 31, 2015 at 10:01AM</t>
  </si>
  <si>
    <t>RainJacketNoRain</t>
  </si>
  <si>
    <t>The D Casino Located in Downtown Las Vegas</t>
  </si>
  <si>
    <t>http://imgur.com/smqzvvq</t>
  </si>
  <si>
    <t>http://www.reddit.com/r/Bitcoin/comments/37x2nr/the_d_casino_located_in_downtown_las_vegas/</t>
  </si>
  <si>
    <t>May 31, 2015 at 10:26AM</t>
  </si>
  <si>
    <t>knight_who_says_knee</t>
  </si>
  <si>
    <t>How to add bitcoin wallet to my android app?</t>
  </si>
  <si>
    <t>I am making an android app for a school project that uses bitcoin to pay for parking. I want to have an in-app wallet that will store the user's bitcoin, and then the user will use the camera to transfer the bitcoin. Where can I find info about how to integrate a wallet into my app? Thanks!</t>
  </si>
  <si>
    <t>http://www.reddit.com/r/Bitcoin/comments/37x5gu/how_to_add_bitcoin_wallet_to_my_android_app/</t>
  </si>
  <si>
    <t>kinoshitajona</t>
  </si>
  <si>
    <t>Re: Lightning Network and the blocksize</t>
  </si>
  <si>
    <t>If LN is the magical solution to everything, why not lower the block limit to 500 bytes and only allow one transaction besides the coinbase transaction per block?That way all the Lightning Network providers can become one big entity and just shove everything into one big transaction...Oh wait, that won't work... 500 bytes isn't enough to fit a single transaction with that many multisig inputs...Meh, 1 MB should be fine as long as we only settle on-chain every 100 years or so, with settlement time increasing linearly with number of total users on all LN networks combined. That's not too long to wait.Hope the LN servers never go down, or iur devices never lose their nLockTime refund transactions, man that would suck.Oh wait! Sidechains!! I forgot about those!Sidechains will have a proof of something-a-bob as a new op code that will surely be less than a p2kh output is currently (34 bytes) so we can proof our way to freedom! And also Bitcoin can be relegated to multibillion dollar transactions and not our petty little people things.If there's one thing Bitcoin does not like, it's decentralization of the user base. Nope, in fact, to make sure people don't flood the network, why not require the side chains to be whitelisted! Also, why not whitelist LN providers as well! That way we are most efficient!</t>
  </si>
  <si>
    <t>http://www.reddit.com/r/Bitcoin/comments/37x5fn/re_lightning_network_and_the_blocksize/</t>
  </si>
  <si>
    <t>May 31, 2015 at 10:50AM</t>
  </si>
  <si>
    <t>utuxia</t>
  </si>
  <si>
    <t>Starts in 10 minutes</t>
  </si>
  <si>
    <t>http://www.epixhd.com/movie/deep-web/?gclid=CjwKEAjwnKCrBRCm1YuPrtWW0QMSJAC-5UYkwPa3X87Lv0hbtZxRsMudHsMyvb7GP3fmkmvdaBljeRoCtl7w_wcB</t>
  </si>
  <si>
    <t>http://www.reddit.com/r/Bitcoin/comments/37x7y9/starts_in_10_minutes/</t>
  </si>
  <si>
    <t>May 31, 2015 at 10:47AM</t>
  </si>
  <si>
    <t>conspbtc</t>
  </si>
  <si>
    <t>A quarter of Australians are OK having a chip implanted in them to pay for stuff</t>
  </si>
  <si>
    <t>http://www.businessinsider.com.au/a-quarter-of-australians-are-ok-having-a-chip-implanted-in-them-to-pay-for-stuff-2015-5</t>
  </si>
  <si>
    <t>http://www.reddit.com/r/Bitcoin/comments/37x7mi/a_quarter_of_australians_are_ok_having_a_chip/</t>
  </si>
  <si>
    <t>May 31, 2015 at 10:38AM</t>
  </si>
  <si>
    <t>WhyDontHobos</t>
  </si>
  <si>
    <t>Vanilla visa to btc?</t>
  </si>
  <si>
    <t>title about says it all. i have a $100 vanilla visa card and am looking to get btc for it.</t>
  </si>
  <si>
    <t>http://www.reddit.com/r/Bitcoin/comments/37x6qo/vanilla_visa_to_btc/</t>
  </si>
  <si>
    <t>May 31, 2015 at 11:01AM</t>
  </si>
  <si>
    <t>Coinbase</t>
  </si>
  <si>
    <t>http://imgur.com/gj9Ml9Q</t>
  </si>
  <si>
    <t>http://www.reddit.com/r/Bitcoin/comments/37x92v/coinbase/</t>
  </si>
  <si>
    <t>May 31, 2015 at 11:31AM</t>
  </si>
  <si>
    <t>eviljordan</t>
  </si>
  <si>
    <t>Given OKC and other problematic sites, what's the opinion of Coinbase?</t>
  </si>
  <si>
    <t>No text found</t>
  </si>
  <si>
    <t>http://www.reddit.com/r/Bitcoin/comments/37xc0q/given_okc_and_other_problematic_sites_whats_the/</t>
  </si>
  <si>
    <t>Sw33tandSour</t>
  </si>
  <si>
    <t>Attention: Former Okcoin cto never claims Okcoin is insolvent</t>
  </si>
  <si>
    <t>These two excerpts from Changpeng Zhao's latest statement do not suggest that OKC is insolvent."During certain periods, these bots have also been used in a manner to create orders that will only trade against themselves, not with user orders. This mode of operations was strongly resisted by even Chen and Liu (programming, matching engine), but Star Xu insisted on executing it.""I can confirm OKCoin removed a number of accounts (used by OKCoin bots) to pass the Proof-of-Reserve audit in Aug 2014. In essence, these bots trade on fractional (or fictional) reserves. Stephan[sic] Thomas was lied to during the audit. This is an unfortunate limitation of the proof-of-reserves method."CZ says that the bots trading on fractional reserve only trade with each other. Basically, their main purpose is to inflate volume numbers - this is something we have known has been going on for a very long time. While this practice is somewhat shady, it has no bearing on solvency.</t>
  </si>
  <si>
    <t>http://www.reddit.com/r/Bitcoin/comments/37xc0i/attention_former_okcoin_cto_never_claims_okcoin/</t>
  </si>
  <si>
    <t>May 31, 2015 at 11:24AM</t>
  </si>
  <si>
    <t>oldskooltodd</t>
  </si>
  <si>
    <t>Question about Trezor</t>
  </si>
  <si>
    <t>Hey everyone, I have a question about the Trezor. I know that if I use mytrezor lite I can scan my xpub to see my total balance and transactions. However, I am not a huge fan of that app and I was wondering if it's safe to scan the xpub on my mycelium wallet? I don't care about seeing the transactions, just want to be able to see my balance. Or is there a better android app/wallet to do this? Thanks!</t>
  </si>
  <si>
    <t>http://www.reddit.com/r/Bitcoin/comments/37xbbw/question_about_trezor/</t>
  </si>
  <si>
    <t>May 31, 2015 at 11:16AM</t>
  </si>
  <si>
    <t>finway</t>
  </si>
  <si>
    <t>The Decentralization Extremist</t>
  </si>
  <si>
    <t>Everybody should be able to run a full node without effort(capital), depending on other people is dangerous.Everybody should be able to grown all kinds of food without effort(capital), depending on other people is dangerous.Which is more absurd?</t>
  </si>
  <si>
    <t>http://www.reddit.com/r/Bitcoin/comments/37xais/the_decentralization_extremist/</t>
  </si>
  <si>
    <t>May 31, 2015 at 11:09AM</t>
  </si>
  <si>
    <t>noodlez222</t>
  </si>
  <si>
    <t>CoinScrum and Proof of Work: Tools for the Future - Vinay Gupta (x-post /r/libertarianlectures)</t>
  </si>
  <si>
    <t>https://www.youtube.com/watch?v=1Ja7HSHqt_Y</t>
  </si>
  <si>
    <t>http://www.reddit.com/r/Bitcoin/comments/37x9ul/coinscrum_and_proof_of_work_tools_for_the_future/</t>
  </si>
  <si>
    <t>May 31, 2015 at 11:40AM</t>
  </si>
  <si>
    <t>Cruzer26</t>
  </si>
  <si>
    <t>Bitcoin and Law</t>
  </si>
  <si>
    <t>http://www.stockersmarket.com/bitcoin-and-law/</t>
  </si>
  <si>
    <t>http://www.reddit.com/r/Bitcoin/comments/37xcu4/bitcoin_and_law/</t>
  </si>
  <si>
    <t>May 31, 2015 at 12:04PM</t>
  </si>
  <si>
    <t>IamAlso_u_grahvity</t>
  </si>
  <si>
    <t>Barry Silbert: Western Union Will Be Crushed by Bitcoin (VIDEO)</t>
  </si>
  <si>
    <t>http://www.entrepreneur.com/video/246175?utm_content=buffer62590&amp;utm_medium=social&amp;utm_source=twitter.com&amp;utm_campaign=buffer</t>
  </si>
  <si>
    <t>http://www.reddit.com/r/Bitcoin/comments/37xf30/barry_silbert_western_union_will_be_crushed_by/</t>
  </si>
  <si>
    <t>May 31, 2015 at 12:00PM</t>
  </si>
  <si>
    <t>abitup</t>
  </si>
  <si>
    <t>Printing services accepting Bitcoin?</t>
  </si>
  <si>
    <t>Hey guys!In search of a Vista Print alternative that accepts Bitcoin..... Has anyone come across anything in their travels?</t>
  </si>
  <si>
    <t>http://www.reddit.com/r/Bitcoin/comments/37xeqe/printing_services_accepting_bitcoin/</t>
  </si>
  <si>
    <t>May 31, 2015 at 11:53AM</t>
  </si>
  <si>
    <t>Ross Is Our Socrates - Jeffrey Tucker</t>
  </si>
  <si>
    <t>https://tucker.liberty.me/ross-is-our-socrates/</t>
  </si>
  <si>
    <t>http://www.reddit.com/r/Bitcoin/comments/37xe0e/ross_is_our_socrates_jeffrey_tucker/</t>
  </si>
  <si>
    <t>May 31, 2015 at 12:22PM</t>
  </si>
  <si>
    <t>dailyhashrate</t>
  </si>
  <si>
    <t>We Can’t Trust Women With Bitcoin.</t>
  </si>
  <si>
    <t>http://dailyhashrate.com/2015/05/31/we-cant-trust-women-with-bitcoin/</t>
  </si>
  <si>
    <t>http://www.reddit.com/r/Bitcoin/comments/37xgp5/we_cant_trust_women_with_bitcoin/</t>
  </si>
  <si>
    <t>May 31, 2015 at 12:11PM</t>
  </si>
  <si>
    <t>darkenvy</t>
  </si>
  <si>
    <t>Calculated how long 0.00005460 Tx would take w/out fee</t>
  </si>
  <si>
    <t>http://puu.sh/i6N5Z/f459cb1b0a.jpg</t>
  </si>
  <si>
    <t>http://www.reddit.com/r/Bitcoin/comments/37xfqx/calculated_how_long_000005460_tx_would_take_wout/</t>
  </si>
  <si>
    <t>May 31, 2015 at 12:39PM</t>
  </si>
  <si>
    <t>bearjewpacabra</t>
  </si>
  <si>
    <t>The war on drugs</t>
  </si>
  <si>
    <t>http://i.imgur.com/TGyeVba.jpg</t>
  </si>
  <si>
    <t>http://www.reddit.com/r/Bitcoin/comments/37xi69/the_war_on_drugs/</t>
  </si>
  <si>
    <t>May 31, 2015 at 01:49PM</t>
  </si>
  <si>
    <t>PMmeyourBTC</t>
  </si>
  <si>
    <t>Interested in Bitcoin, but don't have a tech background. What can I do to get involved?</t>
  </si>
  <si>
    <t>Hey all, I'm a graduating political science major and I've been following Bitcoin for almost a year now. My experience with Bitcoin has been from a policy perspective and I've also spent a lot of time studying altcoin development. I've also interned in a Congressional office and advised staff on Bitcoin developments. Now that I'm graduating, I am highly considering getting involved in the industry, but feel like I'll be forever outclassed due to my lack of a technical background.Do you think this is the case and if not, what opportunities are available for people with non-technical backgrounds (except for marketing)?</t>
  </si>
  <si>
    <t>http://www.reddit.com/r/Bitcoin/comments/37xnsc/interested_in_bitcoin_but_dont_have_a_tech/</t>
  </si>
  <si>
    <t>May 31, 2015 at 01:46PM</t>
  </si>
  <si>
    <t>BayAreaCoins</t>
  </si>
  <si>
    <t>Gavin Andresen be like...</t>
  </si>
  <si>
    <t>http://i.imgur.com/J1x8mqc.png</t>
  </si>
  <si>
    <t>http://www.reddit.com/r/Bitcoin/comments/37xnj9/gavin_andresen_be_like/</t>
  </si>
  <si>
    <t>May 31, 2015 at 01:24PM</t>
  </si>
  <si>
    <t>cebrek</t>
  </si>
  <si>
    <t>I am worried about the coming 20mb hard fork, that people will fight it and Bitcoin will split in two. If I just hold and don't spend, will my coins be safe until the dust settles?</t>
  </si>
  <si>
    <t>Title says it all.PS, I am in favor, for what it's worth.</t>
  </si>
  <si>
    <t>http://www.reddit.com/r/Bitcoin/comments/37xltw/i_am_worried_about_the_coming_20mb_hard_fork_that/</t>
  </si>
  <si>
    <t>May 31, 2015 at 02:28PM</t>
  </si>
  <si>
    <t>aleenamaleena</t>
  </si>
  <si>
    <t>La Fin des Banks?</t>
  </si>
  <si>
    <t>http://i.imgur.com/aucGtLn.png</t>
  </si>
  <si>
    <t>http://www.reddit.com/r/Bitcoin/comments/37xqlm/la_fin_des_banks/</t>
  </si>
  <si>
    <t>May 31, 2015 at 02:27PM</t>
  </si>
  <si>
    <t>Vapor114</t>
  </si>
  <si>
    <t>Can we debate the following statement to see if it rings true: an algorithmic protocol...</t>
  </si>
  <si>
    <t>...an algorithmic protocol that uses cryptographic hashes and public key cryptography as a way to reward participants, with another protocol that retains value called bitcoin for validating a ledger called the blockchain, over a peer to peer decentralized trust network transparent to public display.</t>
  </si>
  <si>
    <t>http://www.reddit.com/r/Bitcoin/comments/37xqie/can_we_debate_the_following_statement_to_see_if/</t>
  </si>
  <si>
    <t>May 31, 2015 at 02:14PM</t>
  </si>
  <si>
    <t>ILoveBitcoin23</t>
  </si>
  <si>
    <t>Let Your Bitcoin Do the Talking</t>
  </si>
  <si>
    <t>Well this community has become an embarrassment. Between the block size debate and the Roger Ver controversy we look like a collection of fools to any outsiders. I never thought I would consider selling this many of my bitcoins but I can not justify holding significant amount of bitcoin in the current environment.I have no interest in investing in a currency that can only scale to be used by 1/5000th of 1% of the global population. I thought this was a "World Wide Ledger".So I will let my money do the talking, selling some coins each day until the block size is fixed or until this community gets serious.Cryptocurrency is bigger than Bitcoin and it will move on without Bitcoin. Look what happened to Myspace. Don't get left holding the bag.Hoping for the best, prepared for the worst</t>
  </si>
  <si>
    <t>http://www.reddit.com/r/Bitcoin/comments/37xpn9/let_your_bitcoin_do_the_talking/</t>
  </si>
  <si>
    <t>May 31, 2015 at 02:10PM</t>
  </si>
  <si>
    <t>Short_Term_Account</t>
  </si>
  <si>
    <t>Switzerland To Establish The First Bitcoin Bank</t>
  </si>
  <si>
    <t>http://www.coinbuzz.com/2015/05/30/switzerland-bitcoin-bank/</t>
  </si>
  <si>
    <t>http://www.reddit.com/r/Bitcoin/comments/37xpam/switzerland_to_establish_the_first_bitcoin_bank/</t>
  </si>
  <si>
    <t>May 31, 2015 at 02:09PM</t>
  </si>
  <si>
    <t>BTC_accepted_here</t>
  </si>
  <si>
    <t>If you had to rebrand Bitcoin for maximum global appeal, how would you do it?</t>
  </si>
  <si>
    <t>I've been using Bitcoin since early '14, and while I'm crazy about the idea, the language still doesn't feel natural. I like the idea of the "World Wide Ledger" because it immediately feels familiar. How else would you rebrand Bitcoin to make it feel appealing and comfortable from Day 1?</t>
  </si>
  <si>
    <t>http://www.reddit.com/r/Bitcoin/comments/37xp82/if_you_had_to_rebrand_bitcoin_for_maximum_global/</t>
  </si>
  <si>
    <t>May 31, 2015 at 03:18PM</t>
  </si>
  <si>
    <t>ATL_US</t>
  </si>
  <si>
    <t>Do transactions with a 1 satoshi fee get confirmed before no fee transactions?</t>
  </si>
  <si>
    <t>Or, is there a minimum fee for the fee to be acknowledged?Are transactions included in order by fee size? So would a 0.00001 BTC fee be prioritized over a 0.000001 BTC fee? And a 0.00000001 BTC fee be prioritized over no fee?Would it be accurate to view fees as an effective bidding war on whose transaction is included in the next block the soonest?</t>
  </si>
  <si>
    <t>http://www.reddit.com/r/Bitcoin/comments/37xtvu/do_transactions_with_a_1_satoshi_fee_get/</t>
  </si>
  <si>
    <t>May 31, 2015 at 03:22PM</t>
  </si>
  <si>
    <t>VytautasK</t>
  </si>
  <si>
    <t>Bitcoin debit card from SpectroCoin, probably first in Europe</t>
  </si>
  <si>
    <t>http://blog.spectrocoin.com/2015/05/use-spectrocoin-debit-card-to-withdraw-bitcoin/</t>
  </si>
  <si>
    <t>http://www.reddit.com/r/Bitcoin/comments/37xu51/bitcoin_debit_card_from_spectrocoin_probably/</t>
  </si>
  <si>
    <t>May 31, 2015 at 04:02PM</t>
  </si>
  <si>
    <t>P43R0</t>
  </si>
  <si>
    <t>What can Bitcoin get out of Google's Project Vault?</t>
  </si>
  <si>
    <t>I just watched this presentation of Project Vault: https://www.youtube.com/watch?v=mpbWQbkl8_g&amp;feature=youtu.be&amp;t=2851And if I understand it correctly it could enable every mobile device that uses Project Vault to be a secure hardware wallet?</t>
  </si>
  <si>
    <t>http://www.reddit.com/r/Bitcoin/comments/37xwkq/what_can_bitcoin_get_out_of_googles_project_vault/</t>
  </si>
  <si>
    <t>May 31, 2015 at 04:22PM</t>
  </si>
  <si>
    <t>Taidiji</t>
  </si>
  <si>
    <t>Gavin is being too divisive, Core devs need to communicate better and not through Peter Todd.</t>
  </si>
  <si>
    <t>A lot of things going on here.Too many people are way too easily swayed by the 20 MB proposal without taking time to think.Facts are Gavin and Mike Hearn are isolated in the technical side. And Mike has a history of controversial proposals.Gavin is clearly better at PR that the rest of the devs. And they should make an effort to explain themselves better and maybe make alternative proposals. It doesn't mean Gavin is right. More worrying, it seems to me there is astroturfing going on to chill for the 20 MB proposal and to discredit the core devs.It looks increasingly like there are other interests at play on this. Some people clearly have an interest in dividing the Bitcoin community. The problem is, none have been more divisive recently that Gavin Andresen. He is not tackling this the right way at all. People being sheeps even in the Bitcoin community, they see him as the de facto leader and give him way too much credit. I'm sure 99% of the people supporting the 20MB increase would change their opinion in 1 second if Satoshi came out and sait it is wrong.Ofcourse, at this point, the majority of the Bitcoin community on Reddit is sitting on losses and and are climbing to any idea they think would increase their holding's value. In my case I'm more worried about the divisions fomented by Gavin. Especially at a time when confidence in Bitcoin is at a low and when the market could break to new lows if this situation gets serious. This is irresponsible.It's easy to think about it as simple bandwidth maths at first and I guess that's why so many people are in favor of it when they hear the idea. It seems like a natural evolution but one should take time and reflect before cheerleading. And paying attention to the technical "experts" arguments is a big part of it.They need to make an effort on communication and letting Peter Todd debate with Gavin is not a good way to do that because he is widely seen as the boy who cried wolf.But again Gavin being at PR doesn't make him right. So I don't know if the 20 MB increase is the right choice but I'm quite sure the way he is handling this is wrong.</t>
  </si>
  <si>
    <t>http://www.reddit.com/r/Bitcoin/comments/37xxmj/gavin_is_being_too_divisive_core_devs_need_to/</t>
  </si>
  <si>
    <t>May 31, 2015 at 04:14PM</t>
  </si>
  <si>
    <t>Mr_BTC</t>
  </si>
  <si>
    <t>iGot withdrawal - 13 days and waiting.</t>
  </si>
  <si>
    <t>Okay, going too keep it short, sharp &amp; shiny here.I have been purchasing BTC fron iGot for a little while now, I have been quite happy with there service however they are a little slow. However never thought they were this slow.Over 2 weeks ago I purchased just over 3.0000 Bitcoins. For the user to withdraw to a external wallet you need a manual approval. Before I ordered I saw the red banner on the top of the page claiming how there hot wallet will be getting upgrades so there may be a delay. It has now been 13 days without any manual approval, I have contacted support &amp; Dan on email several times however I just keep being told the upgrade is going to be longer and longer.I have seen many other posts about this issue &amp; I am thinking about taking this matter further, If anyone knows of similar people in my situation that have had a resolution to there problem please share.King Regards, Steve</t>
  </si>
  <si>
    <t>http://www.reddit.com/r/Bitcoin/comments/37xx7r/igot_withdrawal_13_days_and_waiting/</t>
  </si>
  <si>
    <t>May 31, 2015 at 04:34PM</t>
  </si>
  <si>
    <t>blk0</t>
  </si>
  <si>
    <t>Satoshi can kill all but one of the competing blockchain forks by dumping his 1M coins on the chains he doesn't like</t>
  </si>
  <si>
    <t>Coin value would plummet on that chains, no more profitable to mine there, done. Unity is restored, bitcoin is saved. The benevolent dictator ruled over the indecisive community.</t>
  </si>
  <si>
    <t>http://www.reddit.com/r/Bitcoin/comments/37xyde/satoshi_can_kill_all_but_one_of_the_competing/</t>
  </si>
  <si>
    <t>May 31, 2015 at 04:31PM</t>
  </si>
  <si>
    <t>always_a_noob</t>
  </si>
  <si>
    <t>Two noob questions about the upcoming hardfork (if it happens)</t>
  </si>
  <si>
    <t>So let's say I currently own 10 BTC and the current BTC gets forked to two coins: GavinCoin (20 MB) and PeterCoin (current).Will I now own 10 GavinCoin only, 10 PeterCoin only, both 10 GavinCoin and 10 PeterCoin, or neither of those?If I now want to buy more "bitcoin" for $100, which should I buy - GavinCoin or PeterCoin?I just don't get it. I'm confused. Please explain.</t>
  </si>
  <si>
    <t>http://www.reddit.com/r/Bitcoin/comments/37xy80/two_noob_questions_about_the_upcoming_hardfork_if/</t>
  </si>
  <si>
    <t>May 31, 2015 at 04:29PM</t>
  </si>
  <si>
    <t>kiisfm</t>
  </si>
  <si>
    <t>What's your vote?</t>
  </si>
  <si>
    <t>One line only top comments please. Everybody can quickly see what everyone is thinking.</t>
  </si>
  <si>
    <t>http://www.reddit.com/r/Bitcoin/comments/37xy3c/whats_your_vote/</t>
  </si>
  <si>
    <t>May 31, 2015 at 04:26PM</t>
  </si>
  <si>
    <t>fcktheussa</t>
  </si>
  <si>
    <t>So why don't we find middleground and raise the limit to something like 4mb.</t>
  </si>
  <si>
    <t>I'm in favour of raising the blocksize limit. That being said, I do think the blockminimalists have a point, but they should have developed an alternative sooner. There is no alternative to so the blocksize limit has to be raised.But why don't we find a moddleground to reach a consensus? We give the camp who want to raise the limit what they want while alternatives are being developed.</t>
  </si>
  <si>
    <t>http://www.reddit.com/r/Bitcoin/comments/37xxxd/so_why_dont_we_find_middleground_and_raise_the/</t>
  </si>
  <si>
    <t>May 31, 2015 at 04:25PM</t>
  </si>
  <si>
    <t>marisam77</t>
  </si>
  <si>
    <t>Wanting to start mining Bitcoins what's the best Hardware?</t>
  </si>
  <si>
    <t>I'm sure people ask this all the time on here and I'm not trying to be repetitive but I have just taken an interest in trying to mine bitcoins and I want to know what hardware I should buy that will actually generate a profit for me.</t>
  </si>
  <si>
    <t>http://www.reddit.com/r/Bitcoin/comments/37xxug/wanting_to_start_mining_bitcoins_whats_the_best/</t>
  </si>
  <si>
    <t>oerwouter</t>
  </si>
  <si>
    <t>A healthy decision is based on consent, not consensus or consensus of a vast majority. We don't have it yet, but we can get it and it doesn't take that much.</t>
  </si>
  <si>
    <t>I am not technical enough to fully understand the discussion about block size but so far I am enjoying the amazing constructive contributions we've seen. But as a relative outsider, there are also some things about the discussion that worry me.First, the discussion has been going on for some time now and I sense there's some tiredness about it and out of that there's a growing attitude of: "Ok let's just do it!" (in other words: "Let's get it over with!"). Something we need te keep an eye on.What also worries me is that sometimes the argument of "the vast majority wants it" gets used in favor of the proposed change to 20mb, when opponents point out possible weaknesses of it and suggest a smaller increase. The reason why we see democracy fail everywhere is the fact that if the minority has (what appear to be) good counterarguments, they can be ignored by the majority, instead of being either debunked or recognized.Last, the discussion gets polluted with emotions, which is human ofcourse, but doesn't help clear things up.So, what to me seems needed for us as a community at this moment, is to know what is the best way to move regarding the block size that has the consent of all core devs. Not consensus (everyone has to agree), but consent (no-one has paramount and reasoned objections to the proposal). This has great benefits over the 'majority decides model', because you will not lose anyone out of frustration because their arguments are ignored. (And losing can be resigning but also going on frustrated, both are not good for the community).How can we get it? By asking help from an expert. Finding consent in a group is not an easy thing; it's a craft. Some people are doing this day in day out. This community may have a lot of expertise in cryptography, programming and p2p-networks, but we are not experts in decision making processes. A wise man knows his limitations. Why not get help from someone that has that expertise, that can bring the most vocal proponents and opponents together in a constructive way?Who can do that job? The concepts I wrote about are from a thing called Dynamic Governance or Sociocracy (a decision making strategy invented by a Dutch guy Gerard Endenburg who started using it in his own electrical engineering in the seventies). I know there are people that have great experience with this kind of work, e.g. a guy named Gregg Kendrick. He owned an IT company for years so he's won't be afraid of some technical discussion. (Disclaimer: I don't know this guy personally but I heard him give a talk, explaining how he reached consent with his employees about who was to be let off when a crisis hit his company, instead of just firing people, which was impressive to me). But that's just a personal suggestion, I am sure there are lots of other people who can pull this off and I am curious to hear other ideas.Maybe (I don't think so) we will find out that also a consent is really not possible, but in that case at least that will become really clear for everyone, it's not right now. And maybe we will reach consent. And if it doesn't work out? What's really to lose?</t>
  </si>
  <si>
    <t>http://www.reddit.com/r/Bitcoin/comments/37xxu9/a_healthy_decision_is_based_on_consent_not/</t>
  </si>
  <si>
    <t>A lot of things going on here.Too many people are way too easily swayed by the 20 MB proposal without taking time to think.Facts are Gavin and Mike Hearn are isolated on the technical side. And Mike has a history of controversial proposals.Gavin is clearly better at PR that the rest of the devs. And they should make an effort to explain themselves better and maybe make alternative proposals. It doesn't mean Gavin is right. And more worrying, it seems to me there is something akin to astroturfing going on to chill for the 20 MB proposal and to discredit the core devs ( However simpletons cheerleading can look like astroturfing so I'm not sure about this).Some people clearly have an interest in dividing the Bitcoin community. The problem is, none have been more divisive recently that Gavin Andresen. He is not tackling this the right way at all. People being sheeps even in the Bitcoin community, they see him as the de facto leader and give him way too much credit. I'm sure 99% of the people supporting the 20MB increase would change their opinion in 1 second if Satoshi came out and sait it is wrong.Ofcourse, at this point, the majority of the Bitcoin community on Reddit is sitting on losses and and is climbing to any idea they think would increase their holding's value. In my case I'm more worried about the divisions fomented by Gavin. Especially at a time when confidence in Bitcoin is shaky and when the market could break to new lows if this situation gets serious. This is irresponsible.It's easy to think about it as simple bandwidth maths at first and I guess that's why so many people are in favor of it when they hear the idea. It seems like a natural evolution but one should take time and reflect before cheerleading. And paying attention to the technical "expert's" arguments is a big part of it.They need to make an effort on communication and letting Peter Todd debate with Gavin is not a good way to do that because he is widely seen as the boy who cried wolf. Gregory Maxwell for example seems much better at explaining his views and has more credibility.But again Gavin being so far the best at PR doesn't make him right. So I don't know if the 20 MB increase is the right choice but I'm quite sure the way he is handling this is wrong.</t>
  </si>
  <si>
    <t>One line only top comments please. Everybody can quickly see what everyone is thinking in one place. Don't vote.</t>
  </si>
  <si>
    <t>May 31, 2015 at 05:00PM</t>
  </si>
  <si>
    <t>buddhamangler</t>
  </si>
  <si>
    <t>Why all the fear of block size?</t>
  </si>
  <si>
    <t>Block size...Let the miners decide how much to include. I don't understand all this fear of increasing the block size when the miners are free to choose down to the minimum anyways. Miners could in theory decide to not mine a single transaction ever. All this talk about this and that amount of size of the blockchain, my oh my, storage is so cheap. We are not even close to pushing the limits of storage for even the average person. A 1TB drive costs under a 100 bucks.Let's free our decision to economics, miners are free to....keep in mem pool/include/drop any transaction they wish just as is the case today. If miners decide to drop the transactions because their mem pool is filling up then obviously the fee was not high enough.We cannot simultaneously allow full throttle of transactions and protect zero confirmation transactions. They are competing concepts aren't they? Zero confirmation transactions should be pushed to the edges and handled by some other system. If someone wants to spam the shit out of bitcoin then so be it, if the miners decide they are paying a fee that is appropriate then it gets included, if not then get lost.Transaction fees have to be allowed to compete with one another, that is the only way to find equilibrium.</t>
  </si>
  <si>
    <t>http://www.reddit.com/r/Bitcoin/comments/37xzux/why_all_the_fear_of_block_size/</t>
  </si>
  <si>
    <t>May 31, 2015 at 05:19PM</t>
  </si>
  <si>
    <t>maxi_malism</t>
  </si>
  <si>
    <t>This is how banks become too big to fail</t>
  </si>
  <si>
    <t>http://www.motherjones.com/files/images/big-bank-theory-chart.jpg</t>
  </si>
  <si>
    <t>http://www.reddit.com/r/Bitcoin/comments/37y11u/this_is_how_banks_become_too_big_to_fail/</t>
  </si>
  <si>
    <t>May 31, 2015 at 05:52PM</t>
  </si>
  <si>
    <t>ciphera</t>
  </si>
  <si>
    <t>Why are 20MB blocksize supporters so opposed to the lightning network?</t>
  </si>
  <si>
    <t>Can some of the 20MB blocksize supporters specify exactly why you are so opposed to the lightning network? It seems like they are trying to talk that technology down because pro 1MB supporters like it.Is it because Satoshi didn't come up with it and that's why you want nothing to do with it?I get truly sad when I see some people I respect, like Justus Ranvier and Kristov Atlas, with seemingly ignorant comments like "I'll just use the blockchain"...</t>
  </si>
  <si>
    <t>http://www.reddit.com/r/Bitcoin/comments/37y32d/why_are_20mb_blocksize_supporters_so_opposed_to/</t>
  </si>
  <si>
    <t>May 31, 2015 at 06:08PM</t>
  </si>
  <si>
    <t>KatesAss</t>
  </si>
  <si>
    <t>Is this plan for my Bitcoin holdings a good one?</t>
  </si>
  <si>
    <t>So my long term Bitcoin holdings are starting to get a bit large, and at the moment it's all in my electrum wallet. I was thinking that I should get a Cryptosteel (I am a backer) which should arrive in July-ish, now what I am going to do is move it all to the Cryptosteel take note of the pub key and store it in a security deposit box. That way I can routinely deposit my Bitcoin and have the private key well protected. Is this a good idea? Any changes I should make to my plan?</t>
  </si>
  <si>
    <t>http://www.reddit.com/r/Bitcoin/comments/37y45y/is_this_plan_for_my_bitcoin_holdings_a_good_one/</t>
  </si>
  <si>
    <t>May 31, 2015 at 06:03PM</t>
  </si>
  <si>
    <t>Bitfroind</t>
  </si>
  <si>
    <t>How do I make a backup of my HW1 with greenaddress?</t>
  </si>
  <si>
    <t>The title says it all: I have two HW1 and want to use one of them as backup. Any help?</t>
  </si>
  <si>
    <t>http://www.reddit.com/r/Bitcoin/comments/37y3s5/how_do_i_make_a_backup_of_my_hw1_with_greenaddress/</t>
  </si>
  <si>
    <t>May 31, 2015 at 06:14PM</t>
  </si>
  <si>
    <t>heldertb</t>
  </si>
  <si>
    <t>Is it really a good decision? 20/21MB blocks, now that almost everyone has decided it needs to happen</t>
  </si>
  <si>
    <t>From an earlier post of mine:Then wouldn't it be better to dynamically change the block size just like the diff? I mean, what if 20MB wouldn't be sufficient, even if it's in 20 years from now. And also, in 20 years, everyone's internet speed and storage will have increased a lot, people will have a theoretical download speed of 1Gb/s+ (maybe even way more) and have 5TB Hard drives in their $400 laptops. I think 20MB blocks will just move the problem. Making it dynamic could fix this problem forever btw, look at how much internet speed and storage have evolved in the last 20 years. It's not multiplying by 2. Also, making it dynamic and not setting another fixed size will be only 1 hard fork, imagine how much the people will be banging their heads against the wall when 20MB won't be enough and have to do another hard forkBlocks won't be as easily filled up today when there is a larger limit. Unless someone attacks the network, and how much will he/she have to pay in tx fees to do this? I think making it another fixed size, it'll just move the problem, and not solve itAlso, what is the maximum transactions/second when the limit is 21MB?</t>
  </si>
  <si>
    <t>http://www.reddit.com/r/Bitcoin/comments/37y4jy/is_it_really_a_good_decision_2021mb_blocks_now/</t>
  </si>
  <si>
    <t>May 31, 2015 at 06:59PM</t>
  </si>
  <si>
    <t>carbon0021</t>
  </si>
  <si>
    <t>The Blocksize Debate is harming bitcoin</t>
  </si>
  <si>
    <t>How can we expect people to trust their money in a system that seems to have such inertia to action. I think that it is incumbent on the "do nothing on the Blocksize" crowd to develop a proposal that covers the following:Identify what conditions, if any, they feel would warrant an increase in the Max blocksize. I.E. Transaction delays, and or excessive fees.Provide a detailed strategy on what they recommend doing if the limiting factors in #1 manifest.Without a cohesive plan, it is hard to side with the "do nothing" crowd because it seems like future action on this matter is inevitable.</t>
  </si>
  <si>
    <t>http://www.reddit.com/r/Bitcoin/comments/37y7mm/the_blocksize_debate_is_harming_bitcoin/</t>
  </si>
  <si>
    <t>May 31, 2015 at 07:30PM</t>
  </si>
  <si>
    <t>Introshine</t>
  </si>
  <si>
    <t>OKCoin's account /u/Okcoinbtc: "OKCoin supports the block size increase."</t>
  </si>
  <si>
    <t>http://www.reddit.com/r/Bitcoin/comments/37xrd4/i_dont_think_the_miners_have_a_choice_if_we/crqqliv</t>
  </si>
  <si>
    <t>http://www.reddit.com/r/Bitcoin/comments/37yagw/okcoins_account_uokcoinbtc_okcoin_supports_the/</t>
  </si>
  <si>
    <t>May 31, 2015 at 07:27PM</t>
  </si>
  <si>
    <t>[Tinfoil Hat Thought Experiment] Which devs have malicious intent?</t>
  </si>
  <si>
    <t>Based on historical precedents, one can only assume that the borg has already infiltrated the bitcoin community including the core devs.What would be your nominations for corrupted members of the current core dev team?Please include a brief summary of the reasons which lead you to the conclusion.</t>
  </si>
  <si>
    <t>http://www.reddit.com/r/Bitcoin/comments/37ya64/tinfoil_hat_thought_experiment_which_devs_have/</t>
  </si>
  <si>
    <t>May 31, 2015 at 07:34PM</t>
  </si>
  <si>
    <t>IamSatoshi_Doco</t>
  </si>
  <si>
    <t>[video] Interview recorded with Peter Todd 1 year ago [London] Bitcoin's Development and Politics</t>
  </si>
  <si>
    <t>https://www.youtube.com/attribution_link?a=wJ4rYCRIgZ8&amp;u=%2Fwatch%3Fv%3DTfovKFvnqXk%26feature%3Dshare</t>
  </si>
  <si>
    <t>http://www.reddit.com/r/Bitcoin/comments/37yarc/video_interview_recorded_with_peter_todd_1_year/</t>
  </si>
  <si>
    <t>May 31, 2015 at 08:12PM</t>
  </si>
  <si>
    <t>userinspain</t>
  </si>
  <si>
    <t>Major Scammer Alert: CloudTD</t>
  </si>
  <si>
    <t>Alert regarding an organization that began by advertising itself as a trading and investment company with a special algorithm capable of obtaining between 10 &amp; 20 % interest on bitcoin investments. CloudTD: http://www.cloudtd.es/ https://twitter.com/cloudtd_esSince signing a contract and placing our investment, myself and four other investors have not received any response or any part of our original investment back, even beyond the maturity date. The company has failed to respond to any of our attempts to communicate and the case is currently running its course through the Spanish legal system. It has also received some media attention: http://agencias.abc.es/agencias/noticia.asp?noticia=1831157 http://sobrebitcoin.com/investigacion-estafador-bitcoins-detenido-canarias/The sole owner is: https://es.linkedin.com/in/aythami/en</t>
  </si>
  <si>
    <t>http://www.reddit.com/r/Bitcoin/comments/37ye6d/major_scammer_alert_cloudtd/</t>
  </si>
  <si>
    <t>May 31, 2015 at 08:10PM</t>
  </si>
  <si>
    <t>BitcoinIsLiberty</t>
  </si>
  <si>
    <t>Trezor Chrome extension now enables configuring the Trezor without having to use mytrezor.com. After installing click "Apps" in Chrome to try it out.</t>
  </si>
  <si>
    <t>https://chrome.google.com/webstore/detail/trezor-chrome-extension/jcjjhjgimijdkoamemaghajlhegmoclj</t>
  </si>
  <si>
    <t>http://www.reddit.com/r/Bitcoin/comments/37ydz2/trezor_chrome_extension_now_enables_configuring/</t>
  </si>
  <si>
    <t>May 31, 2015 at 08:30PM</t>
  </si>
  <si>
    <t>AnthonyTypical</t>
  </si>
  <si>
    <t>Genesis Coins to be Sold on Bitcointalk.org</t>
  </si>
  <si>
    <t>http://bitcoinist.net/genesis-coins-sold-on-bitcointalk/</t>
  </si>
  <si>
    <t>http://www.reddit.com/r/Bitcoin/comments/37yfr2/genesis_coins_to_be_sold_on_bitcointalkorg/</t>
  </si>
  <si>
    <t>May 31, 2015 at 08:23PM</t>
  </si>
  <si>
    <t>fogart</t>
  </si>
  <si>
    <t>Newbie here: I got a MyCelium wallet but I'm hesitant to use the market...</t>
  </si>
  <si>
    <t>The market on my phone seems to give quotes of BTC that very different. Users have star ratings, but I'm not really sure, if this is the best way to buy bitcoins. I read the FAQ and found a site (Yacuna) that served the country I am living in (Korea) but they want a lot of proof of identity and bank information before I can buy bitcoins. I know there must be an easier way to do this. Can anyone please help a bitcoin newbie out?</t>
  </si>
  <si>
    <t>http://www.reddit.com/r/Bitcoin/comments/37yf2x/newbie_here_i_got_a_mycelium_wallet_but_im/</t>
  </si>
  <si>
    <t>May 31, 2015 at 08:20PM</t>
  </si>
  <si>
    <t>obi-nine</t>
  </si>
  <si>
    <t>Geeks need sociopaths - a lesson for the bitcoin sub-culture?</t>
  </si>
  <si>
    <t>http://meaningness.com/metablog/geeks-mops-sociopaths</t>
  </si>
  <si>
    <t>http://www.reddit.com/r/Bitcoin/comments/37yevv/geeks_need_sociopaths_a_lesson_for_the_bitcoin/</t>
  </si>
  <si>
    <t>May 31, 2015 at 08:50PM</t>
  </si>
  <si>
    <t>RealJohnKennedyToole</t>
  </si>
  <si>
    <t>What happened to Mt. Gox?</t>
  </si>
  <si>
    <t>?</t>
  </si>
  <si>
    <t>http://www.reddit.com/r/Bitcoin/comments/37yhib/what_happened_to_mt_gox/</t>
  </si>
  <si>
    <t>May 31, 2015 at 08:48PM</t>
  </si>
  <si>
    <t>betthebtc</t>
  </si>
  <si>
    <t>Bitcoin Sports &amp;amp; E-Sports Betting! Make easy BTC!</t>
  </si>
  <si>
    <t>http://www.reddit.com/r/Bitcoin/comments/37yhcc/bitcoin_sports_esports_betting_make_easy_btc/</t>
  </si>
  <si>
    <t>May 31, 2015 at 09:03PM</t>
  </si>
  <si>
    <t>"Lightning Network is great, but not available right now" -- why not use StrawPay (Stroem) instead to scale? LN could become Stroem 2.0 later on</t>
  </si>
  <si>
    <t>https://github.com/strawpay</t>
  </si>
  <si>
    <t>http://www.reddit.com/r/Bitcoin/comments/37yiun/lightning_network_is_great_but_not_available/</t>
  </si>
  <si>
    <t>May 31, 2015 at 09:21PM</t>
  </si>
  <si>
    <t>FreeToEvolve</t>
  </si>
  <si>
    <t>I'm glad we are having a debate on block size and think its very important. But this shit has got to stop--</t>
  </si>
  <si>
    <t>Ok, I'm for the the block size increase, but agree that there are legitimate concerns to forking the chain when their might be other solutions. But this shit is really getting on my nerves:Most bitcoiners do not "trust" btc only they hope that they will "get rich" without much effort.and you fools in favor risk destroying the network with your ignorance. And all for what, because you've lost money on your investments and think that somehow increasing the block size limit is going to magically make you wealthier when everyone...These are simply the current posts on the front page but I've seen this again and again. Attacking the collective character of a group of people who disagree with you is not a fucking argument. People keep crying that this is hurting bitcoin, or these opinions are bad, or whatever. I'm all for another argument, but just claiming that the individuals who disagree with you are greedy and stupid is childish and worst than useless, its parasitic. It destroys any argument, makes people hardheaded, and turns it into a shit throwing contest.If you having something to contribute, feel free, I'd love to read it. But if you are just here to bash everyone who disagrees with you, because obviously you are the culmination of everything perfect and completely absent of error, and claim that anyone who defers from your perfect opinion is just greedy, selfish, and ignorant... guess what, you're a jackass.</t>
  </si>
  <si>
    <t>http://www.reddit.com/r/Bitcoin/comments/37yku9/im_glad_we_are_having_a_debate_on_block_size_and/</t>
  </si>
  <si>
    <t>May 31, 2015 at 05:29AM</t>
  </si>
  <si>
    <t>titan_lelantus</t>
  </si>
  <si>
    <t>What do you guys feel about a stresstest of okcoin?</t>
  </si>
  <si>
    <t>With the whole saga that is taking place and finding myself as an impartial customer of theirs i feel we, the community, should test them.What i suggest is a simple withdrawal of funds from a lot of customers and lets see if everything goes through. Im not really bothered about the whole contract drama but i am bothered about CZ's claims of possible fractional reserve/bad financing. After gox I feel this is the best we as a community can do.... especially off the back of a very successful blockchain stress test. Think of this as the dawn of decentralised testing for exchanges. While this base idea is simple and ignorant of a few points what do you guys think?</t>
  </si>
  <si>
    <t>http://www.reddit.com/r/Bitcoin/comments/37w7p7/what_do_you_guys_feel_about_a_stresstest_of_okcoin/</t>
  </si>
  <si>
    <t>agorisst</t>
  </si>
  <si>
    <t>I need key talking points to school a large group of people on Bitcoin</t>
  </si>
  <si>
    <t>I have quite a bit of knowledge on bitcoin and am an avid user. I made some notes but I want to make sure I don't ramble and spend too much time talking about less important things.Please give me some key talking points and also a few ways that would encourage discussion and hopefully spark that famous light bulb moment that enthusiasts are familiar with.</t>
  </si>
  <si>
    <t>http://www.reddit.com/r/Bitcoin/comments/37yeve/i_need_key_talking_points_to_school_a_large_group/</t>
  </si>
  <si>
    <t>May 31, 2015 at 10:03PM</t>
  </si>
  <si>
    <t>kreativegameboss</t>
  </si>
  <si>
    <t>Love Bitcoin? Like dice? Just found the fastest auto-betting...</t>
  </si>
  <si>
    <t>https://betterbets.io</t>
  </si>
  <si>
    <t>http://www.reddit.com/r/Bitcoin/comments/37ypfk/love_bitcoin_like_dice_just_found_the_fastest/</t>
  </si>
  <si>
    <t>May 31, 2015 at 09:52PM</t>
  </si>
  <si>
    <t>Floyd_Zeppelin</t>
  </si>
  <si>
    <t>New features proposed for the next hard fork</t>
  </si>
  <si>
    <t>Other than the 20mb increase, are there other noteworthy improvements to the protocol? Its an opportunity to do a lot more than the much needed scalability improvements.</t>
  </si>
  <si>
    <t>http://www.reddit.com/r/Bitcoin/comments/37yo6o/new_features_proposed_for_the_next_hard_fork/</t>
  </si>
  <si>
    <t>May 31, 2015 at 09:41PM</t>
  </si>
  <si>
    <t>katzmopolitan</t>
  </si>
  <si>
    <t>Selling bitcoin in Kathmandu, Nepal</t>
  </si>
  <si>
    <t>I was trying to send money to someone in Kathmandu to help after the earthquake. But the only person (business) listed on localbitcoins.com said they won't convert Bitcoin to cash (although they do say that on localbitcoins). Are there any other options or will I need to resort to more old fashioned money transfer alternatives?</t>
  </si>
  <si>
    <t>http://www.reddit.com/r/Bitcoin/comments/37ymxq/selling_bitcoin_in_kathmandu_nepal/</t>
  </si>
  <si>
    <t>May 31, 2015 at 09:29PM</t>
  </si>
  <si>
    <t>Amichateur</t>
  </si>
  <si>
    <t>Blocksize limit: What's the percentage of "spam" transactions today?</t>
  </si>
  <si>
    <t>Question out of interest:In the current blocksize limit discussion, has anyone made a blockchain analysis that shows the current blocksize after subtracting those transactions that are "spammy"? (maybe "spammy" is not the right term - what I mean is the following)I am thinking of transactions below min tx fee, or micro transactions whose value is less than "n times min tx fee" (n to be defined).... etc. (different charts for different "n"s would be interesting).If we subtract those transactions, what's the remaining block size, now and in the past? Maybe some statistics/charts on this would help in the current discussion.Just trying myself to better understand the urgency and extend of block size limit increase, and this question appeared as "yet unanswered" to me.Note: I am neither for nor against Gavin's 20MB proposal, I just want to better understand.</t>
  </si>
  <si>
    <t>http://www.reddit.com/r/Bitcoin/comments/37ylml/blocksize_limit_whats_the_percentage_of_spam/</t>
  </si>
  <si>
    <t>May 31, 2015 at 10:23PM</t>
  </si>
  <si>
    <t>jstolfi</t>
  </si>
  <si>
    <t>Why there must be a static hard maximum block size</t>
  </si>
  <si>
    <t>Now and then someone posts a proposal to do away with the maximum block size, or replace it by a dynamic limit that adjusts to the current load.From a programming viewpoint, a dynamic limit is the same as no limit at all.The purpose of a static limit is to tell every player (miner, node, client) what is the largest block that he must prepared to handle, and tell every miner what is the largest block that he can put out without choking other players.With an explicit max block size, programmers can use simpler, more efficient, and more reliable data structures (e.g. static monolihic buffers, instead of dynamically allocated and segmented ones). They can also tell users how much memory they need to have in order to run the software, and guarantee that it will not run out of memory in that case.A static max block size is also a security measure. Suppose that 10% of the nodes are known to be running on computers that have only 8 GB of memory and no swap memory. Then a malicious miner with (say) 1% of the total hashpower could try to mine blocks with 9 GB of bogus transactions. After about 100 trials he will succeed. Then those 10% of the nodes will crash, while the other 90% will acept the 9GB block as valid. From then on, those 10% will be permanently unable to process the blockchain, unless their memory is physically expanded.Note that the above risk does not exist when there is a hard limit (say, 20 MB) to the block size. If a rogue miner issues a block larger than the limit, that block will be rejected by all other players, as soon as they receive the first 20 MB; and no player should choke on it.</t>
  </si>
  <si>
    <t>http://www.reddit.com/r/Bitcoin/comments/37yrok/why_there_must_be_a_static_hard_maximum_block_size/</t>
  </si>
  <si>
    <t>May 31, 2015 at 10:19PM</t>
  </si>
  <si>
    <t>thehan</t>
  </si>
  <si>
    <t>Deep Web Thoughts?</t>
  </si>
  <si>
    <t>Just finished the film, very compelling, makes me really empathize for Ross Ulbricht and his family, got a little teary eyed.We will never truly be free, it breaks my heart.</t>
  </si>
  <si>
    <t>http://www.reddit.com/r/Bitcoin/comments/37yrbc/deep_web_thoughts/</t>
  </si>
  <si>
    <t>May 31, 2015 at 10:41PM</t>
  </si>
  <si>
    <t>eragmus</t>
  </si>
  <si>
    <t>@gavinandresen's (optimistic) 20MB block analysis had an arithmetic error, and actually supports 8MB blocks.</t>
  </si>
  <si>
    <t>https://twitter.com/petertoddbtc/status/604862985404702721</t>
  </si>
  <si>
    <t>http://www.reddit.com/r/Bitcoin/comments/37ytyj/gavinandresens_optimistic_20mb_block_analysis_had/</t>
  </si>
  <si>
    <t>May 31, 2015 at 10:54PM</t>
  </si>
  <si>
    <t>xmantipper</t>
  </si>
  <si>
    <t>The max blocksize debate is really an economic discussion, not a technical one</t>
  </si>
  <si>
    <t>So I've been following this discussion with interest, and I think the critical issues that should drive the solution are economic, not technical. I'd suggest we frame the important questions as:1 - How many transactions per second should the network support?2 - What should be the cost of the transactions?3 - How much should it cost to support the network, and run a full node?4 - Where does miner revenue primarily come from? Block rewards or transaction fees?I think once you agree upon these economic questions, the solution will be fairly simple to reach. In my mind, this is a software "requirements discussion."So let's talk about some possible scenarios:Where are we now? #1 #2 #3 are all low, and miners are supported by inflation (new block rewards).!$ dBitcoin is a huge success, an alternative to the Global financial system. This means #1 is high. It likely also means #3 is high too,</t>
  </si>
  <si>
    <t>http://www.reddit.com/r/Bitcoin/comments/37yvim/the_max_blocksize_debate_is_really_an_economic/</t>
  </si>
  <si>
    <t>May 31, 2015 at 10:48PM</t>
  </si>
  <si>
    <t>gavinjobtitle</t>
  </si>
  <si>
    <t>Friendly Reminder: Gavin is no longer the "Chief Scientist" of anything and it's misleading to keep using that title.</t>
  </si>
  <si>
    <t>That was a bitcoin foundation thing. He no longer has that job. It is incorrect to refer to him by that title at this point.(In my opinion it's dangerous to even HAVE titles like that in something as decentralized as bitcoin, but regardless of if it's a good title or a bad title it's not his title right now).</t>
  </si>
  <si>
    <t>http://www.reddit.com/r/Bitcoin/comments/37yupf/friendly_reminder_gavin_is_no_longer_the_chief/</t>
  </si>
  <si>
    <t>May 31, 2015 at 10:47PM</t>
  </si>
  <si>
    <t>Scowell</t>
  </si>
  <si>
    <t>Sounds like Bitcoin evolution: "it was actually illegal for commercial entities to connect to the Internet until 1991"</t>
  </si>
  <si>
    <t>http://www.washingtonpost.com/business/capitalbusiness/steve-case-get-ready-the-internet-is-about-to-change-again-heres-how/2015/05/29/d6c87f6c-0493-11e5-bc72-f3e16bf50bb6_story.html</t>
  </si>
  <si>
    <t>http://www.reddit.com/r/Bitcoin/comments/37yulm/sounds_like_bitcoin_evolution_it_was_actually/</t>
  </si>
  <si>
    <t>May 31, 2015 at 11:30PM</t>
  </si>
  <si>
    <t>jrm2007</t>
  </si>
  <si>
    <t>Is the blocksize question one of centralization vs decentralization?</t>
  </si>
  <si>
    <t>What is really the problem with centralization given that everyone wants Bitcoin to remain valuable?</t>
  </si>
  <si>
    <t>http://www.reddit.com/r/Bitcoin/comments/37yzzs/is_the_blocksize_question_one_of_centralization/</t>
  </si>
  <si>
    <t>May 31, 2015 at 11:10PM</t>
  </si>
  <si>
    <t>MyHomePage14</t>
  </si>
  <si>
    <t>Secure cold storage with arduino? Raspberry pi?</t>
  </si>
  <si>
    <t>I want to set up a cold storage wallet to start saving bitcoin and slowly converting some of my savings to crypto. Is it possible to store bitcoins on an arduino? Or do I need a raspberry pi? Could someone post a link to a good secure tutorial for one of these?</t>
  </si>
  <si>
    <t>http://www.reddit.com/r/Bitcoin/comments/37yxfb/secure_cold_storage_with_arduino_raspberry_pi/</t>
  </si>
  <si>
    <t>May 31, 2015 at 11:08PM</t>
  </si>
  <si>
    <t>Do 5 cent transactions really matter?</t>
  </si>
  <si>
    <t>First things first, I admit that I do not fully understand how the total of transactions, price of transactions and block size debate intertwines and translates as a whole, so forgive my ignorance in the following statements.My wallet is constantly bombarded with micro transactions with spam attached to it.The only reason these transactions are sent are due to the affordability. People send these spam messages because it is cost effective to do so.Why can't we just attach a mandatory fee which is high enough to stop this nonsense and in the process reduce the overall number of transactions in each block, and as a result push this whole block size debate further into the future and allow the developers more time to work on this? While simultaneously allowing the bitcoin ecosystem time to mature?Isn't it possible to just say that from now on, every transaction has a 5 cent fee attached to it, or it does not get sent? This could reduce the spammers who are clogging up the system and give developers and our community the extra time to think about a more long term viable solution?I know that I am happy to pay the extra fee with every transaction if it helps to reduce the uncertainty. I feel this uncertainty is doing more harm to the price of bitcoin than the extra couple of cents would as a whole.</t>
  </si>
  <si>
    <t>http://www.reddit.com/r/Bitcoin/comments/37yx7l/do_5_cent_transactions_really_matter/</t>
  </si>
  <si>
    <t>May 31, 2015 at 11:02PM</t>
  </si>
  <si>
    <t>For of you trolling about Ross Ulbricht: it was a bait and switch - the government had accused him in this informal way of murder so that when he was charged with this non-violent crimes in the end, he would still be seen as a violent criminal.</t>
  </si>
  <si>
    <t>https://youtu.be/FknwWMzc96A?list=PL3ZQ5CpNulQnEuE9CAbtUDSeemJciwxUK&amp;t=204</t>
  </si>
  <si>
    <t>http://www.reddit.com/r/Bitcoin/comments/37ywd5/for_of_you_trolling_about_ross_ulbricht_it_was_a/</t>
  </si>
  <si>
    <t>May 31, 2015 at 11:45PM</t>
  </si>
  <si>
    <t>Derpy_Hooves11</t>
  </si>
  <si>
    <t>How many here will actually be able to run a full node with 20MB blocks?</t>
  </si>
  <si>
    <t>Would be great if we could get a head count. I'm on Google Fiber so I should be fine.</t>
  </si>
  <si>
    <t>http://www.reddit.com/r/Bitcoin/comments/37z1th/how_many_here_will_actually_be_able_to_run_a_full/</t>
  </si>
  <si>
    <t>itisike</t>
  </si>
  <si>
    <t>Spinning gold into dollars: how BitGold intends to become a new standard</t>
  </si>
  <si>
    <t>http://www.theguardian.com/money/us-money-blog/2015/may/31/bitgold-new-standard-digital-currency</t>
  </si>
  <si>
    <t>http://www.reddit.com/r/Bitcoin/comments/37z1s7/spinning_gold_into_dollars_how_bitgold_intends_to/</t>
  </si>
  <si>
    <t>May 31, 2015 at 11:44PM</t>
  </si>
  <si>
    <t>wtfcowisown</t>
  </si>
  <si>
    <t>I operate a service where I ship people items from various stores. I accept Bitcoin, but don't have any type of escrow. What are my options?</t>
  </si>
  <si>
    <t>I run /r/buildapcproxy and ship people various computer parts (Among other things) from various different stores. A few people have offered to pay with Bitcoin (Which we accept), but I haven't been able to offer any type of escrow/protection. Although our reputation speaks for itself a little bit, escrow is preferred on both sides (even if there is a fee). Is the professional/correct way to do this to have them send the coins straight to my wallet?Are there any alternatives? What are my options? Thanks in advance!</t>
  </si>
  <si>
    <t>http://www.reddit.com/r/Bitcoin/comments/37z1ru/i_operate_a_service_where_i_ship_people_items/</t>
  </si>
  <si>
    <t>June 01, 2015 at 12:10AM</t>
  </si>
  <si>
    <t>btcsa</t>
  </si>
  <si>
    <t>Best bitcoin debit card to use worldwide</t>
  </si>
  <si>
    <t>I want to be able to travel and use a bitcoin debit card to swipe where visa/mastercard etc are accepted. What is the best card to do this with? Some of the sites that come up on Google look dodgy, not sure if they are real companies or scam sites. Is there a comparison site that shows the best cards and the charges etc? EDIT: some of the better looking options I have found are anxbtc, satoshitango, and xapo...</t>
  </si>
  <si>
    <t>http://www.reddit.com/r/Bitcoin/comments/37z56q/best_bitcoin_debit_card_to_use_worldwide/</t>
  </si>
  <si>
    <t>June 01, 2015 at 12:59AM</t>
  </si>
  <si>
    <t>dhruvio</t>
  </si>
  <si>
    <t>Independence and money: my bitcoin story</t>
  </si>
  <si>
    <t>About a year ago, my bank (Citibank Singapore) charged a large amount to my credit card for no reason. Since then, I've been dealing with their customer service, trying to get them to reverse the charge. It's been an infuriating process, but, in some ways, a lesson in Buddhism too. In any case, I just finished lodging a complaint with the Consumer Affairs group in Singapore. Consequently, I'm in a mood to write and annoyed at banks: it seems like a good time to share why I got into Bitcoin. Here is my Bitcoin story.I used to be in investment banking. Debt trading and sales, to be specific, in Singapore. For the longest time, I wanted to get into banking. Why? The same reason everyone else wants to: money. I grew up with my sister and mum in Australia, my dad left when I was young. Times were tough financially, but with some luck, my sister and I managed to get into private schools on scholarships. While, to our mother's delight, we received a good education, we were the poor kids. I'd say the stark socioeconomic difference between our peers and us affected me a lot more than my sister, especially as a teen. Hence, money was always on my mind, and I thought banking would be a good way “out.”We both ended up pursuing higher education in Australia; I got a degree in Finance and my sister is still pursuing her postgrad in Medicine. In the second year of my degree, I got an internship at an investment bank in Hong Kong and Singapore. It was great, it afforded me the opportunity to work, travel and build up some capital when I eventually joined the bank full time. But, somewhere deep inside myself, I knew the work was bull shit and didn't really have any meaning, except to satisfy the lavish and greedy tastes of people in the industry.What do I mean? Banking is what I would call a "circular" industry. I would say 70-90% of my clients were other banks and financial institutions. And the same applies for those clients. Which just means all banks are simply reallocating money amongst themselves in an incestuous kind of way, taking fees as each cent passes through them. The other 10-30% of clients are where the "fresh money" comes from, people like you and me, putting our savings into investment funds that eventually get roped into the fee-fest known as banking.The fees taken out of the money we invest through financial services (e.g. mutual funds, savings accounts) are what constitute the billions upon billions of dollars in revenues financial institutions make each year. That's money that you and I have worked hard for. Why? The answer to that question is the same reason I left banking: because bankers only care about money. To be more specific, they only care about taking your money for themselves.Enter Bitcoin.I first heard about Bitcoin sometime in 2012 on a tech blog. I didn’t think much of it. But, on a different, seemingly ordinary, day in 2013 I decided to buy some. In fact, I put all of my savings into Bitcoin. It wasn’t much at the time, and I was 22 and had a well-paying job — I figured I could take the risk.I don’t know what specifically pushed me to take the leap so quickly, but there was something ethereal that struck me about Bitcoin. It was simple, and most of all, made sense. We all deal with money everyday, its the blood that runs through our world’s economy. Why should a group of individuals profit from that without creating any value? It has given us, people, an opportunity to exist independent of banks, which I think is a phenomenal achievement.I don’t have much more to say about Bitcoin here, mainly because most people in this subreddit are familiar with its traits. But in case you aren’t, you’re only a Google search away from enlightenment.I left banking in 2014. I’ve been coding since I was a kid, so I subsequently built a small web app that got noticed by a few companies in the Bay Area. I’m now a software engineer here in California, building web apps for people.Thanks for reading.</t>
  </si>
  <si>
    <t>http://www.reddit.com/r/Bitcoin/comments/37zbrg/independence_and_money_my_bitcoin_story/</t>
  </si>
  <si>
    <t>June 01, 2015 at 12:58AM</t>
  </si>
  <si>
    <t>For the security of BIP38 passphrase, how long should the password be to be comparable to the security that bitcoin already has?</t>
  </si>
  <si>
    <t>If we assume 160 bits of information (from ripeMD160 to create the address from the public key (after going through SHA once)) then it looks like having 27 or more characters with the a-z, A-Z, 0-9 format would be comparable in entropy.This is just what I got after reading the wiki so sorry if it is completely wrong.</t>
  </si>
  <si>
    <t>http://www.reddit.com/r/Bitcoin/comments/37zbo3/for_the_security_of_bip38_passphrase_how_long/</t>
  </si>
  <si>
    <t>June 01, 2015 at 01:16AM</t>
  </si>
  <si>
    <t>btcislife</t>
  </si>
  <si>
    <t>BTC Sports/E-Sports Betting! Make yourself some easy Bitcoin!</t>
  </si>
  <si>
    <t>http://www.reddit.com/r/Bitcoin/comments/37ze2m/btc_sportsesports_betting_make_yourself_some_easy/</t>
  </si>
  <si>
    <t>June 01, 2015 at 01:15AM</t>
  </si>
  <si>
    <t>kuul2jai</t>
  </si>
  <si>
    <t>What's the best bitcoin notification service?</t>
  </si>
  <si>
    <t>I am looking for a service that sends me an e-mail straight after receving a bitcoin transaction to a specific address.I used to use blockchain.info's notification service but it was hit or miss the last time I tried (&gt;1 year ago). Ideally the service should be reliable and expected to stay around for years.I don't want to have my own bitcoind running which could notify me.</t>
  </si>
  <si>
    <t>http://www.reddit.com/r/Bitcoin/comments/37ze0x/whats_the_best_bitcoin_notification_service/</t>
  </si>
  <si>
    <t>June 01, 2015 at 01:14AM</t>
  </si>
  <si>
    <t>teamcorona</t>
  </si>
  <si>
    <t>Corona - Cash In Your Coins</t>
  </si>
  <si>
    <t>https://www.youtube.com/watch?v=drUqi3FgVGQ</t>
  </si>
  <si>
    <t>http://www.reddit.com/r/Bitcoin/comments/37zdre/corona_cash_in_your_coins/</t>
  </si>
  <si>
    <t>June 01, 2015 at 01:08AM</t>
  </si>
  <si>
    <t>jan</t>
  </si>
  <si>
    <t>What happened to the idea of dynamically growing block sizes?</t>
  </si>
  <si>
    <t>Say if the median block size in a given time period is above 75% of the current maximum, the next period allows larger blocks. Combine this with an upper bound (Nielson's law) and blocks will grow at a reasonable rate in sync with both demand and technological capabilities.Miners and node operators can plan ahead. Miners can even vote against increasing the block size but self-imposing a limit. No one is hit by sudden changes.</t>
  </si>
  <si>
    <t>http://www.reddit.com/r/Bitcoin/comments/37zd1y/what_happened_to_the_idea_of_dynamically_growing/</t>
  </si>
  <si>
    <t>June 01, 2015 at 01:36AM</t>
  </si>
  <si>
    <t>Rossgapingasshole</t>
  </si>
  <si>
    <t>Block size?</t>
  </si>
  <si>
    <t>Block size block size block size block size. Block size? 1. Block size. 2. Block size. Block size block size.</t>
  </si>
  <si>
    <t>http://www.reddit.com/r/Bitcoin/comments/37zgos/block_size/</t>
  </si>
  <si>
    <t>June 01, 2015 at 01:50AM</t>
  </si>
  <si>
    <t>RaJOA</t>
  </si>
  <si>
    <t>BLT: New Blockchain Standard for Digital Identity - Can this be used to make Peercoin (BTC, LTC?) even better? (Quantum-Immune Alternative to RSA)</t>
  </si>
  <si>
    <t>http://redd.it/37zi6w</t>
  </si>
  <si>
    <t>http://www.reddit.com/r/Bitcoin/comments/37ziio/blt_new_blockchain_standard_for_digital_identity/</t>
  </si>
  <si>
    <t>June 01, 2015 at 01:47AM</t>
  </si>
  <si>
    <t>TheLucidTraveller</t>
  </si>
  <si>
    <t>Watch 'Deep Web' Here</t>
  </si>
  <si>
    <t>http://www.primewire.ag/external.php?title=Deep+Web&amp;url=aHR0cDovL3ZpZHppLnR2L3M3YWJlNG9oZzR4eS5odG1s&amp;domain=dmlkemkudHY=&amp;loggedin=0</t>
  </si>
  <si>
    <t>http://www.reddit.com/r/Bitcoin/comments/37zi6s/watch_deep_web_here/</t>
  </si>
  <si>
    <t>June 01, 2015 at 02:07AM</t>
  </si>
  <si>
    <t>scalewaywithme</t>
  </si>
  <si>
    <t>A Discussion on Scalability</t>
  </si>
  <si>
    <t>It may be prudent to pursue micropayment channels AND work toward a block size increase. If we do not develop micropayment channels and push a block size increase we are not creating a long term solution to the scalability problem. If we only implement a 20mb block size increase, we are only slightly increasing our large scale scalability by only allowing 20x more tx's per block. Our theoretical max now is 10 tx/sec (1mb blocks, 166-byte min tx, 1 block/10min), by increasing block size to 20mb we only scale up to 200tx/s which is not practical for a network handling a bulk of global transactions. If we implement only micropayment channels to solve the problem we can end up with a risk of spam that encourages tx timeouts in the micropayment channel model. It is clear both micropayment channel development AND blocksize increase need to occur for bitcoin to scale. So why not do both today?Micropayment channels need more time to be developed and tested, but there are some interesting examples such as https://github.com/cornwarecjp/amiko-pay that already have some working code. More works needs to be done to test and implement these models but it is happening right now, today. To implement a block size increase today could jeapordize some of the fundamental principles that many persons who built bitcoin (developers, miners, node operators, early adopters etc) use to justify for spending so many resources and taking so much risk (remember many of these people would not be poor if they chose to work on other projects, they have chosen and continue to choose bitcoin for reasons potentially other than pure profit).These principles are jeopardized by implementing a block size increase so soon because the bandwidth requirements would not be feasible in anywhere but with high speed, low latency connections. This will not always be the case. As Tor grows and the global availability to high speed bandwidth increases, the risk to require greater bandwidth for nodes decreases. In the mean time we should be developing micropayment channels to help relieve our current scalability troubles.This is taken from the conclusion of the Lightning Network whitepaper http://lightning.network/lightning-network-paper-DRAFT-0.5.pdf:If all Bitcoin transactions were on the blockchain, to enable 7 billion people to make two transactions per day, it would require 24GB blocks every ten minutes at best (presuming 250 bytes per transaction and 144 blocks per day). Conducting all global payment transactions on the blockchain today implies miners will need to do an incredible amount of computation, severely limiting bitcoin scalability and full nodes to a few centralized processors. If all Bitcoin transactions were conducted inside a network of micropayment channels, to enable 7 billion people to make two channels per year with unlimited transactions inside the channel, it would require 133 MB blocks (presuming 500 bytes per transaction and 52560 blocks per year). Current generation desktop computers will be able to run a full node with old blocks pruned out on 2TB of storage. With a network of micropayment channels whose payments are encumbered by timelocks and hashlock outputs, Bitcoin can scale to billions of users without custodial risk or blockchain centralization when transactions are conducted securely off-chain using bitcoin scripting, with enforcement of non-cooperation by broadcasting signed multisignature transactions on the blockchain.Hopefully this provides some insight into the scalability debate and encourages persons to do their best to understand and weigh these important decisions in light of the big picture.</t>
  </si>
  <si>
    <t>http://www.reddit.com/r/Bitcoin/comments/37zkrw/a_discussion_on_scalability/</t>
  </si>
  <si>
    <t>June 01, 2015 at 01:54AM</t>
  </si>
  <si>
    <t>butcoin</t>
  </si>
  <si>
    <t>Peter Todd re blocksize debate - "for 500$/h I'll participate in the war"</t>
  </si>
  <si>
    <t>https://youtu.be/sADoZx7Ar4A?t=20m38s</t>
  </si>
  <si>
    <t>http://www.reddit.com/r/Bitcoin/comments/37zj3i/peter_todd_re_blocksize_debate_for_500h_ill/</t>
  </si>
  <si>
    <t>June 01, 2015 at 02:36AM</t>
  </si>
  <si>
    <t>D_H_</t>
  </si>
  <si>
    <t>Oral hearing in Bitcoin VAT case in EU Court of Justice to be held on June 17th</t>
  </si>
  <si>
    <t>http://www.bitcoin.se/2015/05/31/oral-hearing-in-bitcoin-vat-case-on-june-17th/</t>
  </si>
  <si>
    <t>http://www.reddit.com/r/Bitcoin/comments/37zoxw/oral_hearing_in_bitcoin_vat_case_in_eu_court_of/</t>
  </si>
  <si>
    <t>joshtheimpaler</t>
  </si>
  <si>
    <t>What's the amount of active connections you have to have in bitcoin-qt to run an active node?</t>
  </si>
  <si>
    <t>I know that you have to have at least 8 active connections to run a node in dogecoin-qt, but I'm not sure about bitcoin-qt. Does anyone know?</t>
  </si>
  <si>
    <t>http://www.reddit.com/r/Bitcoin/comments/37zoxk/whats_the_amount_of_active_connections_you_have/</t>
  </si>
  <si>
    <t>June 01, 2015 at 02:28AM</t>
  </si>
  <si>
    <t>linksss</t>
  </si>
  <si>
    <t>Bitcoin Billionaire trending on Apple app store</t>
  </si>
  <si>
    <t>http://imgur.com/4pUpwtV</t>
  </si>
  <si>
    <t>http://www.reddit.com/r/Bitcoin/comments/37zns5/bitcoin_billionaire_trending_on_apple_app_store/</t>
  </si>
  <si>
    <t>June 01, 2015 at 02:51AM</t>
  </si>
  <si>
    <t>gunrs17</t>
  </si>
  <si>
    <t>Bitcoins threat to the Federal Reserve</t>
  </si>
  <si>
    <t>I would like to hear from the Bitcoin community any information you have in regards to how the Federal Reserve feels about bitcoin. A Decentralized monetary system is the only threat to ending the reserve's reign. Are they showing concern to bitcoin? They have the power to put us into every war we have ever entered therefore they could surly squash bitcoin if it infringes on their business in any way? So what are they doing?</t>
  </si>
  <si>
    <t>http://www.reddit.com/r/Bitcoin/comments/37zqtz/bitcoins_threat_to_the_federal_reserve/</t>
  </si>
  <si>
    <t>June 01, 2015 at 02:43AM</t>
  </si>
  <si>
    <t>mvg210</t>
  </si>
  <si>
    <t>How can I create multiple BIP32 public key addresses? With code preferably</t>
  </si>
  <si>
    <t>So I'm trying to take an extended Bip32 key and create like 100,000 of 1 million child addresses that link back to the master wallet. How can I do that?I know Javascript and a little python.</t>
  </si>
  <si>
    <t>http://www.reddit.com/r/Bitcoin/comments/37zpw4/how_can_i_create_multiple_bip32_public_key/</t>
  </si>
  <si>
    <t>1BitcoinOrBust</t>
  </si>
  <si>
    <t>Block reward halving is disruptive. Instead, the reward should adjust downwards by 0.999997x every 10 minutes.</t>
  </si>
  <si>
    <t>http://www.reddit.com/r/Bitcoin/comments/37zptv/block_reward_halving_is_disruptive_instead_the/</t>
  </si>
  <si>
    <t>June 01, 2015 at 03:39AM</t>
  </si>
  <si>
    <t>Sir_Wabbit</t>
  </si>
  <si>
    <t>I dont know why, but this made me want more bitcoins.</t>
  </si>
  <si>
    <t>https://www.youtube.com/watch?v=JpxvvnWvffM</t>
  </si>
  <si>
    <t>http://www.reddit.com/r/Bitcoin/comments/37zxhd/i_dont_know_why_but_this_made_me_want_more/</t>
  </si>
  <si>
    <t>June 01, 2015 at 03:26AM</t>
  </si>
  <si>
    <t>DaReminder</t>
  </si>
  <si>
    <t>Erik Voorhees: Bitcoin Can Help A Lot With Cyber Security</t>
  </si>
  <si>
    <t>https://www.youtube.com/watch?v=-TD7pwIt-og</t>
  </si>
  <si>
    <t>http://www.reddit.com/r/Bitcoin/comments/37zvol/erik_voorhees_bitcoin_can_help_a_lot_with_cyber/</t>
  </si>
  <si>
    <t>June 01, 2015 at 03:24AM</t>
  </si>
  <si>
    <t>BobAlison</t>
  </si>
  <si>
    <t>Have any SPV users lost money because they accepted forged bitcoins?</t>
  </si>
  <si>
    <t>http://bitcoin.stackexchange.com/questions/37696/have-any-spv-users-lost-money-because-they-accepted-forged-bitcoins</t>
  </si>
  <si>
    <t>http://www.reddit.com/r/Bitcoin/comments/37zvcz/have_any_spv_users_lost_money_because_they/</t>
  </si>
  <si>
    <t>June 01, 2015 at 03:23AM</t>
  </si>
  <si>
    <t>uboyzlikemexico</t>
  </si>
  <si>
    <t>20MB block increase won't destroy bitcoin. It will however, allow us to actually see the effects.</t>
  </si>
  <si>
    <t>It doesn't really matter how much longer this discussion goes on. The main arguments are made, and now there just seems to be minor points of far less consequence being batted around here.Won't we learn far more from actually raising the block limit than we would from not doing it and talking about it more? If bitcoin (system as a whole and community) moves to a 20mb block limit, we can put to rest any arguments abouta) Likelihood of further increases allowing much more global usability on chainb) How/if the network is affected by additional players in the space coming in who may want to utilize the extra sizec) Actual effects on the mining/node system as a whole20mb seems to be small potatoes compared to what could be the end size, assuming global use by individuals sans lightning network/side chains. Also, at this point, maybe dynamics sizing may look to be a bit better (or perhaps worse) once we see the new uptake in the system.20mb also seems to be a pretty good size change compared to the current block size. I wouldn't call it minor (20x increase) by any means; its not like I'll need to buy a server to store the data, even when assuming the unlikely scenario blocks actually get filled up every time for a whole year.If 20mb fails, all hell breaks loose (however you want to define that), then bitcoin can fork back to 1mb. Yeah, the damage will be done to the view on scalability to the core, but two things would likely come out of this:1) the observed need for other networks i.e. lightning/sidechains/third party/whatever to handle an increased load. This will likely push people toward building these sooner than what we might typically expect.2) The realization that the bitcoin core "idea" simply can't scale. We'll quit fooling ourselves about this and move on to other projects with our time.Point being. Any more talk is hardly going to move any needles in the eyes of ourselves, potential new users, or the general public. Taking an action will actually move the needle.</t>
  </si>
  <si>
    <t>http://www.reddit.com/r/Bitcoin/comments/37zv7u/20mb_block_increase_wont_destroy_bitcoin_it_will/</t>
  </si>
  <si>
    <t>June 01, 2015 at 04:16AM</t>
  </si>
  <si>
    <t>sapien81</t>
  </si>
  <si>
    <t>Bitcoin vs Real coins</t>
  </si>
  <si>
    <t>Does anyone know how exactly Bitcoin was able to integrate into the current monetary system? How was value attributed to bitcoins (besides the computational power that continues to run the network, has an overall metric even been attributed?) Is it speculation then? Or trust..?</t>
  </si>
  <si>
    <t>http://www.reddit.com/r/Bitcoin/comments/3802nq/bitcoin_vs_real_coins/</t>
  </si>
  <si>
    <t>June 01, 2015 at 04:08AM</t>
  </si>
  <si>
    <t>CubicEarth</t>
  </si>
  <si>
    <t>I support Gavin's plan. No one thinks it will kill Bitcoin, and Moore's law will slowly bring as back to today's equilibrium even with 20MB blocks. Moore's law is the fail-safe for the experiment.</t>
  </si>
  <si>
    <t>I’ve been watching the Blocksize debate since Gavin first put out his initial proposal of an annual 50% increase many months ago. I made some initial comments at the time, but otherwise have just been watching from the sidelines.It is clear that bigger blocks will, all else being equal, put some squeeze on smaller miners and increase the cost of running a full node, both in hardware and bandwidth requirements. These factors can been seen as a centralizing force, and I understand why that concerns many of the top thinkers in Bitcoin Land. On the other hand, much of Bitcoin’s power comes from is large and vocal user base, and the bigger that user base gets, the harder it will be for governments to interfere. Remember a time when we were unsure if bitcoin users might be thrown in jail, only because they used, held, or mined bitcoin? Those days are over. Any security model needs to take threats into account, and pushing Bitcoin into mainstream use makes it politically and economically untenable for governments to attack or outlaw it. As it grows, the threat model changes, and the community will need to adjust the security ‘settings’ of the network.Rising blocks to 20MB will increase centralization pressures, but I have not seen any evidence that the network will be doomed. There have been plenty of arguments laid out that detail the nature of the centralization pressures, but no one has shown that bitcoin will stop functioning with slightly more centralization. There is a major force operating in favor of decentralization: Moore’s law (and all similar technological trends). While Gavin’s proposal is a one-time bump that will slightly increase some aspects of centralization, Moore’s law will slowly but surely work in the opposite direction, ultimately bringing us back to the same balance we have now, and then beyond, where even with 20MB blocks, running a full node will be cheaper than it is today.One specific concern that keeps being raised is that the number of full nodes is on the decline and is falling low enough to be of concern. My guess is the major driver of that trend is the plethora of alternative methods to send and receive BTC. Apparently many startups are not running full nodes to save on cost? It is hard to believe those costs they are trying to save on are the extra bandwidth and storage costs. More likely they are worried about uptime, security, having dedicated machines, and paying someone to manage the node. I’ve been running a full node, 1/2 time, for years, and the recent improvements have been great. When pruning gets implemented, it will be easier to recommend it to friends. Bitcoin Core should also have a built-in and easy to use bandwidth throttle.SPV and mobile data concerns with bigger blocks? If people care about privacy, they should run a full node at home and have it setup as an SPV server. A person’s phone would then be setup to communicate only with their own full node, with end-to-end encryption. I don’t think this is consumer-ready yet, but it will happen.A jump to 20MB max-block-size will not kill the decentralized nature of Bitcoin. It the experiment goes badly, and we see increasing and unhealthy centralization, the worst case would be waiting for a few years as the inevitable march of Moore’s law pushes us back to where we are now. We are in uncharted territory, and no one has a crystal ball. Bigger blocks may cause a bunch of problems, or they may significantly increase the capacity of the network without any ill-effects, and ultimately strenghten bitcoin as more users interact with the protocol directly, as opposed to using centralized services. My opinion is we should move to bigger blocks, because probably it will be good and fine, but if there are some issues, it will also end up being okay, with things getting better again as time and technology progress, thanks to Moore and ilk.I don’t question the motivations of most of the core devs. I’ve met many of them personally, and I doubt that financial gain is their main driver in life. I am, however, a little bit disappointed with the tone the debate has taken. Gavin has the respect and trust of a sizable portion of the Bitcoin community, and many share his desire for bigger blocks. I bet Gavin would settle for 10- or even 8 MB if the other core devs could, even reluctantly, sign off. A contentious hard fork and schism amongst the leadership is, IMHO, a far bigger risk than a 10x size increase in the largest possible block.I’m with Gavin on this one, though I do appreciate hearing the concerns of G. Maxwell, M. Corallo, P. Todd, A. Back, S.D. Lerner, P. Wuille, J. Garzik, and all the others who are thinking about this issue.</t>
  </si>
  <si>
    <t>http://www.reddit.com/r/Bitcoin/comments/3801fj/i_support_gavins_plan_no_one_thinks_it_will_kill/</t>
  </si>
  <si>
    <t>June 01, 2015 at 04:06AM</t>
  </si>
  <si>
    <t>AnalyzerX7</t>
  </si>
  <si>
    <t>Bitcoin got a massive shout out on Playboy Articles</t>
  </si>
  <si>
    <t>http://www.playboy.com/articles/anonymously-send-money</t>
  </si>
  <si>
    <t>http://www.reddit.com/r/Bitcoin/comments/38019o/bitcoin_got_a_massive_shout_out_on_playboy/</t>
  </si>
  <si>
    <t>June 01, 2015 at 04:41AM</t>
  </si>
  <si>
    <t>elux</t>
  </si>
  <si>
    <t>21 Inc. and the Future of Bitcoin - Stratechery by Ben Thompson</t>
  </si>
  <si>
    <t>https://stratechery.com/2015/21-inc-and-the-future-of-bitcoin/</t>
  </si>
  <si>
    <t>http://www.reddit.com/r/Bitcoin/comments/38067k/21_inc_and_the_future_of_bitcoin_stratechery_by/</t>
  </si>
  <si>
    <t>June 01, 2015 at 04:38AM</t>
  </si>
  <si>
    <t>singulareety</t>
  </si>
  <si>
    <t>Deep Web search results on thepiratebay</t>
  </si>
  <si>
    <t>http://thepiratebay.gd/search/deep%20web/0/99/0</t>
  </si>
  <si>
    <t>http://www.reddit.com/r/Bitcoin/comments/3805s8/deep_web_search_results_on_thepiratebay/</t>
  </si>
  <si>
    <t>June 01, 2015 at 04:28AM</t>
  </si>
  <si>
    <t>pdtmeiwn</t>
  </si>
  <si>
    <t>Bitcoin is decentralized, and decentralization is expensive. Let's not forget that. And this has implications for the blocksize debate.</t>
  </si>
  <si>
    <t>I think there’s a basic misunderstanding among many Bitcoin proponents that Bitcoin transactions are cheap. They’re not. They’re actually very expensive. Sure, today, they’re “cheap” because nobody cares about transaction fees due to the block reward, but the block reward will decrease significantly down the road, and you can’t judge the system on its low transaction fee quality of the next 10 years because for the 100 years after that, it won’t be true.I read this in the press all the time: that because Bitcoin is peer-to-peer, and we’re getting rid of middlemen, it’s cheaper. That’s simply not true. Instead of getting rid of one or two or three middlemen, we’re actually installing thousands upon thousands of middlemen—the miners and nodes. The same goal is achieved in that none of those middlemen are individually able to affect the system and therefore transactions are indeed peer-to-peer. But putting those thousands of middlemen in there is expensive. You have to pay them somehow. Today it’s the block reward. In the future, it will be transaction fees.Bitcoin is the first decentralized digital asset. Most money today is also digital—heck many people, myself included, rarely use cash. What makes Bitcoin different is that it’s decentralized. Nobody is in charge. Or rather, thousands to tens of thousands of people are “in charge” and therefore, nobody is in charge. So nobody can arbitrarily change the rules or increase the money supply or censor transactions.The whole proof-of-work thing involves doing a bunch of work and spending a bunch of money doing random guesses… why is this a part of Bitcoin? Why have people all over the world spending this money? It’s to keep things decentralized. In other words, a lot of money is spent to keep Bitcoin decentralized.A centralized digital currency would be way, way, way cheaper to maintain. You don’t need people all over the world running massive mining operations because… there’s nothing to mine, no proof-of-work to demonstrate. All you need to do is change some digits in the centralized ledger. That’s… millions?... billions? … trillions?... of times cheaper than Bitcoin. That’s the future of Visa, Paypal, and Ripple.It should be apparent by now that there are tradeoffs:Decentralization comes at a steep cost. Decentralization is expensive. I’m into Bitcoin because I think it’s worth it. I want a money that’s separate from govts and corporations. I want to be able to send money to whomever I choose without being censored. If that’s expensive, so be it.Centralization is cheap and efficient. It’s also vulnerable to censorship and arbitrary inflation.There are already hundreds of centralized moneys out there. Some are archaic (fiat currencies, SWIFT network, ACH, etc) and others are modern (Ripple, Stellar). They work fine for most transactions and day-to-day spending.Let’s not ruin Bitcoin by making it like every other centralized currency out there in the hopes of making it usable for buying coffee every morning. That’s not realistic long term, nor the point. You can easily buy coffee with centralized currencies. Long term, at “steady state”, Bitcoin is going to be expensive to use because decentralization is expensive.The reason Bitcoin went from zero value to $4 billion today is its decentralized features. That’s the fundamental value proposition. As someone who has a lot invested into Bitcoin, I prefer to keep it decentralized. And therefore, I wish to not raise the blocksize limit.Sure, some people argue that raising the limit to 20 MB won’t create more centralization. But surely it nudges it in that direction ever so slightly. And it sets a precedent for more raises down the road. And reduces the incentives for the development of other systems on top of Bitcoin.The future I envision is for Bitcoin to be the base settlement layer of money. Other systems can be built on top of it for the less expensive day-to-day use, whether they’re centralized entities like Coinbase and Circle, or decentralized ones like Lightning or Sidechains. Yes, it will be expensive to settle in Bitcoin because decentralization is expensive. But without a decentralized backbone, the whole system is no different than fiat, VISA, Paypal, Ripple, etc.Without decentralization, why even bother?Disclaimer: I do not understand Bitcoin at a code level. But I’ve been peripherally involved with the cypherpunk scene for 15 years.</t>
  </si>
  <si>
    <t>http://www.reddit.com/r/Bitcoin/comments/3804ch/bitcoin_is_decentralized_and_decentralization_is/</t>
  </si>
  <si>
    <t>June 01, 2015 at 04:23AM</t>
  </si>
  <si>
    <t>gwdf1</t>
  </si>
  <si>
    <t>Bitcoin Faucet Rotator</t>
  </si>
  <si>
    <t>http://freebtc.xaa.pl/rotator.htm</t>
  </si>
  <si>
    <t>http://www.reddit.com/r/Bitcoin/comments/3803pd/bitcoin_faucet_rotator/</t>
  </si>
  <si>
    <t>June 01, 2015 at 04:53AM</t>
  </si>
  <si>
    <t>non_troppo</t>
  </si>
  <si>
    <t>Possible Circle security breach?</t>
  </si>
  <si>
    <t>Someone triggered the two factor authentication on my Circle account today, which I'm assuming means somebody has my password. Anyone else get this recently?</t>
  </si>
  <si>
    <t>http://www.reddit.com/r/Bitcoin/comments/3807wi/possible_circle_security_breach/</t>
  </si>
  <si>
    <t>June 01, 2015 at 05:19AM</t>
  </si>
  <si>
    <t>Alukardik</t>
  </si>
  <si>
    <t>Lucrecoin bets thing to buy with btc now on lucrelabs?</t>
  </si>
  <si>
    <t>http://thebot.net/threads/earn-cash-every-day-exclusive-tutorial-for-tbn.315411</t>
  </si>
  <si>
    <t>http://www.reddit.com/r/Bitcoin/comments/380bf5/lucrecoin_bets_thing_to_buy_with_btc_now_on/</t>
  </si>
  <si>
    <t>June 01, 2015 at 05:12AM</t>
  </si>
  <si>
    <t>luckdragon69</t>
  </si>
  <si>
    <t>Devs: What is faster to market? A question of scale</t>
  </si>
  <si>
    <t>Hub &amp; Spoke payment channelsThe common mans access to spare 20 Mbs internet connectionH&amp;S will take years to deploy vs raising the block size limit to 20 Mb at the expense of network decentralizationHow long will it take access to higher/cheaper internet speeds for the people who will be squeezed out of participating in the network?The argument against 20Mb centralization looses some ground if the timeline to the "Hub &amp; Spoke" deployment is close enough to the time it takes bandwidth prices to come down and wider access to improved internet speed.</t>
  </si>
  <si>
    <t>http://www.reddit.com/r/Bitcoin/comments/380afh/devs_what_is_faster_to_market_a_question_of_scale/</t>
  </si>
  <si>
    <t>June 01, 2015 at 05:11AM</t>
  </si>
  <si>
    <t>zongk</t>
  </si>
  <si>
    <t>I don't want to see bitcoin become a tool only for the wealthy. When demand for the blockchain outpaces space then that is what we will have.</t>
  </si>
  <si>
    <t>http://www.reddit.com/r/Bitcoin/comments/380ac0/i_dont_want_to_see_bitcoin_become_a_tool_only_for/</t>
  </si>
  <si>
    <t>June 01, 2015 at 05:31AM</t>
  </si>
  <si>
    <t>elguapo4twenty</t>
  </si>
  <si>
    <t>Armory Multi-sig (Lockbox) won't broadcast transaction after all required signatures.</t>
  </si>
  <si>
    <t>I am running a full node Armory on a Linux, Mac, and a Windows. None of them will broadcast the transaction. When I click on the "Broadcast" button (after I get all the required Green Checkmarks) it highlights the button but nothing happens. It doesn't freeze it just doesn't respond to THAT button. Please help, thanks everyone!</t>
  </si>
  <si>
    <t>http://www.reddit.com/r/Bitcoin/comments/380d2y/armory_multisig_lockbox_wont_broadcast/</t>
  </si>
  <si>
    <t>June 01, 2015 at 05:30AM</t>
  </si>
  <si>
    <t>BitHours</t>
  </si>
  <si>
    <t>Google's Project Vault will be awesome for bitcoin security (and its open source!)</t>
  </si>
  <si>
    <t>https://youtu.be/26Bma3d0wko?t=1h10m4s</t>
  </si>
  <si>
    <t>http://www.reddit.com/r/Bitcoin/comments/380cwa/googles_project_vault_will_be_awesome_for_bitcoin/</t>
  </si>
  <si>
    <t>June 01, 2015 at 05:25AM</t>
  </si>
  <si>
    <t>nybe</t>
  </si>
  <si>
    <t>the bitcoin/blocksize bitching.</t>
  </si>
  <si>
    <t>I'm not all that up to date on the block size debate but is all this moaning and groaning about the block size slowly killing any credibility that bitcoin may have in mass usage? or is this just more manipulation of the market by the new 1% by way of milking the masses of their funds? Someone have an ELI5 on why the price tanking continues even though you all "totally believe in this tech?"</t>
  </si>
  <si>
    <t>http://www.reddit.com/r/Bitcoin/comments/380c6h/the_bitcoinblocksize_bitching/</t>
  </si>
  <si>
    <t>June 01, 2015 at 05:39AM</t>
  </si>
  <si>
    <t>HvyD</t>
  </si>
  <si>
    <t>This plan to change the Blocks Status Quo</t>
  </si>
  <si>
    <t>So what about the home miner? We can just point miners to pool's that supports which other, but what about the coin we already have? This sounds like they will be worthless now or force us to spend/Sale when we don't want to.. Where is the freedom in that??? I think everyone should boycott this 1%er sounding plan......</t>
  </si>
  <si>
    <t>http://www.reddit.com/r/Bitcoin/comments/380e4p/this_plan_to_change_the_blocks_status_quo/</t>
  </si>
  <si>
    <t>June 01, 2015 at 06:02AM</t>
  </si>
  <si>
    <t>oreganoofcorti</t>
  </si>
  <si>
    <t>The tiniest blockhashes and largest difficulty shares on the blockchain.</t>
  </si>
  <si>
    <t>http://organofcorti.blogspot.com.au/2015/05/the-tiniest-blockhashes.html?view=sidebar</t>
  </si>
  <si>
    <t>http://www.reddit.com/r/Bitcoin/comments/380gw4/the_tiniest_blockhashes_and_largest_difficulty/</t>
  </si>
  <si>
    <t>June 01, 2015 at 05:56AM</t>
  </si>
  <si>
    <t>Samuel_williams</t>
  </si>
  <si>
    <t>New faucet</t>
  </si>
  <si>
    <t>http://Bitcoin.co.in</t>
  </si>
  <si>
    <t>http://www.reddit.com/r/Bitcoin/comments/380g7u/new_faucet/</t>
  </si>
  <si>
    <t>June 01, 2015 at 05:55AM</t>
  </si>
  <si>
    <t>d4d5c4e5</t>
  </si>
  <si>
    <t>Blocksize as Policy Debate Framework</t>
  </si>
  <si>
    <t>This is just a rough first (and very incomplete) pass at organizing the information I'm seeing expressed on a more casual basis.Resolution:Bitcoin Core should be hardforked to allow for an increased block size limit, to be switched on pending evidence of sufficient deployment of that fork.The prima facie stock issues:Topicality:Not really relevant in this particular formulation, because I've constructed the resolution to pretty unambiguously contain the plan.Harms:Extrapolation of projected on-chain demand: what are the negative consequences of blocks consistently reaching capacity and a backlog of unconfirmed tx?Inherency:Block size limit hardcoded into client is non-controversial aspect of status quo.Are existing off-chain schemes capable of solving for the harms? (supporting the resolution would require arguing no).Does the emergence of a fee market inherently solve the harms? (i.e. does the status quo contain the solution already?).Solvency:Is enacting the plan implied by the resolution causal in adequately resolving the harms? (I.e. this is where we have to get very precise, are the harms we're really discussing strictly the extrapolated near-term shortage of blockspace or more long-term scalability issues?)Disadvantages:Main disad I'm seeing argued is centralization, which fans out into these internal and external disads:Greater vulnerability to regulatory controlHardware demands undermining use in censorship resistanceObstruction of emergence of functional tx fee market, which could remove the incentive to develop alternate scaling solutionsDeployment risks (network split by faction, etc)Deployment costs</t>
  </si>
  <si>
    <t>http://www.reddit.com/r/Bitcoin/comments/380g0q/blocksize_as_policy_debate_framework/</t>
  </si>
  <si>
    <t>June 01, 2015 at 06:19AM</t>
  </si>
  <si>
    <t>charredgrass</t>
  </si>
  <si>
    <t>Has anyone used "Celery" to buy bitcoin before?</t>
  </si>
  <si>
    <t>I tried them out last week because they offered $10 off a purchase of bitcoin (minimum purchase is $20) when signing up through a referral. It's been quite a few days though and they're still verifying my identity. Does anyone know how long this takes? I've heard it's a good place to buy bitcoin in smaller amounts but it's taking a while and I was just wondering if anyone has any experience with this site.</t>
  </si>
  <si>
    <t>http://www.reddit.com/r/Bitcoin/comments/380ixu/has_anyone_used_celery_to_buy_bitcoin_before/</t>
  </si>
  <si>
    <t>June 01, 2015 at 06:33AM</t>
  </si>
  <si>
    <t>Anenome5</t>
  </si>
  <si>
    <t>"Free Ross" Poster, hi-rez, plaster this thing EVERYWHERE</t>
  </si>
  <si>
    <t>http://freeross.org/wp-content/uploads/2014/03/handcuffsYELLOW11x17.pdf</t>
  </si>
  <si>
    <t>http://www.reddit.com/r/Bitcoin/comments/380koc/free_ross_poster_hirez_plaster_this_thing/</t>
  </si>
  <si>
    <t>June 01, 2015 at 06:32AM</t>
  </si>
  <si>
    <t>dpinna</t>
  </si>
  <si>
    <t>VP of St. Louis FED tweeting about shared ledgers</t>
  </si>
  <si>
    <t>https://twitter.com/dandolfa/status/596728284332761088</t>
  </si>
  <si>
    <t>http://www.reddit.com/r/Bitcoin/comments/380kiy/vp_of_st_louis_fed_tweeting_about_shared_ledgers/</t>
  </si>
  <si>
    <t>June 01, 2015 at 06:30AM</t>
  </si>
  <si>
    <t>BIGbtc_Integration</t>
  </si>
  <si>
    <t>IBM Bitcoin Rain Commercial 2015 ○ HD</t>
  </si>
  <si>
    <t>https://youtu.be/5LIX1ot9peI</t>
  </si>
  <si>
    <t>http://www.reddit.com/r/Bitcoin/comments/380k9j/ibm_bitcoin_rain_commercial_2015_hd/</t>
  </si>
  <si>
    <t>June 01, 2015 at 06:49AM</t>
  </si>
  <si>
    <t>whoisheanyway</t>
  </si>
  <si>
    <t>I think it is possible Saotshi might post some sort of message letting us know what he thinks of the block-size debate. Do you think he should?</t>
  </si>
  <si>
    <t>http://www.reddit.com/r/Bitcoin/comments/380mmj/i_think_it_is_possible_saotshi_might_post_some/</t>
  </si>
  <si>
    <t>June 01, 2015 at 07:27AM</t>
  </si>
  <si>
    <t>Mae-Brussell-Hustler</t>
  </si>
  <si>
    <t>Lance Cottrell - Privacy &amp;amp; Security Guru (Ntrepid, Passages, Online Persona Management, Anonymizer, Abraxas) &amp;amp; Ken Hess "Bitcoin is Illegal" (ZDNet, Hewlett-Packard, Prentice Hall) are pals on Twitter (x-post r/conspiracy)</t>
  </si>
  <si>
    <t>http://www.np.reddit.com/r/conspiracy/comments/37zre5/lance_cottrell_privacy_security_guru_ntrepid/</t>
  </si>
  <si>
    <t>http://www.reddit.com/r/Bitcoin/comments/380rfg/lance_cottrell_privacy_security_guru_ntrepid/</t>
  </si>
  <si>
    <t>June 01, 2015 at 07:26AM</t>
  </si>
  <si>
    <t>livinincalifornia</t>
  </si>
  <si>
    <t>Don't underestimate the nodes</t>
  </si>
  <si>
    <t>If you take a significant number of nodes offline, it will impact the network. Centralization is one thing, but since nodes are not incentivized or paid for their services, it's completely a volunteer basis, who knows how many would drop out with pressures from their ISP?Everyone focuses on the miners, and yes, they're important too, but they aren't the only piece of the puzzle. If we raise block to 20MB and even 30% of the nodes drop out or we end up with a split chain that's all bad.Raise the bar incrementally, patiently and dynamically.</t>
  </si>
  <si>
    <t>http://www.reddit.com/r/Bitcoin/comments/380rcj/dont_underestimate_the_nodes/</t>
  </si>
  <si>
    <t>June 01, 2015 at 07:24AM</t>
  </si>
  <si>
    <t>NotTooClassy</t>
  </si>
  <si>
    <t>How much would a DOS attack cost ?</t>
  </si>
  <si>
    <t>How much would a reasonable DOS attack cost ? What's stopping someone from shorting bitcoins and flooding it with transactions for a month ? People would lose a lot of trust. We just saw what happens with a small scale attack. Are the fees high enough to stop a large one ?</t>
  </si>
  <si>
    <t>http://www.reddit.com/r/Bitcoin/comments/380r36/how_much_would_a_dos_attack_cost/</t>
  </si>
  <si>
    <t>June 01, 2015 at 07:11AM</t>
  </si>
  <si>
    <t>B17C01N3R</t>
  </si>
  <si>
    <t>ELI5: Why can't we update Bitcoin qt same as people do with online games? You can't play unless you are on same version as everyone else?</t>
  </si>
  <si>
    <t>http://www.reddit.com/r/Bitcoin/comments/380phd/eli5_why_cant_we_update_bitcoin_qt_same_as_people/</t>
  </si>
  <si>
    <t>June 01, 2015 at 06:59AM</t>
  </si>
  <si>
    <t>3pence</t>
  </si>
  <si>
    <t>Peter Todd without Bitcoin</t>
  </si>
  <si>
    <t>http://charliethe.ninja/slideshow/introtoc.html#25</t>
  </si>
  <si>
    <t>http://www.reddit.com/r/Bitcoin/comments/380nuy/peter_todd_without_bitcoin/</t>
  </si>
  <si>
    <t>June 01, 2015 at 08:13AM</t>
  </si>
  <si>
    <t>TheCrownedPixel</t>
  </si>
  <si>
    <t>"The Death of Money" - James Rikards, opinions.</t>
  </si>
  <si>
    <t>My lovely step mother, who is a banker, pointed me towards this book. She has spoken on a few occasions about how her small town bank is watching out for Bitcoin.She promoted the idea of another currency, it's name is in the book, but I have yet to read it. She also said that Bitcoin wasn't the future.Anyone have any views on this book, unbiased as possible?</t>
  </si>
  <si>
    <t>http://www.reddit.com/r/Bitcoin/comments/380x5r/the_death_of_money_james_rikards_opinions/</t>
  </si>
  <si>
    <t>June 01, 2015 at 08:02AM</t>
  </si>
  <si>
    <t>wk4327</t>
  </si>
  <si>
    <t>Block size - did anybody ask miners?</t>
  </si>
  <si>
    <t>I wonder why is the debate about block size gets focused on core devs? Devs write code, they don't run network. Miners run network. It is up to them whether to accept the fork or not. Devs have agenda, but may or may not have a stake, so why it looks like they are the ones making decision? I noticed there's a post that even lists this luke-jr asshole as core dev, which he very much could be, but he clearly has agenda, which many of us don't share.Why don't we have a miner's vote on the subject. Have miners who are for the fork embed some text into a mined block. Have miners who are against the fork embed another text. Those who don't care will not embed anything like they do now. We will at least have some idea on whether miners would even accept the change at all.</t>
  </si>
  <si>
    <t>http://www.reddit.com/r/Bitcoin/comments/380vu3/block_size_did_anybody_ask_miners/</t>
  </si>
  <si>
    <t>June 01, 2015 at 07:50AM</t>
  </si>
  <si>
    <t>neofatalist</t>
  </si>
  <si>
    <t>Bitcoin Is About to Fundamentally Change</t>
  </si>
  <si>
    <t>http://motherboard.vice.com/read/bitcoin-is-about-to-fundamentally-change</t>
  </si>
  <si>
    <t>http://www.reddit.com/r/Bitcoin/comments/380u92/bitcoin_is_about_to_fundamentally_change/</t>
  </si>
  <si>
    <t>June 01, 2015 at 08:25AM</t>
  </si>
  <si>
    <t>Fergulati</t>
  </si>
  <si>
    <t>My pals and I started a podcast/site. We are amateur with our cast, but do plan to sharpen our skills.</t>
  </si>
  <si>
    <t>http://www.thebitcoinpodcast.com</t>
  </si>
  <si>
    <t>http://www.reddit.com/r/Bitcoin/comments/380yo5/my_pals_and_i_started_a_podcastsite_we_are/</t>
  </si>
  <si>
    <t>June 01, 2015 at 08:43AM</t>
  </si>
  <si>
    <t>satoshinakamotorola</t>
  </si>
  <si>
    <t>A few questions about nodes and the mempool.</t>
  </si>
  <si>
    <t>Do nodes relay transactions that rely on unconfirmed transactions?Take the following. You own address A. Balance = 0 BTC. 1 BTC is sent to address A, and the transaction is hanging around the mempool. It is not yet included in any block.If you broadcast a transaction that relies on that 1 BTC, will nodes still relay it and hold it in memory, or do they wait for that initial transaction to be included in a block for them to care about it?How many levels does this go? Would nodes relay a transaction that relies on an unconfirmed transaction that relies on another unconfirmed transaction?Does this also work in the case of two addresses bouncing the same BTC to each other?Can you send BTC from one address to itself? Will nodes accept this as valid? Do miners?My thanks to whoever could clear these things up.</t>
  </si>
  <si>
    <t>http://www.reddit.com/r/Bitcoin/comments/3810qh/a_few_questions_about_nodes_and_the_mempool/</t>
  </si>
  <si>
    <t>June 01, 2015 at 08:34AM</t>
  </si>
  <si>
    <t>GridcoinMan</t>
  </si>
  <si>
    <t>Will Bitcoin Kill Don Draper? Mad Men and The Real End of An Era</t>
  </si>
  <si>
    <t>http://www.forbes.com/sites/jerrybowyer/2015/05/31/will-bitcoin-kill-don-draper-mad-men-and-the-real-end-of-an-era/</t>
  </si>
  <si>
    <t>http://www.reddit.com/r/Bitcoin/comments/380zrq/will_bitcoin_kill_don_draper_mad_men_and_the_real/</t>
  </si>
  <si>
    <t>June 01, 2015 at 09:45AM</t>
  </si>
  <si>
    <t>crispix24</t>
  </si>
  <si>
    <t>Bitcoin-Supporting Presidential Candidate Rand Paul Forces End of Patriot Act</t>
  </si>
  <si>
    <t>https://www.youtube.com/watch?v=2LGVflk4Pww</t>
  </si>
  <si>
    <t>http://www.reddit.com/r/Bitcoin/comments/381817/bitcoinsupporting_presidential_candidate_rand/</t>
  </si>
  <si>
    <t>June 01, 2015 at 10:09AM</t>
  </si>
  <si>
    <t>virtfund</t>
  </si>
  <si>
    <t>Working on a framework for studying cryptocurrency economies. Please take a look at it and discuss your thoughts!</t>
  </si>
  <si>
    <t>http://www.virtfund.com/virtfunds-cryptoconomy-framework.html</t>
  </si>
  <si>
    <t>http://www.reddit.com/r/Bitcoin/comments/381axd/working_on_a_framework_for_studying/</t>
  </si>
  <si>
    <t>June 01, 2015 at 09:57AM</t>
  </si>
  <si>
    <t>bravenewcoin</t>
  </si>
  <si>
    <t>Switzerland's Financial Watchdog Aproves ECUREX</t>
  </si>
  <si>
    <t>http://bravenewcoin.com/news/switzerlands-financial-watchdog-aproves-ecurex/</t>
  </si>
  <si>
    <t>http://www.reddit.com/r/Bitcoin/comments/3819f3/switzerlands_financial_watchdog_aproves_ecurex/</t>
  </si>
  <si>
    <t>June 01, 2015 at 10:37AM</t>
  </si>
  <si>
    <t>andys321</t>
  </si>
  <si>
    <t>Coinbase has cancelled all my BTC buys...? 2nd time in a row this happened.</t>
  </si>
  <si>
    <t>https://imgur.com/vHK4PJN</t>
  </si>
  <si>
    <t>http://www.reddit.com/r/Bitcoin/comments/381e7w/coinbase_has_cancelled_all_my_btc_buys_2nd_time/</t>
  </si>
  <si>
    <t>June 01, 2015 at 10:33AM</t>
  </si>
  <si>
    <t>Onetallnerd</t>
  </si>
  <si>
    <t>MagicalTux: Restoring the truth</t>
  </si>
  <si>
    <t>http://www.magicaltux.net/post/120168215379/restoring-the-truth</t>
  </si>
  <si>
    <t>http://www.reddit.com/r/Bitcoin/comments/381doa/magicaltux_restoring_the_truth/</t>
  </si>
  <si>
    <t>June 01, 2015 at 10:31AM</t>
  </si>
  <si>
    <t>ivanraszl</t>
  </si>
  <si>
    <t>"The first battle in the mobile payments war is over." The second will be won by the company that can incorporate Bitcoin in a meaningful manner to carry P2P transactions for all currencies.</t>
  </si>
  <si>
    <t>http://techcrunch.com/2015/05/31/the-first-battle-in-the-mobile-payments-war-is-over/</t>
  </si>
  <si>
    <t>http://www.reddit.com/r/Bitcoin/comments/381df1/the_first_battle_in_the_mobile_payments_war_is/</t>
  </si>
  <si>
    <t>June 01, 2015 at 10:27AM</t>
  </si>
  <si>
    <t>danparker276</t>
  </si>
  <si>
    <t>How much would bitcoin go up if a small nation adopted it?</t>
  </si>
  <si>
    <t>Say if small nation A bought a lot of bitcoins and made all their cash currency equal to a static amount of bitcoin and all their banks convert their digital currency to bitcoin.Say they bought 500 million in bitcoin.How much do you think the price of bitcoin would go up? 10x 100x?I'd think 1000x.</t>
  </si>
  <si>
    <t>http://www.reddit.com/r/Bitcoin/comments/381d1f/how_much_would_bitcoin_go_up_if_a_small_nation/</t>
  </si>
  <si>
    <t>June 01, 2015 at 10:45AM</t>
  </si>
  <si>
    <t>litecoin-p2pool</t>
  </si>
  <si>
    <t>Satoshi Nakamoto's Bitcoin White Paper</t>
  </si>
  <si>
    <t>http://bitcoin-p2pool.com/bitcoin.pdf</t>
  </si>
  <si>
    <t>http://www.reddit.com/r/Bitcoin/comments/381f13/satoshi_nakamotos_bitcoin_white_paper/</t>
  </si>
  <si>
    <t>June 01, 2015 at 10:56AM</t>
  </si>
  <si>
    <t>A Bitcoin poster template for anyone that may find it useful!</t>
  </si>
  <si>
    <t>http://enjoybitcoins.com/downloads/new-bitcoin-poster</t>
  </si>
  <si>
    <t>http://www.reddit.com/r/Bitcoin/comments/381g7g/a_bitcoin_poster_template_for_anyone_that_may/</t>
  </si>
  <si>
    <t>June 01, 2015 at 11:32AM</t>
  </si>
  <si>
    <t>really_yes</t>
  </si>
  <si>
    <t>I am thinking of starting a nonprofit..</t>
  </si>
  <si>
    <t>And I want to utilize Bitcoin. What do I need to know to get started?</t>
  </si>
  <si>
    <t>http://www.reddit.com/r/Bitcoin/comments/381jye/i_am_thinking_of_starting_a_nonprofit/</t>
  </si>
  <si>
    <t>June 01, 2015 at 11:51AM</t>
  </si>
  <si>
    <t>A few results from the first intentional stress test on a communal blockchain</t>
  </si>
  <si>
    <t>http://www.ofnumbers.com/2015/05/31/a-few-results-from-the-first-intentional-intentional-stress-test-on-a-communal-blockchain/</t>
  </si>
  <si>
    <t>http://www.reddit.com/r/Bitcoin/comments/381ls0/a_few_results_from_the_first_intentional_stress/</t>
  </si>
  <si>
    <t>June 01, 2015 at 12:12PM</t>
  </si>
  <si>
    <t>velociralex</t>
  </si>
  <si>
    <t>What do you think could happen...</t>
  </si>
  <si>
    <t>https://www.zapchain.com/a/OkSa5n5dSw</t>
  </si>
  <si>
    <t>http://www.reddit.com/r/Bitcoin/comments/381nt4/what_do_you_think_could_happen/</t>
  </si>
  <si>
    <t>June 01, 2015 at 12:10PM</t>
  </si>
  <si>
    <t>aminok</t>
  </si>
  <si>
    <t>Right or wrong (and I think it's right), absent consensus to change the purpose of the 1 MB hard limit from a temporary anti-spam control, the block size limit should be raised to comply with the social contract</t>
  </si>
  <si>
    <t>I just made this point in a discussion thread, but I thought it deserved to be emphasized in its own post:The purpose of the 1 MB limit was to prevent DoS attacks through bloating of the blockchain by malicious rogue miners. Mike Hearn talks about this here:https://medium.com/@octskyward/the-capacity-cliff-586d1bf7715eMany years ago Satoshi Nakamoto added a quick hack to the Bitcoin source code. He artificially limited its capacity to avoid a rogue miner causing problems for people in an era when using Bitcoin meant downloading the entire chain, with a slow and unoptimised client.The limit was intended to be removed. In fact, Satoshi intended it to be removed as soon as SPV wallets were developed.I know this because at the end of 2010 I emailed him to ask about it. He responded,A higher limit can be phased in once we have actual use closer to the limit and make sure it’s working OK.Eventually when we have client-only implementations, the block chain size won’t matter much. Until then, while all users still have to download the entire block chain to start, it’s nice if we can keep it down to a reasonable size.You will not find other developers who were around at the time disputing this.All discussions about the 1 MB limit near the time when it was first instated assumed it would be increased to provide enough capacity for legitimate tx data as the average block size approached it. For example, Satoshi's comment in 2010:https://bitcointalk.org/index.php?topic=1347.msg15366#msg15366It can be phased in, like:if (blocknumber &gt; 115000) maxblocksize = largerlimit It can start being in versions way ahead, so by the time it reaches that block number and goes into effect, the older versions that don't have it are already obsolete.When we're near the cutoff block number, I can put an alert to old versions to make sure they know they have to upgrade.Other comments by lead developers before and shortly after the 1 MB limit were put in place clearly show that it was intended to be a temporary anti-spam control, and NOT a tool to implement an economic policy of throttling 'legitimate' (representing transfers of non-negligible real world value) tx data, for example:https://bitcointalk.org/index.php?topic=532.msg6306#msg6306The current system where every user is a network node is not the intended configuration for large scale. That would be like every Usenet user runs their own NNTP server. The design supports letting users just be users. The more burden it is to run a node, the fewer nodes there will be. Those few nodes will be big server farms. The rest will be client nodes that only do transactions and don't generate.Changing the purpose of the limit from spam control to implementation of an economic policy to throttle legitimate tx data is a change of the social contract, and requires consensus.</t>
  </si>
  <si>
    <t>http://www.reddit.com/r/Bitcoin/comments/381nn0/right_or_wrong_and_i_think_its_right_absent/</t>
  </si>
  <si>
    <t>June 01, 2015 at 12:35PM</t>
  </si>
  <si>
    <t>BitttBurger</t>
  </si>
  <si>
    <t>So the Declan Hotel in San Diego has an iPad facing customers during check in. It was on but nothing running. So I took it upon myself...</t>
  </si>
  <si>
    <t>http://imgur.com/O6qXXLf</t>
  </si>
  <si>
    <t>http://www.reddit.com/r/Bitcoin/comments/381pwc/so_the_declan_hotel_in_san_diego_has_an_ipad/</t>
  </si>
  <si>
    <t>June 01, 2015 at 12:33PM</t>
  </si>
  <si>
    <t>coin_cube</t>
  </si>
  <si>
    <t>Great Kurzweil quote on the technology hype cycle...</t>
  </si>
  <si>
    <t>The technology hype cycle for a paradigm shift--railroads, AI, Internet, telecommunications, possibly now nanotechnology--typically starts with a period of unrealistic expectations based on a lack of understanding of all the enabling factors required. Although utilization of the new paradigm does increase exponentially, early growth is slow until the knee of the exponential-growth curve is realized. While the widespread expectations for revolutionary change are accurate, they are incorrectly timed. When the prospects do not quickly pan out, a period of disillusionment sets in. Nevertheless exponential growth continues unabated, and years later a more mature and more realistic transformation does occur.-Ray Kurzweil, The Singularity is Near</t>
  </si>
  <si>
    <t>http://www.reddit.com/r/Bitcoin/comments/381ppl/great_kurzweil_quote_on_the_technology_hype_cycle/</t>
  </si>
  <si>
    <t>June 01, 2015 at 01:23PM</t>
  </si>
  <si>
    <t>msoexcited</t>
  </si>
  <si>
    <t>Does anybody know what's going on with bitcoin's price?!</t>
  </si>
  <si>
    <t>I've bought some at $270, thinking it was a good deal. Then some more at $241... then $235. After a few weeks of being so steady... the price now drops down to $229. I thought about buying some more... but my friend said it's still too high. Did I miss the memo or something? What is going on? How can I make sense of the trading behavior? Who or what is pushing the price up or down? Seeking to learn a few pointers from those who knows what is driving the bitcoin price.</t>
  </si>
  <si>
    <t>http://www.reddit.com/r/Bitcoin/comments/381ugk/does_anybody_know_whats_going_on_with_bitcoins/</t>
  </si>
  <si>
    <t>June 01, 2015 at 01:16PM</t>
  </si>
  <si>
    <t>tharlam</t>
  </si>
  <si>
    <t>Litecoin has the equivalent of 4MB blocks</t>
  </si>
  <si>
    <t>Litecoin has 4x Bitcoin's capacity because it has block intervals of 2.5 minutes with 1MB blocks. So in the same 10 minute interval of Bitcoin, it can accommodate 4MB of transaction data.</t>
  </si>
  <si>
    <t>http://www.reddit.com/r/Bitcoin/comments/381ttv/litecoin_has_the_equivalent_of_4mb_blocks/</t>
  </si>
  <si>
    <t>June 01, 2015 at 01:09PM</t>
  </si>
  <si>
    <t>Is it possible to scale block size with decentralization?</t>
  </si>
  <si>
    <t>If increasing block size did not increase centralization, I believe we'd have consensus on increasing it in the near term. Is it possible for Bitcoin core to determine the value of centralization in the network, and set the block size accordingly? If so, how difficult would that be to implement?</t>
  </si>
  <si>
    <t>http://www.reddit.com/r/Bitcoin/comments/381t7a/is_it_possible_to_scale_block_size_with/</t>
  </si>
  <si>
    <t>June 01, 2015 at 01:07PM</t>
  </si>
  <si>
    <t>cryptotariandotcom</t>
  </si>
  <si>
    <t>What would Satoshi do?</t>
  </si>
  <si>
    <t>What do you think Satoshi would say about block size if he were to speak up today? How do you think markets would react? Those are just a of couple question's I was thinking about and would be interested to get some opinions. I find the block size debate really interesting because I'm pretty sure It's the first global debate of it's kind. The next couple years will be interesting that's for sure.</t>
  </si>
  <si>
    <t>http://www.reddit.com/r/Bitcoin/comments/381szm/what_would_satoshi_do/</t>
  </si>
  <si>
    <t>June 01, 2015 at 12:59PM</t>
  </si>
  <si>
    <t>bitcoinmoon</t>
  </si>
  <si>
    <t>So Blake Benthal has star lawyers and keeps getting extensions, what's his fate?</t>
  </si>
  <si>
    <t>http://www.plainsite.org/dockets/2jcocgt1a/new-york-southern-district-court/usa-v-benthall/</t>
  </si>
  <si>
    <t>http://www.reddit.com/r/Bitcoin/comments/381s6u/so_blake_benthal_has_star_lawyers_and_keeps/</t>
  </si>
  <si>
    <t>June 01, 2015 at 12:53PM</t>
  </si>
  <si>
    <t>specialtrex</t>
  </si>
  <si>
    <t>A good samaritan bought our lunch</t>
  </si>
  <si>
    <t>This past weekend my wife and I were biking to the beach to meet up with some friends. We'd been out late the night before and, after waking up later than we'd wanted to, we only had time for a breakfast of coffee and pastries before we had to set out.There was a promise of grilled food at the beach, but half way through the hour ride we called an audible and stopped to get a snack. We stopped at a local burger joint and at 12:30pm on a sunny Saturday, this place was packed. We stood in line and drooled over the menu options above the registers. Slowly but surely we'd be ordering and we both danced in excitement. I ordered for us both in a clear and direct fashion. My wife handed over her credit card and I suddenly remembered; this establishment was proudly cash only.Neither of us had our debit cards and I knew it, there was no way we could get cash quickly and so when the cashier declined her payment, I quickly accepted our fate and apologized for the mistake and said we would be on our way.Aware of our predicament, the man behind us offered to pay. "I was in this sort of situation last week," he said, "I'll pay for this and you can get some cash while we wait." He had already paid the cashier before we could object and so we thanked him graciously. My wife left to take her credit card to the convenience store down the block, thinking she could get some cash back on a purchase, but I was fairly certain this wouldn't work and so as him and I walked outside to the tables where his little girls sat and waited, I pitched him."So, neither my wife nor I have our debit cards on us, I'm not sure she'll be able to get cash. Would you accept $20 worth of bitcoin?" He waved his hands a bit saying he didn't do bitcoin "Well it's really easy, I can get you set up with a free wallet right now and pay you back before my wife returns." "Oh, really? Ok, sure."5 minutes later, my fiancée had yet to return and he had $20 in his circle account. The day was saved; thanks again Adam.TL;DR: Ordered food at a cash only place, didn't have cash. Saved by next person in line, paid him back with bitcoin. Real world use case added to the official record.</t>
  </si>
  <si>
    <t>http://www.reddit.com/r/Bitcoin/comments/381rjn/a_good_samaritan_bought_our_lunch/</t>
  </si>
  <si>
    <t>June 01, 2015 at 01:49PM</t>
  </si>
  <si>
    <t>futureresearch</t>
  </si>
  <si>
    <t>Bitcoin vs. Government Money</t>
  </si>
  <si>
    <t>https://weeklyglobalresearch.wordpress.com/2015/05/31/monday-1st-june/</t>
  </si>
  <si>
    <t>http://www.reddit.com/r/Bitcoin/comments/381wnb/bitcoin_vs_government_money/</t>
  </si>
  <si>
    <t>June 01, 2015 at 01:38PM</t>
  </si>
  <si>
    <t>LanceHatesLibraries</t>
  </si>
  <si>
    <t>3 Bitcoin Podcasts Featuring Industry Leaders - Bitcoin Magazine</t>
  </si>
  <si>
    <t>https://bitcoinmagazine.com/20582/3-bitcoin-podcasts-featuring-industry-leaders/</t>
  </si>
  <si>
    <t>http://www.reddit.com/r/Bitcoin/comments/381vol/3_bitcoin_podcasts_featuring_industry_leaders/</t>
  </si>
  <si>
    <t>June 01, 2015 at 02:37PM</t>
  </si>
  <si>
    <t>multicryptos</t>
  </si>
  <si>
    <t>CRYPTOSCLUB exlusive earning club, new concept</t>
  </si>
  <si>
    <t>http://www.cryptosclub.com/</t>
  </si>
  <si>
    <t>http://www.reddit.com/r/Bitcoin/comments/3820it/cryptosclub_exlusive_earning_club_new_concept/</t>
  </si>
  <si>
    <t>June 01, 2015 at 02:36PM</t>
  </si>
  <si>
    <t>While companies worldwide are embracing the rise of decentralized cryptocurrency bitcoin, Ecuadorian officials have chosen to make local banks adopt a home-grown state digital currency — whether they like it or not. The nation’s central bank has given them 360 days to get on board</t>
  </si>
  <si>
    <t>http://panampost.com/belen-marty/2015/05/31/ecuadorian-banks-must-adopt-official-electronic-currency-or-else/</t>
  </si>
  <si>
    <t>http://www.reddit.com/r/Bitcoin/comments/3820gb/while_companies_worldwide_are_embracing_the_rise/</t>
  </si>
  <si>
    <t>June 01, 2015 at 02:11PM</t>
  </si>
  <si>
    <t>jjnaude</t>
  </si>
  <si>
    <t>Who is in favour of reducing the blocksize limit?</t>
  </si>
  <si>
    <t>The dominant argument against increasing the blocksize limit is that it will increase the cost of running a full node and thus reduce decentralization. The magnitude of the increase appears to be considered irrelevant. Gavin has shown that the cost of running a 20MB full node should be $5-$10, which is effectively unchanged from the cost of running a 1MB full node, and I have not seen these numbers being disputed. The line of thinking appears to be that ANY increase in centralization is bad enough to outweigh any scaling benefits of a larger blocksize. Consistent with this view, we have not seen any counterproposal for a smaller or more gradual increase in block size garner any support. Compromise appears impossible.Given this, it seems only reasonable to expect these same people to support a reduction in blocksize. Surely if ANY increase in centralization outweighs the scaling benefits of going beyond 1MB then ANY decrease in centralization that results from a smaller max block size would outweigh the impact on maximum transaction volume.If you find yourself opposed to both an increase and a decrease, then you either:Believe there is something magical about 1MB.Are suffering from status quo biasIf the counterargument is "If it ain't broken don't fix it.", let me just point out that while there are a number of well reasoned arguments for why continually hitting the blocksize limit will not be a crisis, no-one with any credibility claims that the ecosystem split between Core and XT won't be harmful (at least in the short term).So we have a strong incentive to come to an agreement and need good reasons to head into a civil war. Inertia is not a good reason. Decentralization may be a good reason, but if that is your reason, you should be pushing for a block size decrease. The fact that I see no one doing this makes me wonder how internally consistent the argument against the increase is.</t>
  </si>
  <si>
    <t>http://www.reddit.com/r/Bitcoin/comments/381ygv/who_is_in_favour_of_reducing_the_blocksize_limit/</t>
  </si>
  <si>
    <t>June 01, 2015 at 03:06PM</t>
  </si>
  <si>
    <t>RJacksonm1</t>
  </si>
  <si>
    <t>Coinmap isn't working for me and it's been slow to update recently, so I spent an evening making my own open-source crypto map.</t>
  </si>
  <si>
    <t>https://cryptomap.info/https://github.com/RJacksonm1/cryptomapBuilt with Jekyll and some server-side Python scripts to update the data set (of crypto-accepting merchants). It's still rather rough around the edges, and I plan on improving it some more over the next few days.Initial page load is a little heavy too, as the code is downloading and rendering the entire data-set of crypto-accepting merchants to the map (this is something I'd like to improve).I hope this is useful to some of you, especially while Coinmap seems to be down.</t>
  </si>
  <si>
    <t>http://www.reddit.com/r/Bitcoin/comments/3822qc/coinmap_isnt_working_for_me_and_its_been_slow_to/</t>
  </si>
  <si>
    <t>June 01, 2015 at 02:49PM</t>
  </si>
  <si>
    <t>cointrading</t>
  </si>
  <si>
    <t>If core devs can't establish consensus, one of the altcoins will be happy to take the lead and prevail</t>
  </si>
  <si>
    <t>If bitcoin actually splits because devs can't find consensus, bitcoin's lead advantage might also split. There are plenty of altcoins which will try to take advantage of bitcoin's blunder.There are a variety of crypto coins to choose from where devs have consensus about their vision.</t>
  </si>
  <si>
    <t>http://www.reddit.com/r/Bitcoin/comments/3821f4/if_core_devs_cant_establish_consensus_one_of_the/</t>
  </si>
  <si>
    <t>June 01, 2015 at 03:55PM</t>
  </si>
  <si>
    <t>twisterswirl</t>
  </si>
  <si>
    <t>Copay Questions..</t>
  </si>
  <si>
    <t>I am using copay (latest version available @ store) and I wanted to know a few things about the app.Q1. I have created a backup but how can I use the backup in another wallet?Q2. How can I import a paper wallet into copay?Q3. Does bitpay/copay guys know the private keys or are they generated at user end?Q4. Is it safe enough to store large amount of coins?Thanks</t>
  </si>
  <si>
    <t>http://www.reddit.com/r/Bitcoin/comments/38267u/copay_questions/</t>
  </si>
  <si>
    <t>June 01, 2015 at 03:44PM</t>
  </si>
  <si>
    <t>soundhaudegen</t>
  </si>
  <si>
    <t>Browser game TagPro is now accepting bitcoin for donations</t>
  </si>
  <si>
    <t>http://tagpro-origin.koalabeast.com/donate</t>
  </si>
  <si>
    <t>http://www.reddit.com/r/Bitcoin/comments/3825fz/browser_game_tagpro_is_now_accepting_bitcoin_for/</t>
  </si>
  <si>
    <t>June 01, 2015 at 04:08PM</t>
  </si>
  <si>
    <t>btcee99</t>
  </si>
  <si>
    <t>Mempool transactions plotted by fee, during the stress test</t>
  </si>
  <si>
    <t>http://imgur.com/Bp4hOpF</t>
  </si>
  <si>
    <t>http://www.reddit.com/r/Bitcoin/comments/38272q/mempool_transactions_plotted_by_fee_during_the/</t>
  </si>
  <si>
    <t>June 01, 2015 at 04:07PM</t>
  </si>
  <si>
    <t>libertariandictator</t>
  </si>
  <si>
    <t>A Question for Peter Todd about full blocks.</t>
  </si>
  <si>
    <t>Dear Peter,You have a very clear opinion about raising the size of blocks. I can see your point but I have one big obstacle and a very clear question for you.Do you think wallet software is ready to deal with transactions that won't confirm?</t>
  </si>
  <si>
    <t>http://www.reddit.com/r/Bitcoin/comments/38270l/a_question_for_peter_todd_about_full_blocks/</t>
  </si>
  <si>
    <t>June 01, 2015 at 04:33PM</t>
  </si>
  <si>
    <t>turum381</t>
  </si>
  <si>
    <t>Cubits brings Bitcoin option to 900 charities</t>
  </si>
  <si>
    <t>https://blog.cubits.com/cubits-and-wikando-partnership-offers-bitcoin-option-to-charities-worldwide/</t>
  </si>
  <si>
    <t>http://www.reddit.com/r/Bitcoin/comments/3828w8/cubits_brings_bitcoin_option_to_900_charities/</t>
  </si>
  <si>
    <t>June 01, 2015 at 05:29PM</t>
  </si>
  <si>
    <t>Max_LocalBitcoins</t>
  </si>
  <si>
    <t>LocalBitcoins.com: Why this countryside school in Finland gave its students bitcoins</t>
  </si>
  <si>
    <t>http://localbitcoins.blogspot.fi/2015/06/why-this-countryside-school-in-finland.html</t>
  </si>
  <si>
    <t>http://www.reddit.com/r/Bitcoin/comments/382d2a/localbitcoinscom_why_this_countryside_school_in/</t>
  </si>
  <si>
    <t>June 01, 2015 at 05:15PM</t>
  </si>
  <si>
    <t>spottedmarley</t>
  </si>
  <si>
    <t>Adam Back: if both forks compete ledger will split ... its unclear if bitcoin would recover</t>
  </si>
  <si>
    <t>https://twitter.com/adam3us/status/605048924752199682</t>
  </si>
  <si>
    <t>http://www.reddit.com/r/Bitcoin/comments/382c0t/adam_back_if_both_forks_compete_ledger_will_split/</t>
  </si>
  <si>
    <t>June 01, 2015 at 05:10PM</t>
  </si>
  <si>
    <t>valiron</t>
  </si>
  <si>
    <t>Current bitcoin inflation below 9%</t>
  </si>
  <si>
    <t>https://twitter.com/rperezmarco/status/605314765242646529</t>
  </si>
  <si>
    <t>http://www.reddit.com/r/Bitcoin/comments/382bm3/current_bitcoin_inflation_below_9/</t>
  </si>
  <si>
    <t>June 01, 2015 at 05:02PM</t>
  </si>
  <si>
    <t>bitcoin-girl</t>
  </si>
  <si>
    <t>Forget the bullshit about bitcoin price. See the "truth" about the actual bitcoin price.</t>
  </si>
  <si>
    <t>Forget all the bullshit about technicals, charts and "wisdom" of the current bitcoin price. When bitcoin reached 80$ in July'13, that was the moment when the price started his "SilkRoad" rise, which was the only reason for that rise. Then in Oct'13 with a price of about 120-180$ bitcoin went into bubble mode. Inexperienced traders came in, got burnt and are gone today, more or less. The bubble is gone and we are back on the ground. No worries, we are in a very healthy price range now :-) If we don't get goxed again, because we did not learn from last time, there is not much which can stop bitcoin.</t>
  </si>
  <si>
    <t>http://www.reddit.com/r/Bitcoin/comments/382azb/forget_the_bullshit_about_bitcoin_price_see_the/</t>
  </si>
  <si>
    <t>June 01, 2015 at 05:36PM</t>
  </si>
  <si>
    <t>singularity87</t>
  </si>
  <si>
    <t>Lets put our money where our mouth is - Support large blocks by pledging to add a node to the network</t>
  </si>
  <si>
    <t>The main argument I hear for not increasing the current block size limit is that it will cause centralisation. Let's ignore the fact that this argument requires that people think in black and white and take their word for it.For everyone supporting the larger block size I suggest that we pledge to add one node (or more) to the network. If we can show that enough people will add nodes to the network then this argument becomes false regardless of whether it was valid before. If anyone knows of a way we can do this in a technical sense (rather than just a promise) I am all ears.I personally think that the reason the number of nodes has decreased is because of slower adoption and SPV clients. Stronger adoption means more nodes and a stronger currency. Bitcoin has been in a bear market for a while now and I cannot possibly see anything worse for it than purposely limiting bitcoin's technical capability.Let's put our money where our mouth is.</t>
  </si>
  <si>
    <t>http://www.reddit.com/r/Bitcoin/comments/382dm3/lets_put_our_money_where_our_mouth_is_support/</t>
  </si>
  <si>
    <t>June 01, 2015 at 05:31PM</t>
  </si>
  <si>
    <t>moonrun</t>
  </si>
  <si>
    <t>(Repost) What are your thoughts on promoting multiple blockchain solution in order to create a true decentralized ecosystem.</t>
  </si>
  <si>
    <t>The recent discussion about scalability/consensus problem, inspired me to repost this (a slightly updated version):Today bitcoin users trust mining pools and ASIC manufactures not to attack the system.Bitcoin users also trust the early adopters not to dump their coins and destroy the bitcoin economy.This is not a true decentralized trustless reliable system.If bitcoin fails then for obvious reasons the cryptocurrency movement will suffer as a whole.We need multiple blockchains to be in balance with each other (in terms of market cap, network effect, security, merchants, exchanges...). This is the only way we’ll have a strong and healthy crypto ecosystem that can actually scale.This is a simple model how it should work: each individual currency (bitcoin, dogecoin, peercoin…) functions as a “node” in the crypto ecosystem, this way the crypto ecosystem becomes practically indestructible and a system that people can truly rely on.The multiple blockchains system is the true decentralized trustless system. People who only invest in bitcoin and companies that only support bitcoin hurt themselves and cryptocurrency movement as a whole by creating a single point of failure.Cryptocurrency movement will have higher chances of survival if the majority of people involved in crypto today will realize that they should support multiple blockchains rather than just one.There is a threshold of stability that particular cryptocurrency must past in order to be considered as a valuable currency, this threshold creates the scarcity needed for currencies to function properly.The "one blockchain/bitcoin is like the internet" analogy should be replaced with "multiple blockchains are like the internet” analogy.Thank you.</t>
  </si>
  <si>
    <t>http://www.reddit.com/r/Bitcoin/comments/382d8o/repost_what_are_your_thoughts_on_promoting/</t>
  </si>
  <si>
    <t>June 01, 2015 at 06:13PM</t>
  </si>
  <si>
    <t>jellybeansoupdog</t>
  </si>
  <si>
    <t>Mike Hearn insulting Chinese miners over 20MB blocks</t>
  </si>
  <si>
    <t>https://www.mail-archive.com/bitcoin-development@lists.sourceforge.net/msg07984.html</t>
  </si>
  <si>
    <t>http://www.reddit.com/r/Bitcoin/comments/382gm2/mike_hearn_insulting_chinese_miners_over_20mb/</t>
  </si>
  <si>
    <t>June 01, 2015 at 06:03PM</t>
  </si>
  <si>
    <t>WhoIsOBrien</t>
  </si>
  <si>
    <t>CoinBase requires me to send them a picture of my ID. Why can't I purchase and sell bitcoins without identification?</t>
  </si>
  <si>
    <t>It is more about, why should I send a random company called coinbase my ID? I don't even know them.I would rather buy and sell bitcoins anonymously. Is there a wallet provider for this or an alternative parth?</t>
  </si>
  <si>
    <t>http://www.reddit.com/r/Bitcoin/comments/382fro/coinbase_requires_me_to_send_them_a_picture_of_my/</t>
  </si>
  <si>
    <t>June 01, 2015 at 06:02PM</t>
  </si>
  <si>
    <t>Butterglass</t>
  </si>
  <si>
    <t>Commonwealth Bank to trial Ripple technology, potentially Bitcoin</t>
  </si>
  <si>
    <t>http://mashable.com/2015/06/01/commonwealth-bank-ripple-bitcoin/</t>
  </si>
  <si>
    <t>http://www.reddit.com/r/Bitcoin/comments/382fpj/commonwealth_bank_to_trial_ripple_technology/</t>
  </si>
  <si>
    <t>June 01, 2015 at 05:57PM</t>
  </si>
  <si>
    <t>https://twitter.com/rperezmarco/status/605326834088198144</t>
  </si>
  <si>
    <t>http://www.reddit.com/r/Bitcoin/comments/382f6e/current_bitcoin_inflation_below_9/</t>
  </si>
  <si>
    <t>waspoza</t>
  </si>
  <si>
    <t>Bitcoin max block size must be reduced to 1kB!</t>
  </si>
  <si>
    <t>Otherwise I cannot verify transactions in real time on my Commodore 64! We need to fight this centralisation, guys!Look for example on this bloody centralised Dogecoin. With their 10MB blocks, obviously they can be run only by banks and biggest datacenters cooled by liquid nitrogen!Fuck them! We need more Commodores, Ataris and Texas Instrumets calculators to be free, independent and decentralised! Who's with me?</t>
  </si>
  <si>
    <t>http://www.reddit.com/r/Bitcoin/comments/382f5s/bitcoin_max_block_size_must_be_reduced_to_1kb/</t>
  </si>
  <si>
    <t>June 01, 2015 at 06:31PM</t>
  </si>
  <si>
    <t>col381</t>
  </si>
  <si>
    <t>Let's Talk Bitcoin E217 - The Bitcoin Block Size Discussion (guests Gavin and Peter)</t>
  </si>
  <si>
    <t>https://soundcloud.com/mindtomatter/ltb-e217-the-bitcoin-block-size-discussion</t>
  </si>
  <si>
    <t>http://www.reddit.com/r/Bitcoin/comments/382i8i/lets_talk_bitcoin_e217_the_bitcoin_block_size/</t>
  </si>
  <si>
    <t>June 01, 2015 at 06:20PM</t>
  </si>
  <si>
    <t>_nightengale_</t>
  </si>
  <si>
    <t>Price falling, cue the VC's and Bitcoin elites to begin their chorus on how the price doesn't matter...</t>
  </si>
  <si>
    <t>At some point, an 18+ month downtrend matters. Not trying to troll, but every time they show a chart of bitcoin in the media, it looks dreadful. I'd like to hear about an early adopter who has purchased bitcoins at less than $10 publicly state that they are still expending significant capital to acquire more at this stage of the game. The greater fool theory can only get this thing so far.</t>
  </si>
  <si>
    <t>http://www.reddit.com/r/Bitcoin/comments/382h71/price_falling_cue_the_vcs_and_bitcoin_elites_to/</t>
  </si>
  <si>
    <t>June 01, 2015 at 06:38PM</t>
  </si>
  <si>
    <t>werwiewas</t>
  </si>
  <si>
    <t>Android Bitcoin wallet Blockchain was briefly borked</t>
  </si>
  <si>
    <t>http://www.theregister.co.uk/2015/06/01/blockchain_app_shows_how_not_to_code/</t>
  </si>
  <si>
    <t>http://www.reddit.com/r/Bitcoin/comments/382iss/android_bitcoin_wallet_blockchain_was_briefly/</t>
  </si>
  <si>
    <t>June 01, 2015 at 07:04PM</t>
  </si>
  <si>
    <t>Blockchain firm quits UK in Snooper's Charter protest</t>
  </si>
  <si>
    <t>http://www.cbronline.com/news/cybersecurity/business/blockchain-firm-quits-uk-in-snoopers-charter-protest-4589783</t>
  </si>
  <si>
    <t>http://www.reddit.com/r/Bitcoin/comments/382lci/blockchain_firm_quits_uk_in_snoopers_charter/</t>
  </si>
  <si>
    <t>June 01, 2015 at 06:57PM</t>
  </si>
  <si>
    <t>slowmoon</t>
  </si>
  <si>
    <t>Gavin, when you do plan on releasing the new software?</t>
  </si>
  <si>
    <t>http://www.reddit.com/r/Bitcoin/comments/382kjn/gavin_when_you_do_plan_on_releasing_the_new/</t>
  </si>
  <si>
    <t>June 01, 2015 at 07:35PM</t>
  </si>
  <si>
    <t>JuliusCaesar108</t>
  </si>
  <si>
    <t>Paper Wallet User here ... alternatives to Blockchain.info?</t>
  </si>
  <si>
    <t>Hey folks ... I have a paper wallet which I can access on Blockchain.info My public key is listed as Watch Only, and I keep my private keys for safe keeping. But since Blockchain.info is a website I wanted to know alternatives to access my bitcoins from my paper wallet in case an emergency happened to where Blockchain.info no longer existed.TL:DR Need different websites that access my paper wallet which I generated the keys offline.</t>
  </si>
  <si>
    <t>http://www.reddit.com/r/Bitcoin/comments/382oca/paper_wallet_user_here_alternatives_to/</t>
  </si>
  <si>
    <t>June 01, 2015 at 07:53PM</t>
  </si>
  <si>
    <t>themattt</t>
  </si>
  <si>
    <t>Pay for CBD in europe with bitcoin</t>
  </si>
  <si>
    <t>http://www.zamnesia.com/</t>
  </si>
  <si>
    <t>http://www.reddit.com/r/Bitcoin/comments/382qd8/pay_for_cbd_in_europe_with_bitcoin/</t>
  </si>
  <si>
    <t>June 01, 2015 at 07:48PM</t>
  </si>
  <si>
    <t>DrNoWayHuh</t>
  </si>
  <si>
    <t>Please stay FAR AWAY from GoCelery</t>
  </si>
  <si>
    <t>6 days now with no response from support and still being "verified" I have used this card a hand full of times on this site. Not a single reply back explaining WTF is going on. This is hands down the worst website I have ever purchased from. The support responds faster on reddit than their own website. I wouldn't be surprised if this was some kid running it from his basement.</t>
  </si>
  <si>
    <t>http://www.reddit.com/r/Bitcoin/comments/382pr4/please_stay_far_away_from_gocelery/</t>
  </si>
  <si>
    <t>June 01, 2015 at 08:19PM</t>
  </si>
  <si>
    <t>Not related to BTC but just a reminder: The NSA is watching you! (ADHD - The NSA Song)</t>
  </si>
  <si>
    <t>https://www.youtube.com/watch?v=6qWCECHJINo</t>
  </si>
  <si>
    <t>http://www.reddit.com/r/Bitcoin/comments/382thv/not_related_to_btc_but_just_a_reminder_the_nsa_is/</t>
  </si>
  <si>
    <t>June 01, 2015 at 08:08PM</t>
  </si>
  <si>
    <t>aquentin</t>
  </si>
  <si>
    <t>Andreas: "Gavin is right. The time to increase the block size limit is before transaction processing shows congestion problems. Discuss now, do soon"</t>
  </si>
  <si>
    <t>https://twitter.com/aantonop/status/595601619581964289</t>
  </si>
  <si>
    <t>http://www.reddit.com/r/Bitcoin/comments/382s7r/andreas_gavin_is_right_the_time_to_increase_the/</t>
  </si>
  <si>
    <t>June 01, 2015 at 08:39PM</t>
  </si>
  <si>
    <t>BitcoinVoice</t>
  </si>
  <si>
    <t>Latest BitBay.net updates.</t>
  </si>
  <si>
    <t>https://bitbay.net/news/44</t>
  </si>
  <si>
    <t>http://www.reddit.com/r/Bitcoin/comments/382vz5/latest_bitbaynet_updates/</t>
  </si>
  <si>
    <t>SatoshisGhost</t>
  </si>
  <si>
    <t>Mark Karpeles: More misleading reporting: Wired</t>
  </si>
  <si>
    <t>http://www.magicaltux.net/post/120438157568/more-misleading-reporting-wired</t>
  </si>
  <si>
    <t>http://www.reddit.com/r/Bitcoin/comments/382vwb/mark_karpeles_more_misleading_reporting_wired/</t>
  </si>
  <si>
    <t>June 01, 2015 at 09:25PM</t>
  </si>
  <si>
    <t>TipMeWithBTC</t>
  </si>
  <si>
    <t>Uber Drivers want Tips! Try Bitcoin! TipMeWithBTC</t>
  </si>
  <si>
    <t>http://www.tipmewithbtc.ca/2015/06/hey-uber-drivers-accept-bitcoin-tips.html</t>
  </si>
  <si>
    <t>http://www.reddit.com/r/Bitcoin/comments/3831xo/uber_drivers_want_tips_try_bitcoin_tipmewithbtc/</t>
  </si>
  <si>
    <t>June 01, 2015 at 09:24PM</t>
  </si>
  <si>
    <t>pekezu</t>
  </si>
  <si>
    <t>Bitstamp free trading</t>
  </si>
  <si>
    <t>Got this email from bitstamp informing me I have free trading till june 30th, anyone else got it too?"Your trading at Bitstamp is absolutely free till June 30th! Yes, you read correctly! Your account now has 0% trading fee.You have been selected to participate in our exclusive promotional campaign where we have selected a handful of loyal Bitstamp customers to participate. Enjoy trading with Bitstamp!Your business and your suggestions are valued. If you have any comments on how to further improve our services, please send them in reply to this email.Best regards, Bitstamp team"</t>
  </si>
  <si>
    <t>http://www.reddit.com/r/Bitcoin/comments/3831rd/bitstamp_free_trading/</t>
  </si>
  <si>
    <t>June 01, 2015 at 10:00PM</t>
  </si>
  <si>
    <t>Is there a way to see the current number of XT nodes vs Core nodes</t>
  </si>
  <si>
    <t>I'm ready to put my money where my mouth is and bring up XT nodes. I'm wondering if there is a way for the community to see the current status of node counts for both as others do the same.If it doesn't exist and is not hard, it might it might make for a quick and fun webapp project.</t>
  </si>
  <si>
    <t>http://www.reddit.com/r/Bitcoin/comments/3836he/is_there_a_way_to_see_the_current_number_of_xt/</t>
  </si>
  <si>
    <t>June 01, 2015 at 10:01PM</t>
  </si>
  <si>
    <t>Consensus Forming Around 8mb Blocks With Timed Increases Based On Internet Bandwidth?</t>
  </si>
  <si>
    <t>http://sourceforge.net/p/bitcoin/mailman/message/34162506/</t>
  </si>
  <si>
    <t>http://www.reddit.com/r/Bitcoin/comments/3836r7/consensus_forming_around_8mb_blocks_with_timed/</t>
  </si>
  <si>
    <t>uncool_harrison</t>
  </si>
  <si>
    <t>Website declares it will multiply your deposit by 10. Is this total bullshit?</t>
  </si>
  <si>
    <t>http://10xbtc.ga/Thats the link.Seems real shady.</t>
  </si>
  <si>
    <t>http://www.reddit.com/r/Bitcoin/comments/3836ps/website_declares_it_will_multiply_your_deposit_by/</t>
  </si>
  <si>
    <t>June 01, 2015 at 10:44PM</t>
  </si>
  <si>
    <t>LandToaster</t>
  </si>
  <si>
    <t>BTC-E may be in trouble</t>
  </si>
  <si>
    <t>The spread between btc-e and other exchanges is not looking good. They seem to be having trouble with US dollar wire deposits and withdrawals. Something is up. Looks like what Gox went through.</t>
  </si>
  <si>
    <t>http://www.reddit.com/r/Bitcoin/comments/383cqw/btce_may_be_in_trouble/</t>
  </si>
  <si>
    <t>June 01, 2015 at 11:31PM</t>
  </si>
  <si>
    <t>Bitcoin is not Field of Dreams. Large blocks won't increase adoption. Just because you built it doesn't mean they will come.</t>
  </si>
  <si>
    <t>http://www.reddit.com/r/Bitcoin/comments/383k36/bitcoin_is_not_field_of_dreams_large_blocks_wont/</t>
  </si>
  <si>
    <t>June 01, 2015 at 11:50PM</t>
  </si>
  <si>
    <t>0x4242424242424242</t>
  </si>
  <si>
    <t>Professional references sought for: nullc, gavinandresen, mike_hearn, pwuille</t>
  </si>
  <si>
    <t>We know a bit about these guys in the context of Bitcoin but really not much else. We somewhat understand their technical abilities but what's it like working with these guys on a large project where maybe they aren't the boss? Was it a positive experience for coworkers and managers? Were their red flags demonstrated which might make them leading Bitcoin questionable? I don't know the answer to any of this but it might help us better understand the position of these people as debates veer from the technical to political.Interested in feedback on:/u/nullc: worked at Mozilla, worked on Wikipedia./u/gavinandresen: SGI/u/mike_hearn: Google/u/pwuille: GoogleThis will be difficult to prove if you wish to remain anonymous but perhaps not impossible. If your connection to them is not convincing or flat-out denied by them well perhaps the community can be more clever than I in ascertaining who is likely being truthful.</t>
  </si>
  <si>
    <t>http://www.reddit.com/r/Bitcoin/comments/383n2t/professional_references_sought_for_nullc/</t>
  </si>
  <si>
    <t>June 01, 2015 at 11:44PM</t>
  </si>
  <si>
    <t>naomibrockwell</t>
  </si>
  <si>
    <t>Live at 8pmEDT tonight talking about the Ross Ulbricht sentencing</t>
  </si>
  <si>
    <t>https://liberty.me/live/naomi-brockwell-ignited-ross-ulbrichts-sentencing/</t>
  </si>
  <si>
    <t>http://www.reddit.com/r/Bitcoin/comments/383m50/live_at_8pmedt_tonight_talking_about_the_ross/</t>
  </si>
  <si>
    <t>June 01, 2015 at 11:39PM</t>
  </si>
  <si>
    <t>random_pair_of_sox</t>
  </si>
  <si>
    <t>Been away from Bitcoin news for a while, what's going on with the price?</t>
  </si>
  <si>
    <t>Can someone explain what's happened recently in the past 2 weeks? What's the OKCoin Exchange situation? Why is the price being so far driven down?Last time i checked it was $245/$250 per Bitcoin.Im just trying to get a quick rundown of what's going on.Would love to try and do my own research but im on mobile</t>
  </si>
  <si>
    <t>http://www.reddit.com/r/Bitcoin/comments/383l96/been_away_from_bitcoin_news_for_a_while_whats/</t>
  </si>
  <si>
    <t>June 01, 2015 at 11:38PM</t>
  </si>
  <si>
    <t>newscrash</t>
  </si>
  <si>
    <t>Ross Ulbricht Storycorps Interview Before Arrest.</t>
  </si>
  <si>
    <t>http://youtu.be/HYShi9dhhJY</t>
  </si>
  <si>
    <t>http://www.reddit.com/r/Bitcoin/comments/383l2y/ross_ulbricht_storycorps_interview_before_arrest/</t>
  </si>
  <si>
    <t>June 02, 2015 at 12:23AM</t>
  </si>
  <si>
    <t>xcsler</t>
  </si>
  <si>
    <t>Adam Back-- Potential of Soft-Fork Extension Block Solution to Blocksize Problem</t>
  </si>
  <si>
    <t>https://www.mail-archive.com/bitcoin-development@lists.sourceforge.net/msg08005.html</t>
  </si>
  <si>
    <t>http://www.reddit.com/r/Bitcoin/comments/383ry5/adam_back_potential_of_softfork_extension_block/</t>
  </si>
  <si>
    <t>June 02, 2015 at 12:17AM</t>
  </si>
  <si>
    <t>dildoge_investor</t>
  </si>
  <si>
    <t>Karpeles: "It is surprising too see that despite all that happened #bitcoin exchanges are still holding customer coins, while it'd be possible not to"</t>
  </si>
  <si>
    <t>on twitter</t>
  </si>
  <si>
    <t>http://www.reddit.com/r/Bitcoin/comments/383r1z/karpeles_it_is_surprising_too_see_that_despite/</t>
  </si>
  <si>
    <t>June 02, 2015 at 01:11AM</t>
  </si>
  <si>
    <t>BitcoinCollege</t>
  </si>
  <si>
    <t>Top 10 reasons why Bitcoin is Halal</t>
  </si>
  <si>
    <t>http://www.reddit.com/r/Bitcoin/comments/383zj2/top_10_reasons_why_bitcoin_is_halal/</t>
  </si>
  <si>
    <t>June 02, 2015 at 01:08AM</t>
  </si>
  <si>
    <t>dima317</t>
  </si>
  <si>
    <t>No trading fees on itBit in June</t>
  </si>
  <si>
    <t>https://www.itbit.com/blog/trade-free-in-june</t>
  </si>
  <si>
    <t>http://www.reddit.com/r/Bitcoin/comments/383z51/no_trading_fees_on_itbit_in_june/</t>
  </si>
  <si>
    <t>ergofobe</t>
  </si>
  <si>
    <t>Why do we need a MAX_BLOCK_SIZE limit at all?</t>
  </si>
  <si>
    <t>Ok, I understand at least some of the reason that blocks have to be kept to a certain size. I get that blocks which are too big will be hard to propagate by relays. Miners will have more trouble uploading the large blocks to the network once they've found a hash. We need block size constraints to create a fee economy for the miners.But these all sound to me like issues that affect some, but not others. So it seems to me like it ought to be a configurable setting. We've already witnessed with last week's stress test that most miners aren't even creating 1MB blocks but are still using the software defaults of 730k. If there are configurable limits, why does there have to be a hard limit? Can't miners just use the configurable limit to decide what size blocks they can afford to and are thus willing to create? They could just as easily use that to create a fee economy. If the miners with the most hashpower are not willing to mine blocks larger than 1 or 2 megs, then they are able to slow down confirmations of transactions. It may take several blocks before a miner willing to include a particular transaction finds a block. This would actually force miners to compete with each other and find a block size naturally instead of having it forced on them by the protocol.I know the limit was originally put in place to prevent spamming. But that was when we were mining with CPUs and just beginning to see the occasional GPU which could take control over the network and maliciously spam large blocks. But with ASIC mining now catching up to Moore's Law, that's not really an issue anymore. No one malicious entity can really just take over the network now without spending more money than it's worth -- and that's just going to get truer with time as hashpower continues to grow. And it's not like the hard limit really does anything anymore to prevent spamming. If a spammer wants to create thousands or millions of transactions, a hard limit on the block size isn't going to stop him.. He'll just fill up the mempool or UTXO database instead of someone's block database.. And block storage media is generally the cheapest storage.. I mean they could be written to tape and be just as valid as if they're stored in DRAM. Combine that with pruning, and block storage costs are almost a non-issue for anyone who isn't running an archival node.And can't relay nodes just configure a limit on the size of blocks they will relay? Sure they'd still need to download a big block, but that's not really that big a deal, and they're under no obligation to propagate it.. Even if it's a 2GB block, it'll get downloaded eventually. It's only if it gets to the point where the average home connection is too slow to keep up with the transaction &amp; block flow that there's any real issue there, and that would happen regardless of how big the blocks are. I personally would much prefer to see hardware limits act as the bottleneck than to introduce an artificial bottleneck into the protocol that has to be adjusted regularly.Am I missing something here? Is there some big reason that I'm overlooking why there has to be some hard-coded limit on the block size that affects the entire network and creates ongoing issues in the future?</t>
  </si>
  <si>
    <t>http://www.reddit.com/r/Bitcoin/comments/383z3g/why_do_we_need_a_max_block_size_limit_at_all/</t>
  </si>
  <si>
    <t>June 02, 2015 at 01:07AM</t>
  </si>
  <si>
    <t>ipostawkwardthings</t>
  </si>
  <si>
    <t>Gyft has the worst customer service</t>
  </si>
  <si>
    <t>Perhaps everyone has had no trouble with the service that claims to accept Bitcoin, but my first purchase still hasn't been made though I've attempted it, and customer service is practically automated in my experience.All of the responses are the same but from different email addresses. They claim to be doing something actively to assist me, but they aren't offering me a full refund or what I attempted to purchase either.So they have all of my Bitcoin while I'm sitting with an empty wallet.I just want my gift card. Is that so much to ask for?It's been two days without a non-automatic response. I'm losing trust in Bitcoin.</t>
  </si>
  <si>
    <t>http://www.reddit.com/r/Bitcoin/comments/383yxa/gyft_has_the_worst_customer_service/</t>
  </si>
  <si>
    <t>June 02, 2015 at 01:23AM</t>
  </si>
  <si>
    <t>KryptosBit</t>
  </si>
  <si>
    <t>Peter Todd on Twitter -So the new Facebook Inc. public key has been goatse'd via keysigning: https://t.co/fnTPJSlv3k I should submit this to risks digest...</t>
  </si>
  <si>
    <t>https://twitter.com/petertoddbtc/status/605424122622017536</t>
  </si>
  <si>
    <t>http://www.reddit.com/r/Bitcoin/comments/3841hc/peter_todd_on_twitter_so_the_new_facebook_inc/</t>
  </si>
  <si>
    <t>June 02, 2015 at 01:19AM</t>
  </si>
  <si>
    <t>jwBTC</t>
  </si>
  <si>
    <t>ELI5: To get bigger blocks, do miners using a pool have to upgrade also? i.e. will the fork obsolete some ASICs?</t>
  </si>
  <si>
    <t>During the last unintentional fork (0.7/0.8) what saved the network and brought back consensus was BTCGuild reverting back to the old .7 version tipping the balance on the network allowing the more "compatible" version to continue. No real action was required by most miners actually running the ASIC hardware.So my question is, because Pool Operators "own" (I use that loosely) the hashing power will they have the ability to let miners keep the existing mining code on the actual ASIC devices doing the work? Or does every running Bitcoin ASIC on the planet need to be able to generate 20mb blocks?With HashFast, CoinTerra, ASICMiner's collapse, etc, and a hodge-podge of mining chips in the wild, there simply will be a portion of the SHA-256 network unable to upgrade code.</t>
  </si>
  <si>
    <t>http://www.reddit.com/r/Bitcoin/comments/3840ri/eli5_to_get_bigger_blocks_do_miners_using_a_pool/</t>
  </si>
  <si>
    <t>June 02, 2015 at 01:18AM</t>
  </si>
  <si>
    <t>Forget FIFA. You want crime, check out the bankers</t>
  </si>
  <si>
    <t>http://news.nationalpost.com/full-comment/kelly-mcparland-forget-fifa-you-want-crime-check-out-the-bankers</t>
  </si>
  <si>
    <t>http://www.reddit.com/r/Bitcoin/comments/3840p3/forget_fifa_you_want_crime_check_out_the_bankers/</t>
  </si>
  <si>
    <t>June 02, 2015 at 01:41AM</t>
  </si>
  <si>
    <t>BTCJerk</t>
  </si>
  <si>
    <t>According to /r/AskReddit Bitcoin has faded into obscurity.</t>
  </si>
  <si>
    <t>http://np.reddit.com/r/AskReddit/comments/382c6j/who_or_what_looked_like_it_was_going_to_be_the/crrpsks</t>
  </si>
  <si>
    <t>http://www.reddit.com/r/Bitcoin/comments/3844c4/according_to_raskreddit_bitcoin_has_faded_into/</t>
  </si>
  <si>
    <t>June 02, 2015 at 01:58AM</t>
  </si>
  <si>
    <t>caryjays</t>
  </si>
  <si>
    <t>Whoever titled this article clearly didn't read it... smh at clickbait headlines</t>
  </si>
  <si>
    <t>http://imgur.com/Bq9XdQI</t>
  </si>
  <si>
    <t>http://www.reddit.com/r/Bitcoin/comments/3846q9/whoever_titled_this_article_clearly_didnt_read_it/</t>
  </si>
  <si>
    <t>June 02, 2015 at 01:57AM</t>
  </si>
  <si>
    <t>Taringa’s Content Creation Surges Following Bitcoin Integration</t>
  </si>
  <si>
    <t>http://www.coindesk.com/taringas-content-creation-surges-following-bitcoin-integration/</t>
  </si>
  <si>
    <t>http://www.reddit.com/r/Bitcoin/comments/3846oa/taringas_content_creation_surges_following/</t>
  </si>
  <si>
    <t>savinsure</t>
  </si>
  <si>
    <t>Canadian Insurance company now accepting BitCoin payments at EventPolicy and GearPolicy.</t>
  </si>
  <si>
    <t>Not sure if we're the first in Canada, but our sister sites: http://gearpolicy.ca and http://eventpolicy.ca are now accepting bitcoin payments for insurance.</t>
  </si>
  <si>
    <t>http://www.reddit.com/r/Bitcoin/comments/3846nw/canadian_insurance_company_now_accepting_bitcoin/</t>
  </si>
  <si>
    <t>June 02, 2015 at 01:44AM</t>
  </si>
  <si>
    <t>MrEvilCisPig</t>
  </si>
  <si>
    <t>Trustworthy service similar to bitcoinstrader.eu?</t>
  </si>
  <si>
    <t>one that offers sofortüberweisung or something similar and is in the EU. i know coinimal but they want more information than i like.please don't say localbtcoins.thanks in advance</t>
  </si>
  <si>
    <t>http://www.reddit.com/r/Bitcoin/comments/3844ni/trustworthy_service_similar_to_bitcoinstradereu/</t>
  </si>
  <si>
    <t>June 02, 2015 at 02:27AM</t>
  </si>
  <si>
    <t>intentional_feeding</t>
  </si>
  <si>
    <t>Princeton Bendheim Lectures on digital currency, featuring presentations from St Louis Fed's David Andolfatto, Pantera Capital's Dan Morehead, &amp;amp; Warburg Pincus' Bill Janeway</t>
  </si>
  <si>
    <t>https://mediacentral.princeton.edu/media/BENDHEIM+Lecture+5-1-15/1_7c94ne0g</t>
  </si>
  <si>
    <t>http://www.reddit.com/r/Bitcoin/comments/384b6t/princeton_bendheim_lectures_on_digital_currency/</t>
  </si>
  <si>
    <t>June 02, 2015 at 02:25AM</t>
  </si>
  <si>
    <t>Ant-n</t>
  </si>
  <si>
    <t>Tx fees miner income/centralisation block size debate.</t>
  </si>
  <si>
    <t>Hi,I would to say something in the debate it seems that the argument is as follow:Bigger blocksless fees income for minermore centralisation1MB blocksless centralisationmore fees income for minerI disagree with those predictionRegarding less fees for the miner, next year after the block reward reducing and (if done) the increase in block size. the proportion of income coming from transaction fees would be potentially 40 times more (20 more space, half the reward). Transaction will be a much more significant part of their income. And on top of that miner has an incentive to not publish to big blocks because if a block take too long to propagate it is more likely to get orphaned. this should set good condition for a market of fees to find his equilibrium.For the centralisation It will increase the cost of running a full node for sure, but no 20MB block will suddenly be mined by next year, it will be a gradual increase.I also don't understand how 1MB block will "save us" from centralisation. If the blockchain get very expensive to use to the point only "bitcoin bank" like coinable or circle can use it, who will run a full node? Who will be interested to run a full node for free for coinbase.. I can imagine a huge number of full node will go offline in that case. It has been said that lightning network/sidechain can help for that which is great but that also apply for 20MB blocks.To finish I would say that there is nothing that a 20MB blockchain can do that a 1MB blockchain can't. But a 20MB would be potentially 20x cheaper to use. (with same miner income, but a bit more expense to run a full node..)I might be wrong but I wanted to share that with you guys,</t>
  </si>
  <si>
    <t>http://www.reddit.com/r/Bitcoin/comments/384ax2/tx_fees_miner_incomecentralisation_block_size/</t>
  </si>
  <si>
    <t>June 02, 2015 at 02:24AM</t>
  </si>
  <si>
    <t>KroniK907</t>
  </si>
  <si>
    <t>[POLL] Please Share Your Thoughts on the Blocksize Debate</t>
  </si>
  <si>
    <t>https://docs.google.com/forms/d/18vPChze0QncArYA77QKE7iUNAiN3iTTWjDiqWKyV4pM/viewform?usp=send_form</t>
  </si>
  <si>
    <t>http://www.reddit.com/r/Bitcoin/comments/384arm/poll_please_share_your_thoughts_on_the_blocksize/</t>
  </si>
  <si>
    <t>June 02, 2015 at 02:22AM</t>
  </si>
  <si>
    <t>willsteel</t>
  </si>
  <si>
    <t>Lets face it, the fiat exchange rate volatility is soon going to get violent.</t>
  </si>
  <si>
    <t>http://imgur.com/0vHlN7i</t>
  </si>
  <si>
    <t>http://www.reddit.com/r/Bitcoin/comments/384agx/lets_face_it_the_fiat_exchange_rate_volatility_is/</t>
  </si>
  <si>
    <t>June 02, 2015 at 02:19AM</t>
  </si>
  <si>
    <t>Android Pay Unveiled at Google I/O Could Make Mobile Payments Ubiquitous - Bitcoin Magazine</t>
  </si>
  <si>
    <t>https://bitcoinmagazine.com/20648/android-pay-unveiled-google-io-make-mobile-payments-ubiquitous/</t>
  </si>
  <si>
    <t>http://www.reddit.com/r/Bitcoin/comments/384a2e/android_pay_unveiled_at_google_io_could_make/</t>
  </si>
  <si>
    <t>June 02, 2015 at 02:18AM</t>
  </si>
  <si>
    <t>zjbird</t>
  </si>
  <si>
    <t>Is the whole block size increase support coming from people who own nodes or is there actually more to it than that? Wouldn't it just cause more inflation and price dropping?</t>
  </si>
  <si>
    <t>It just seems like it's only beneficial to people mining bitcoin, and that just seems a bit worrisome.</t>
  </si>
  <si>
    <t>http://www.reddit.com/r/Bitcoin/comments/3849uy/is_the_whole_block_size_increase_support_coming/</t>
  </si>
  <si>
    <t>June 02, 2015 at 02:16AM</t>
  </si>
  <si>
    <t>bit_moon</t>
  </si>
  <si>
    <t>Switzerland to Open First Ever Bitcoin Bank</t>
  </si>
  <si>
    <t>http://www.coinspeaker.com/2015/06/01/switzerland-enterpreneurs-create-bitcoin-bank-9625/</t>
  </si>
  <si>
    <t>http://www.reddit.com/r/Bitcoin/comments/3849hh/switzerland_to_open_first_ever_bitcoin_bank/</t>
  </si>
  <si>
    <t>June 02, 2015 at 02:17AM</t>
  </si>
  <si>
    <t>SFU bookstore first in country to accept Bitcoin</t>
  </si>
  <si>
    <t>http://www.the-peak.ca/2015/06/sfu-bookstore-first-in-country-to-accept-bitcoin/</t>
  </si>
  <si>
    <t>http://www.reddit.com/r/Bitcoin/comments/3849on/sfu_bookstore_first_in_country_to_accept_bitcoin/</t>
  </si>
  <si>
    <t>June 02, 2015 at 02:47AM</t>
  </si>
  <si>
    <t>mmeijeri</t>
  </si>
  <si>
    <t>Do the math. How many people do you think would be able to run a full node if 7B people made one tx a day?</t>
  </si>
  <si>
    <t>http://www.reddit.com/r/Bitcoin/comments/384ect/do_the_math_how_many_people_do_you_think_would_be/</t>
  </si>
  <si>
    <t>June 02, 2015 at 03:41AM</t>
  </si>
  <si>
    <t>Warning about 1 MB limit back in 2010: "I'm very uncomfortable with this block size limit rule. This is a "protocol-rule" (not a "client-rule"), what makes it almost impossible to change once you have enough different softwares running the protocol. Take SMTP as an example... it's unchangeable."</t>
  </si>
  <si>
    <t>https://bitcointalk.org/index.php?topic=1347.msg23049#msg23049</t>
  </si>
  <si>
    <t>http://www.reddit.com/r/Bitcoin/comments/384mu0/warning_about_1_mb_limit_back_in_2010_im_very/</t>
  </si>
  <si>
    <t>June 02, 2015 at 04:04AM</t>
  </si>
  <si>
    <t>Akira101</t>
  </si>
  <si>
    <t>New to bitcoin, what is going on?</t>
  </si>
  <si>
    <t>Hello bitcoin redditors, I'm a regular online trader with CS:GO items and am thinking of transitioning from Paypal to Bitcoin, because of chargebacks and that I've heard interesting things about bitcoin. But what is going on right now with the new 21 MB change or something? Can someone quickly explain how this will affect bitcoin? Should I get into bitcoin now or wait? Because it seems that bitcoin's value may fluctuate a bit while this is happening. Also if I do get bitcoin, what wallet should I get for moderate amount of transactions or are there very little differences between them?</t>
  </si>
  <si>
    <t>http://www.reddit.com/r/Bitcoin/comments/384qec/new_to_bitcoin_what_is_going_on/</t>
  </si>
  <si>
    <t>June 02, 2015 at 04:01AM</t>
  </si>
  <si>
    <t>eggchasing</t>
  </si>
  <si>
    <t>There are 4x as many investors in FinTech now than in 2010</t>
  </si>
  <si>
    <t>https://transferwise.com/blog/2015-06/fintech-is-experiencing-tremendous-growth?utm_medium=content&amp;utm_source=news&amp;utm_campaign=fintechslides</t>
  </si>
  <si>
    <t>http://www.reddit.com/r/Bitcoin/comments/384pyf/there_are_4x_as_many_investors_in_fintech_now/</t>
  </si>
  <si>
    <t>June 02, 2015 at 04:21AM</t>
  </si>
  <si>
    <t>TheMasterofCoin</t>
  </si>
  <si>
    <t>Purse.io Discount Structure?</t>
  </si>
  <si>
    <t>Trying to buy a CPU processor but I want to get 25% with purse.io. I did the first purse instant purchase for 5% discount to unlock the 15% max name your own discount on my next purchase. Now that I made a purchase for 15% off, I still cannot set my own discount. It is stuck at the 15% limit. Why doesn't purse make there discount tier requirements public? I can't find them anywhere on their website. How many purchases do I have to make until I can really... "Set my own discount"? Very misleading marketing by purse.io.</t>
  </si>
  <si>
    <t>http://www.reddit.com/r/Bitcoin/comments/384ssi/purseio_discount_structure/</t>
  </si>
  <si>
    <t>June 02, 2015 at 04:18AM</t>
  </si>
  <si>
    <t>Blawpaw</t>
  </si>
  <si>
    <t>Bitcoin Supporters Oppose Proposed NC Regulation</t>
  </si>
  <si>
    <t>http://www.newsbtc.com/2015/06/01/bitcoin-supporters-oppose-proposed-nc-regulation/</t>
  </si>
  <si>
    <t>http://www.reddit.com/r/Bitcoin/comments/384sgl/bitcoin_supporters_oppose_proposed_nc_regulation/</t>
  </si>
  <si>
    <t>BitcoinReminder_com</t>
  </si>
  <si>
    <t>BitcoinReminder.com supports a bigger block size (20mb or more)</t>
  </si>
  <si>
    <t>We don't think that the bandwidth problem is a problem with 20 MB blocks (33kbyte/s). Most youtube videos need more bandwidth... So we support a blocksize of 20 MB (or even more) to have more time to develop lightning networks or other scaling solutions.</t>
  </si>
  <si>
    <t>http://www.reddit.com/r/Bitcoin/comments/384sg8/bitcoinremindercom_supports_a_bigger_block_size/</t>
  </si>
  <si>
    <t>June 02, 2015 at 04:16AM</t>
  </si>
  <si>
    <t>tkembo</t>
  </si>
  <si>
    <t>Are there any pools or large miners running “child pays for parent” patch?</t>
  </si>
  <si>
    <t>https://github.com/bitcoin/bitcoin/pull/1647</t>
  </si>
  <si>
    <t>http://www.reddit.com/r/Bitcoin/comments/384s2q/are_there_any_pools_or_large_miners_running_child/</t>
  </si>
  <si>
    <t>Technom4ge</t>
  </si>
  <si>
    <t>Mining a 50 BTC block, one last time.</t>
  </si>
  <si>
    <t>This is the story of how I made one of the biggest Bitcoin transaction screw ups in recent history.First a little background. I'm a Bitcoin enthusiast since 2011. I've made thousands of Bitcoin transactions and I use Bitcoin quite a lot. I have many wallets of different types, for different purposes.This time I was making a transaction with Blockchain wallet, using the custom transaction option. I was making a 25 BTC transaction. When I tried to send the tx, there was a warning of a high amount of inputs or outputs or something along those lines. I cancelled.I didn't notice anything wrong and tried again. Same error. Decided to go for it.A few seconds after that I realized I may have done something terribly wrong. I was getting cold shivers along my spine and instant sweat. I checked the transaction and realized I made a miniscule transaction with a 25 BTC fee.Well, I knew immediately that the only hope to recover the funds is that a legit mining pool that has a policy for returning funds in such circumstances and that I can contact, mines the transaction. It was BTC China's pool that mined it.https://blockchain.info/block-index/894866I contacted them immediately. I got a fairly quick response and they were very helpful right from the beginning. I was asked to sign a message with the private keys in question to prove it was my transaction, and I did, and earlier today BTC China returned all funds.I'm very thankful to them. What a professional and helpful company.Now, what can we all learn of this? First of all it's quite clear that I was very careless. It's not common of me - I'm one of those guys that triple checks the Bitcoin addresses every time to make sure they are correct. But my concentration slipped this one time and it could have been a very expensive slip.So remember to always be very careful when making any type of custom Bitcoin transactions.Another thing I must add is that the Blockchain wallet UI needs some work. The amount and fee fields in the custom transaction window can easily be mixed and the error message in this type of a situation is not informative enough.I researched a bit and found others who have made this same mistake with Blockchain custom transactions. Also I've almost made this mistake earlier but in those instances I have noticed the problem in time.Let's just say that I won't be making this mistake again and I thank BTC China for refunding the money. To the guys at Blockchain: please work on the UI, especially in the custom tx window. So that this doesn't happen to anyone else in the future.</t>
  </si>
  <si>
    <t>http://www.reddit.com/r/Bitcoin/comments/384s2n/mining_a_50_btc_block_one_last_time/</t>
  </si>
  <si>
    <t>June 02, 2015 at 04:45AM</t>
  </si>
  <si>
    <t>gary_sadman</t>
  </si>
  <si>
    <t>SFU book store Vancouver</t>
  </si>
  <si>
    <t>http://i.imgur.com/r3ueciI.jpg</t>
  </si>
  <si>
    <t>http://www.reddit.com/r/Bitcoin/comments/384wcr/sfu_book_store_vancouver/</t>
  </si>
  <si>
    <t>June 02, 2015 at 05:57AM</t>
  </si>
  <si>
    <t>GrounBEEFtaxi</t>
  </si>
  <si>
    <t>Haven't ran a Bitcoin node since January 2014. I'm doing it for Gavin and Hearn as a vote.</t>
  </si>
  <si>
    <t>http://www.reddit.com/r/Bitcoin/comments/3856xg/havent_ran_a_bitcoin_node_since_january_2014_im/</t>
  </si>
  <si>
    <t>June 02, 2015 at 05:55AM</t>
  </si>
  <si>
    <t>If the block size is not increased, I will be forced to use another cryptocurrency. A fee market should not be structured like a commodity market. If I wanted you to kill Bitcoin, I would urge you do nothing, or continue with a plan that is untested, and overly theoretical.</t>
  </si>
  <si>
    <t>http://www.reddit.com/r/Bitcoin/comments/3856km/if_the_block_size_is_not_increased_i_will_be/</t>
  </si>
  <si>
    <t>June 02, 2015 at 05:51AM</t>
  </si>
  <si>
    <t>[Poll] Please Share Your Opinion on the Block Size Debate (no longer requires google login)</t>
  </si>
  <si>
    <t>https://docs.google.com/forms/d/18vPChze0QncArYA77QKE7iUNAiN3iTTWjDiqWKyV4pM/viewform</t>
  </si>
  <si>
    <t>http://www.reddit.com/r/Bitcoin/comments/3855zy/poll_please_share_your_opinion_on_the_block_size/</t>
  </si>
  <si>
    <t>June 02, 2015 at 05:28AM</t>
  </si>
  <si>
    <t>djkinkle</t>
  </si>
  <si>
    <t>Coinalytics "JARVIS" presented by Bill Gleim in San Diego on 09JUN15</t>
  </si>
  <si>
    <t>If you're in the San Diego are please come out &amp; join the San Diego Bitcoin Meetup Group along with Bill Gleim from Coinalytics in San Francisco for a presentation on their new Blockchain explorer tool, "JARVIS". http://www.meetup.com/Bitcoin-in-San-Diego/events/222851983/</t>
  </si>
  <si>
    <t>http://www.reddit.com/r/Bitcoin/comments/3852kx/coinalytics_jarvis_presented_by_bill_gleim_in_san/</t>
  </si>
  <si>
    <t>June 02, 2015 at 06:04AM</t>
  </si>
  <si>
    <t>zapdrive</t>
  </si>
  <si>
    <t>Mark Karpeles, I apologize on everyone's behalf.</t>
  </si>
  <si>
    <t>I apologize that we put you through such a harrowing experience of unsubstantiated accusations. Accusations like your sitting on a pilates ball being explicable, you not using a version control, what floor your office was on, and what kind of coffee you drank.Now can you please just tell us where the fuck are the 600,000+ bitcoins? And why the fuck did you keep accepting deposits despite knowing about the hack/attack/theft?</t>
  </si>
  <si>
    <t>http://www.reddit.com/r/Bitcoin/comments/3857wl/mark_karpeles_i_apologize_on_everyones_behalf/</t>
  </si>
  <si>
    <t>June 02, 2015 at 06:01AM</t>
  </si>
  <si>
    <t>Don't fall into false dilemmas.</t>
  </si>
  <si>
    <t>The block size increase argument has gotten exaggeratedly divisive.Lightning networks and side chains have the potential to simply make this problem irrelevant, but we don't have them yet.The solution is simply to raise the block size to something reasonable such as 21 mb, and then implement lightning networks and side chains right after so we don't run into the same problem again.Kicking the can down the road is fine if it's a one time thing and if that leaves you time to fix the problem.</t>
  </si>
  <si>
    <t>http://www.reddit.com/r/Bitcoin/comments/3857ip/dont_fall_into_false_dilemmas/</t>
  </si>
  <si>
    <t>I must say the blockchain is pretty huge holy hell. However, with the advent of Li-Fi technology and bigger drive space I'm not worried at all. Li-Fi will allow me to download this blockchain within minutes(need a fact check on that) and that technology is within reach in a couple of years.</t>
  </si>
  <si>
    <t>June 02, 2015 at 06:47AM</t>
  </si>
  <si>
    <t>cjmalloy</t>
  </si>
  <si>
    <t>Peter Todd said 20MB blocks would cause the orphan rate to go from 0.5% to 5%</t>
  </si>
  <si>
    <t>What's the actual data on this? How to I calculate what the orphan rate will be?</t>
  </si>
  <si>
    <t>http://www.reddit.com/r/Bitcoin/comments/385e15/peter_todd_said_20mb_blocks_would_cause_the/</t>
  </si>
  <si>
    <t>June 02, 2015 at 06:42AM</t>
  </si>
  <si>
    <t>onlymuchlouder</t>
  </si>
  <si>
    <t>A new platform to trade in bitcoin</t>
  </si>
  <si>
    <t>https://www.zapchain.com/a/GjpAQ3kUBU</t>
  </si>
  <si>
    <t>http://www.reddit.com/r/Bitcoin/comments/385db0/a_new_platform_to_trade_in_bitcoin/</t>
  </si>
  <si>
    <t>June 02, 2015 at 06:39AM</t>
  </si>
  <si>
    <t>SakuraWaifuFetish</t>
  </si>
  <si>
    <t>Full-time trolls are shilling hard against the block size increase. Just saying.</t>
  </si>
  <si>
    <t>http://www.reddit.com/r/Bitcoin/comments/385ctl/fulltime_trolls_are_shilling_hard_against_the/</t>
  </si>
  <si>
    <t>June 02, 2015 at 07:45AM</t>
  </si>
  <si>
    <t>Plesk8</t>
  </si>
  <si>
    <t>Password reset requested on my BTC-E account wasn't me. Could be an attacker using credentials from the hacked bitcointalk.org database? REMINDER: Change your BTC-E Password if you re-used it at bitcointalk!</t>
  </si>
  <si>
    <t>Same email as my bitcointalk.org account.Luckily, I didn't reuse any passwords.I would also recommend changing your Bitcointalk.org password.</t>
  </si>
  <si>
    <t>http://www.reddit.com/r/Bitcoin/comments/385m8y/password_reset_requested_on_my_btce_account_wasnt/</t>
  </si>
  <si>
    <t>newbie-125454</t>
  </si>
  <si>
    <t>new bitcoin game for android mobile</t>
  </si>
  <si>
    <t>https://play.google.com/store/apps/details?id=com.arabiaplay.calimeroadventures&amp;hl=de</t>
  </si>
  <si>
    <t>http://www.reddit.com/r/Bitcoin/comments/385m7p/new_bitcoin_game_for_android_mobile/</t>
  </si>
  <si>
    <t>June 02, 2015 at 08:02AM</t>
  </si>
  <si>
    <t>bobbythorony</t>
  </si>
  <si>
    <t>21MB!! and goodbye to some core devs</t>
  </si>
  <si>
    <t>The more i follow the debate the more i feel that we just should do it and leave all the pussies behind with their stupid arguments.. it will be hard days, having 2 bitcoin versions running simultaneously but after that we'll have cleaned up.. todd, and so on will probably be whiney and not in the mood to play with bitcoin anymore and that'll be fine. All the lazy or totally conservative miners, and devs can now do their own thing and leave us with a flexible modern bitcoin that can adapt</t>
  </si>
  <si>
    <t>http://www.reddit.com/r/Bitcoin/comments/385ofs/21mb_and_goodbye_to_some_core_devs/</t>
  </si>
  <si>
    <t>June 02, 2015 at 07:59AM</t>
  </si>
  <si>
    <t>Changetip joins the Chamber of Digital Commerce</t>
  </si>
  <si>
    <t>https://twitter.com/ChangeTip/status/605504586519072769</t>
  </si>
  <si>
    <t>http://www.reddit.com/r/Bitcoin/comments/385o1y/changetip_joins_the_chamber_of_digital_commerce/</t>
  </si>
  <si>
    <t>June 02, 2015 at 07:50AM</t>
  </si>
  <si>
    <t>ayn1k</t>
  </si>
  <si>
    <t>Lightning.network and transaction fees</t>
  </si>
  <si>
    <t>Supposing we didn't increase the blocksize limit:will hubs have to pay big fees for each settlement?if not, how will we subsidize miners when block reward is halved?</t>
  </si>
  <si>
    <t>http://www.reddit.com/r/Bitcoin/comments/385mwe/lightningnetwork_and_transaction_fees/</t>
  </si>
  <si>
    <t>June 02, 2015 at 08:07AM</t>
  </si>
  <si>
    <t>Ronan-</t>
  </si>
  <si>
    <t>When I'm trading</t>
  </si>
  <si>
    <t>https://i.imgur.com/I9e63Pj.png</t>
  </si>
  <si>
    <t>http://www.reddit.com/r/Bitcoin/comments/385p45/when_im_trading/</t>
  </si>
  <si>
    <t>June 02, 2015 at 06:58AM</t>
  </si>
  <si>
    <t>RossUIbricht</t>
  </si>
  <si>
    <t>Dude - gmaxwell/lukejr crowd need to stop and let Gavin do his thing.</t>
  </si>
  <si>
    <t>Everyone is getting sick and fucking tired with this nonsense stubborn prissy attitude about the block size. Gavin has been more or less the respected authority (chief scientist some might say!) after Satoshi left the project. Yes you guys all have contributed immensely and are smart men.. so why are you behaving like party poopers and negative nancy's and shitting on everything? Let's just increase the block size to 20mb, or even 8mb as a compromise.Clearly you folks are creating a stir and it's affecting bitcoin's reputation. Every other post (including this one, yes) on this subreddit has become this cold war about the block size. Enough already! Did Satoshi entrust YOU guys with the project? Again - not saying Gavin is some diety, but he has earned a reputation and let's give his idea a shot. Wether you guys are doing it on purpose or not, you're giving bitcoin a bad name. And your long winded, superfluous, wordfart posts about "the beauty of bitcoin is consensus" doesn't jibe. Yeah, it might not suit your designs at Blockstream.. but cmon. Drop it and let's move ON already.Bloody duplicitous devs. And on a personal note, Gavin has an air of respectability and nerd-chic trustworthiness to him. People just trust him more. I know I do. I know others that do. Maybe it's because he's turned down all the millions of dollars he's been offered to work for private projects coughblockstreamcough and more or less acted above board.Knock it off, I'm warning you.!Fuck!</t>
  </si>
  <si>
    <t>http://www.reddit.com/r/Bitcoin/comments/385fl4/dude_gmaxwelllukejr_crowd_need_to_stop_and_let/</t>
  </si>
  <si>
    <t>June 02, 2015 at 08:34AM</t>
  </si>
  <si>
    <t>Alchemy333</t>
  </si>
  <si>
    <t>While discussing making Bitcoin "better", why are we not making it easier for the average user to mine?</t>
  </si>
  <si>
    <t>I think the discussions to increase the block is a valid one, hey lets improve on things. I'm all for it. So does this mean we can also now talk about making it easier for the average user, like myself to mine? Is this a silly idea? I mean, I would love to be gifted a bunch of Bitcoins after putting in some work, but it seems I don't have a chance at any of that. I just thought I would put this out there, being a very supportive user who is in it for the long haul and I'm always promoting and using Bitcoin.It should not be that hard, just a matter of simplifying things right?. Is this a good idea or not? You know what my vote is :-)</t>
  </si>
  <si>
    <t>http://www.reddit.com/r/Bitcoin/comments/385sp8/while_discussing_making_bitcoin_better_why_are_we/</t>
  </si>
  <si>
    <t>June 02, 2015 at 08:30AM</t>
  </si>
  <si>
    <t>ball4thegame</t>
  </si>
  <si>
    <t>First Bitcoin ATM in Panama Has Launched</t>
  </si>
  <si>
    <t>https://youtu.be/2kvC38cQjeE</t>
  </si>
  <si>
    <t>http://www.reddit.com/r/Bitcoin/comments/385s6y/first_bitcoin_atm_in_panama_has_launched/</t>
  </si>
  <si>
    <t>June 02, 2015 at 08:28AM</t>
  </si>
  <si>
    <t>mooncake___</t>
  </si>
  <si>
    <t>BitFury to Release Light Bulbs that Mine Bitcoin in 2015</t>
  </si>
  <si>
    <t>http://www.coindesk.com/bitfury-light-bulbs-mine-bitcoin/</t>
  </si>
  <si>
    <t>http://www.reddit.com/r/Bitcoin/comments/385ryq/bitfury_to_release_light_bulbs_that_mine_bitcoin/</t>
  </si>
  <si>
    <t>June 02, 2015 at 08:26AM</t>
  </si>
  <si>
    <t>codhidharam</t>
  </si>
  <si>
    <t>If you combine "Bitcoin" and "rich"...</t>
  </si>
  <si>
    <t>you get "bitch".I thought this was funny. Thought I'd share.Carry on with the block size debate.</t>
  </si>
  <si>
    <t>http://www.reddit.com/r/Bitcoin/comments/385roj/if_you_combine_bitcoin_and_rich/</t>
  </si>
  <si>
    <t>June 02, 2015 at 08:25AM</t>
  </si>
  <si>
    <t>mistermonstermash</t>
  </si>
  <si>
    <t>I've never used bitcoins before, but I need to convert paypal funds to bitcoins (only $15). I thought this would be easy, but I'm lost.</t>
  </si>
  <si>
    <t>Basically I signed up for coinbase and then went looking for a "buy bitcoins" button but that doesn't seem to exist.A bit of googling later and it looks like it's impossible to buy bitcoins with paypal. Is that really true? Why isn't some 3rd party making a killing off of offering this service?Sorry if this is the wrong place to post this. I'm sure there must be an obvious answer I'm overlooking.Can anyone point me in the right direction?Thanks.</t>
  </si>
  <si>
    <t>http://www.reddit.com/r/Bitcoin/comments/385rmd/ive_never_used_bitcoins_before_but_i_need_to/</t>
  </si>
  <si>
    <t>June 02, 2015 at 08:22AM</t>
  </si>
  <si>
    <t>$20 for a Node.js or Python script that generates a million addresses from a BIP32 Extended Key</t>
  </si>
  <si>
    <t>I'm looking to create multiple child addresses from a master BIP32 key for a project I'm working on... But I need help making the addresses since there's not a lot of documentation around BIP32 right now.Using something like Pycoin or BitcoinJS as mentioned in my last thread, I think this could be an easy job for an experienced coder.I'll tip you right here on reddit through changetip!</t>
  </si>
  <si>
    <t>http://www.reddit.com/r/Bitcoin/comments/385r79/20_for_a_nodejs_or_python_script_that_generates_a/</t>
  </si>
  <si>
    <t>June 02, 2015 at 08:48AM</t>
  </si>
  <si>
    <t>markcoll</t>
  </si>
  <si>
    <t>True or False: If not enough people join 20MGCoin, we fork into Bitcoin and 20MGCoin [I'd then want Bitcoin]</t>
  </si>
  <si>
    <t>Just like to clear this up.</t>
  </si>
  <si>
    <t>http://www.reddit.com/r/Bitcoin/comments/385ulp/true_or_false_if_not_enough_people_join_20mgcoin/</t>
  </si>
  <si>
    <t>June 02, 2015 at 08:45AM</t>
  </si>
  <si>
    <t>How is the "huge block" problem any different than the 51% problem?</t>
  </si>
  <si>
    <t>http://www.reddit.com/r/Bitcoin/comments/384mu0/warning_about_1_mb_limit_back_in_2010_im_very/crsejl8</t>
  </si>
  <si>
    <t>http://www.reddit.com/r/Bitcoin/comments/385u6c/how_is_the_huge_block_problem_any_different_than/</t>
  </si>
  <si>
    <t>June 02, 2015 at 09:46AM</t>
  </si>
  <si>
    <t>jupiter0</t>
  </si>
  <si>
    <t>...still wont sell</t>
  </si>
  <si>
    <t>http://imgur.com/eR4ON2r</t>
  </si>
  <si>
    <t>http://www.reddit.com/r/Bitcoin/comments/3862b0/still_wont_sell/</t>
  </si>
  <si>
    <t>June 02, 2015 at 09:41AM</t>
  </si>
  <si>
    <t>metamirror</t>
  </si>
  <si>
    <t>No, Ross Ulbricht Did Not Order Six Murders</t>
  </si>
  <si>
    <t>http://thelibertarianrepublic.com/no-ross-ulbricht-didnt-murder/</t>
  </si>
  <si>
    <t>http://www.reddit.com/r/Bitcoin/comments/3861mr/no_ross_ulbricht_did_not_order_six_murders/</t>
  </si>
  <si>
    <t>June 02, 2015 at 09:25AM</t>
  </si>
  <si>
    <t>greeneyedguru</t>
  </si>
  <si>
    <t>To support even 6.25 BTC per block in fees, at 1MB blocks, users will need to pay 0.00625 BTC/kb in tx fees.</t>
  </si>
  <si>
    <t>http://i.imgur.com/oi1qGrB.png</t>
  </si>
  <si>
    <t>http://www.reddit.com/r/Bitcoin/comments/385zjs/to_support_even_625_btc_per_block_in_fees_at_1mb/</t>
  </si>
  <si>
    <t>June 02, 2015 at 10:31AM</t>
  </si>
  <si>
    <t>keb14</t>
  </si>
  <si>
    <t>Bitcoin rocks and dogecoin is amazing.</t>
  </si>
  <si>
    <t>http://www.dogecoineurope.eu/</t>
  </si>
  <si>
    <t>http://www.reddit.com/r/Bitcoin/comments/3867xa/bitcoin_rocks_and_dogecoin_is_amazing/</t>
  </si>
  <si>
    <t>June 02, 2015 at 11:12AM</t>
  </si>
  <si>
    <t>It boils down to trust...</t>
  </si>
  <si>
    <t>I am fascinated by an open source algorithmic protocol that uses cryptographic hashes &amp; public key cryptography to reward participants with another open source protocol that retains value called bitcoin for validating a ledger called the blockchain on a peer to peer decentralized transparent network.</t>
  </si>
  <si>
    <t>http://www.reddit.com/r/Bitcoin/comments/386cw9/it_boils_down_to_trust/</t>
  </si>
  <si>
    <t>June 02, 2015 at 11:10AM</t>
  </si>
  <si>
    <t>Ross Ulbricht sentencing document</t>
  </si>
  <si>
    <t>https://drive.google.com/file/d/0BwzdZTHqha9tenltczZPMm4xMUk/view</t>
  </si>
  <si>
    <t>http://www.reddit.com/r/Bitcoin/comments/386cn7/ross_ulbricht_sentencing_document/</t>
  </si>
  <si>
    <t>June 02, 2015 at 11:02AM</t>
  </si>
  <si>
    <t>americanpegasus</t>
  </si>
  <si>
    <t>PSA: Trolls who want to harm bitcoin are having a field day over the blocksize debate the Ulbright verdict, and you sheep are playing right into their hands.</t>
  </si>
  <si>
    <t>Do you know what will destroy an ideal?A shattered community, vying for power, discovering that they don't even trust or agree with the person standing beside them.If I were trying to do damage to bitcoin, do you know what I would do? I'd go fucking crazy with this block size debate. I'd blow it up to several times its proportion and really make it sound like this will be the end of bitcoin.And this Ulbright kid? Oh man, payday. I'd hype up every bit of controversy around it and try to get the business side of bitcoin and the idealist side to turn on each other.Now I'm not saying that I've slowly infiltrated paid troll organizations over the last four months, and have eyes in their private chats rooms. I'm not saying that.What I am saying is that you're acting like a bunch of chimpanzees in cages.Bitcoin &amp; cryptocurrency, the technical paradigm shift that will change the world forever? Remember that? It's exploding in development and popularity, and yet here this subreddit sits, gawking and arguing over divisive subjects that enemies of bitcoin love to hear you rant about.Do you know what paid Mastercard execs fear most? A throng of voices, only getting stronger, all waking up to the power of decentralized cryptocurrency. Do you know what's laughable? A bunch of anarchists who turn one of the most significant inventions of the last hundred years into a rallying cry for legalized narcotics.Don't let the paid trolls win.Unite and keep your eyes on the prize. The more outraged, hostile, and anarchist that /r/bitcoin gets, the more the troll piggies squeal with delight behind closed doors. The more they fight about the non-issue of whether the blocksize limit should increase (of fucking course it should, don't be ridiculous - even Satoshi said 1MB was temporary) the more erect their troll bones grow.</t>
  </si>
  <si>
    <t>http://www.reddit.com/r/Bitcoin/comments/386blm/psa_trolls_who_want_to_harm_bitcoin_are_having_a/</t>
  </si>
  <si>
    <t>June 02, 2015 at 11:29AM</t>
  </si>
  <si>
    <t>guosim</t>
  </si>
  <si>
    <t>Is it feasible to send out large amounts of small transactions without paying fees?</t>
  </si>
  <si>
    <t>How long would it take to process 1000 transactions from the same wallet, with outputs ranging from 100 bits to 1000 bits and no transaction fees for any of them?How about if 1000 of these transactions were sent out every hour? Would Bitcoin be able to handle this? Would the Lightning network help with processing these?</t>
  </si>
  <si>
    <t>http://www.reddit.com/r/Bitcoin/comments/386eq2/is_it_feasible_to_send_out_large_amounts_of_small/</t>
  </si>
  <si>
    <t>June 02, 2015 at 11:28AM</t>
  </si>
  <si>
    <t>BitsenBytes</t>
  </si>
  <si>
    <t>Well that was easy: I'm casting my vote for larger block sizes by installing Bitcoin XT as a full node.</t>
  </si>
  <si>
    <t>It installs in just a couple of minutes and it rides right on top of the same blockchain so no need to download any additional block information.XT is just humming along...</t>
  </si>
  <si>
    <t>http://www.reddit.com/r/Bitcoin/comments/386eoo/well_that_was_easy_im_casting_my_vote_for_larger/</t>
  </si>
  <si>
    <t>June 02, 2015 at 11:27AM</t>
  </si>
  <si>
    <t>markkerpeles</t>
  </si>
  <si>
    <t>This post is not about the block size limit.</t>
  </si>
  <si>
    <t>http://imgur.com/tywb0ox</t>
  </si>
  <si>
    <t>http://www.reddit.com/r/Bitcoin/comments/386el0/this_post_is_not_about_the_block_size_limit/</t>
  </si>
  <si>
    <t>June 02, 2015 at 11:50AM</t>
  </si>
  <si>
    <t>justbeyourselfman</t>
  </si>
  <si>
    <t>Pardon Ross Ulbricht</t>
  </si>
  <si>
    <t>https://www.change.org/p/barack-obama-pardon-ross-ulbricht</t>
  </si>
  <si>
    <t>http://www.reddit.com/r/Bitcoin/comments/386gym/pardon_ross_ulbricht/</t>
  </si>
  <si>
    <t>June 02, 2015 at 11:48AM</t>
  </si>
  <si>
    <t>Viacoin66</t>
  </si>
  <si>
    <t>The real reason Peter Todd is against a block size increase: Viacoin</t>
  </si>
  <si>
    <t>"Viacoin is the first digital currency to launch blockchain 2.0 technology on an altchain whereas all previous efforts have focused on leveraging the bitcoin blockchain.However, those attempts to use bitcoin been fraught with technical and political challenges because so far Bitcoin developers have considered those uses as spam and have taken technical measures to prevent them."http://blog.viacoin.org/2014/07/31/viacoin-hires-peter-todd.html</t>
  </si>
  <si>
    <t>http://www.reddit.com/r/Bitcoin/comments/386gtr/the_real_reason_peter_todd_is_against_a_block/</t>
  </si>
  <si>
    <t>June 02, 2015 at 12:15PM</t>
  </si>
  <si>
    <t>BlockchainIOT</t>
  </si>
  <si>
    <t>tilepay`s mission is to revolutionize the Internet of Things by easily enabling monetization between people, sensors, and data utilizing micropayment channels via block chain technology.</t>
  </si>
  <si>
    <t>tilepay`s platform leverages the emerging Internet of Things (IoT) market. The platform enables registration via a wide variety of connected devices, using the sensors to obtain data regarding consumer use of the devices per their choice, verifying the authenticity of the data, and publishing the verified data on the tilepay web marketplace.The online web marketplace for MAKERS (IoT Owners) and BUYERS (people, corporations, manufacturers, etc.) conduct all transactions with bitcoin and/or multiple currencies. Bitcoin is a cryptocurrency used around the globe as a means of eliminating the need for currency conversions and allowing for many very small transactions (also referred to as “micropayments”). https://bitcointalk.org/index.php?topic=761852.0 IoT (Internet of Things) bitcoin blockchain - ĐApp</t>
  </si>
  <si>
    <t>http://www.reddit.com/r/Bitcoin/comments/386jgv/tilepays_mission_is_to_revolutionize_the_internet/</t>
  </si>
  <si>
    <t>June 02, 2015 at 11:57AM</t>
  </si>
  <si>
    <t>cbeast</t>
  </si>
  <si>
    <t>DPR and Alan Turing were both criminals.</t>
  </si>
  <si>
    <t>How many decades will it take for Ross to be pardoned for his non violence?</t>
  </si>
  <si>
    <t>http://www.reddit.com/r/Bitcoin/comments/386hmi/dpr_and_alan_turing_were_both_criminals/</t>
  </si>
  <si>
    <t>June 02, 2015 at 12:23PM</t>
  </si>
  <si>
    <t>shouldyoumaritzero</t>
  </si>
  <si>
    <t>Question on Peter's point on decentralization</t>
  </si>
  <si>
    <t>Why is Peter saying that he fears bitcoin will become less decentralized if we move to 20MB? I understand that not everyone may be able to operate a full node but that seems to be up for debate depending on your internet speed. Not increasing the block size seems to centralize bitcoin more by forcing people to use off-chain services. What gives?</t>
  </si>
  <si>
    <t>http://www.reddit.com/r/Bitcoin/comments/386k5w/question_on_peters_point_on_decentralization/</t>
  </si>
  <si>
    <t>June 02, 2015 at 01:01PM</t>
  </si>
  <si>
    <t>Why are we trying to fix up our old Model T Ford when the Ferrari is free?</t>
  </si>
  <si>
    <t>Let's be serious now, can BTC really handle a hard fork at this point in time without completely killing confidence? Even if it can, why are we doing this to ourselves? Is our main goal not to see decentralized, blockchain based systems succeed? Or is our main goal to demand that BTC is the end all be all, after all you've probably missed the last bubble and you are sure there's another one coming.But if we aren't in denial, then why are we holding onto this idea that the vehicle that is "Bitcoin" is still the best way to reach the masses and replace the horse and buggy that is fiat currency? Sure we've taken a big step, we've pioneered (for the sake of this analogy) the Model T of cryptocurrency. Does it work? Sure, it does the job. But it's not fast enough, and its parts are old and not so easy to retrofit with new technology.But look! Over there! Yes there is a whole lot of new vehicles, each with it's own advantages, and almost all faster, and all around technically better and more sound and scale-able than our old Bitcoin over here.Technology moves fast, this space has been moving even faster. Bitcoin has been around for almost 7 years, and up until this point it's been doing a great job of what it's supposed to, but now it's becoming outdated and reaching its limits.What are we doing putting all this time, debate, and effort trying to fix up this old ride? Especially since that whole lot of vehicles is ours for the taking, and even better we can already just get in them and go, no need to sign any paperwork.Disclaimer: I have no preferred altcoin to promote, I simply believe it's time to start thinking about getting a new ride, and the options are plentiful.</t>
  </si>
  <si>
    <t>http://www.reddit.com/r/Bitcoin/comments/386noj/why_are_we_trying_to_fix_up_our_old_model_t_ford/</t>
  </si>
  <si>
    <t>June 02, 2015 at 12:56PM</t>
  </si>
  <si>
    <t>lambecolin</t>
  </si>
  <si>
    <t>Vitalik b. answered my comment about lost coins.</t>
  </si>
  <si>
    <t>My comment was that no coins had been lost since the beginning. He said--not true-- about $10,000 had been lost. I did not understand what coins were lost----dust or something else?</t>
  </si>
  <si>
    <t>http://www.reddit.com/r/Bitcoin/comments/386n9j/vitalik_b_answered_my_comment_about_lost_coins/</t>
  </si>
  <si>
    <t>June 02, 2015 at 12:55PM</t>
  </si>
  <si>
    <t>johnnycoin</t>
  </si>
  <si>
    <t>Solution to our problems</t>
  </si>
  <si>
    <t>In order to bring Bitcoin back to 2013 optimism we need to do one thing. Bring back MtGox.com. Yes as you read those words you know it is true. Who is with me?</t>
  </si>
  <si>
    <t>http://www.reddit.com/r/Bitcoin/comments/386n4x/solution_to_our_problems/</t>
  </si>
  <si>
    <t>June 02, 2015 at 12:53PM</t>
  </si>
  <si>
    <t>E-Coin Bitcoin Visa Card Now Secured By BitGo</t>
  </si>
  <si>
    <t>http://bravenewcoin.com/news/e-coin-bitcoin-visa-card-now-secured-by-bitgo/</t>
  </si>
  <si>
    <t>http://www.reddit.com/r/Bitcoin/comments/386mxi/ecoin_bitcoin_visa_card_now_secured_by_bitgo/</t>
  </si>
  <si>
    <t>June 02, 2015 at 01:34PM</t>
  </si>
  <si>
    <t>pimpingken</t>
  </si>
  <si>
    <t>Would the government of the future ever vote as to whether autonomous software (even if it's open source) needs a public representative in society?</t>
  </si>
  <si>
    <t>If not, then what happens when the ethical implications that has for the future generations of robots, with advanced AI (akin to that in the Star Trek; Data), who wish to behave in an autonomous way that was in line with what their programmers wanted them to behave when immediate threats weren't around. Maybe a default passive mode. The machines we posses today, are usually designed with a single purpose in mind. Eventually when the consciousness of man emerges, all the technology will blend with it. The merging of all technologies. What happens when everything is autonomous? Today the Bitcoin network depends on an infrastructure that was built many years before it. Will it always be there? or is this a gateway into the mind of your fellow sisters, and brothers?</t>
  </si>
  <si>
    <t>http://www.reddit.com/r/Bitcoin/comments/386qmf/would_the_government_of_the_future_ever_vote_as/</t>
  </si>
  <si>
    <t>June 02, 2015 at 02:11PM</t>
  </si>
  <si>
    <t>bbelo</t>
  </si>
  <si>
    <t>So if China and Russia are the biggest markets</t>
  </si>
  <si>
    <t>...and we imagine, that their governments will somehow thwart bitcoin usage (heard that great Chinese firewall is super active lately blocking Tor e.g.), the price of BTC will go down, right? They (Chinese and Russians) either turn to the old ways of doing things or flee to a competing technology. So it's the bitcoin developers who can keep bitcoin attractive to PRC and RU and fact that bitcoin is government/regulation free. If these things change, bitcoin price falls, because PRC/RU won't be interested no more, right?</t>
  </si>
  <si>
    <t>http://www.reddit.com/r/Bitcoin/comments/386tvv/so_if_china_and_russia_are_the_biggest_markets/</t>
  </si>
  <si>
    <t>June 02, 2015 at 01:56PM</t>
  </si>
  <si>
    <t>jackie249</t>
  </si>
  <si>
    <t>Huobi emerges as leading bitcoin platform in China</t>
  </si>
  <si>
    <t>http://www.wantchinatimes.com/news-subclass-cnt.aspx?id=20150602000003&amp;cid=1202</t>
  </si>
  <si>
    <t>http://www.reddit.com/r/Bitcoin/comments/386skp/huobi_emerges_as_leading_bitcoin_platform_in_china/</t>
  </si>
  <si>
    <t>June 02, 2015 at 01:52PM</t>
  </si>
  <si>
    <t>Huobi-USD</t>
  </si>
  <si>
    <t>What kinds of exchanges do you think are trustworthy?</t>
  </si>
  <si>
    <t>What kinds of exchanges do you think are trustworthy? Good reputation? Professional R&amp;D team? Get BitLicence? If you value the security, such as AML/KYC verification, What extent of KYC process can you accept? 【Now on BitYes(Huobi-USD): Lucky draw to win BTC! 100% chance to win!】 Learn more : https://www.bityes.com/topic/lucky_draw?utm_source=reddit&amp;utm_medium=forum&amp;utm_term=overseas&amp;utm_content=funtopic&amp;utm_campaign=trustworthy+exchange&amp;activity_id=343</t>
  </si>
  <si>
    <t>http://www.reddit.com/r/Bitcoin/comments/386s7h/what_kinds_of_exchanges_do_you_think_are/</t>
  </si>
  <si>
    <t>June 02, 2015 at 02:22PM</t>
  </si>
  <si>
    <t>Would the government of the future ever vote as to whether autonomous software (even if it's open source) needs a public representative in society? : Bitcoin : BetterBitcoin</t>
  </si>
  <si>
    <t>https://www.reddit.com/r/BetterBitcoin/comments/386um1/would_the_government_of_the_future_ever_vote_as/</t>
  </si>
  <si>
    <t>http://www.reddit.com/r/Bitcoin/comments/386uso/would_the_government_of_the_future_ever_vote_as/</t>
  </si>
  <si>
    <t>June 02, 2015 at 02:16PM</t>
  </si>
  <si>
    <t>What doe you pay the CEO of your Bank?</t>
  </si>
  <si>
    <t>Country, Bank, Year income CEO and name CEO.The Netherlands, ABN AMRO, 1.000.000 EURO, Gerrit Zalm</t>
  </si>
  <si>
    <t>http://www.reddit.com/r/Bitcoin/comments/386ube/what_doe_you_pay_the_ceo_of_your_bank/</t>
  </si>
  <si>
    <t>June 02, 2015 at 02:30PM</t>
  </si>
  <si>
    <t>thorjag</t>
  </si>
  <si>
    <t>Borromean Ring Signatures (new research by Greg Maxwell and Andrew Poelstra. Very interesting!)</t>
  </si>
  <si>
    <t>https://github.com/Blockstream/borromean_paper/raw/master/borromean_draft_0.01_34241bb.pdf</t>
  </si>
  <si>
    <t>http://www.reddit.com/r/Bitcoin/comments/386vh0/borromean_ring_signatures_new_research_by_greg/</t>
  </si>
  <si>
    <t>coinminingdeluxe</t>
  </si>
  <si>
    <t>Anyone tired of this subreddit pushing the drug angle everyday?</t>
  </si>
  <si>
    <t>I can't see how feeding drug addictions is somehow positive for bitcoin.Everyday when I open this subreddit there is a list of drug stories. Folks the price is down 30% this year, let's stick to why.</t>
  </si>
  <si>
    <t>http://www.reddit.com/r/Bitcoin/comments/386vg9/anyone_tired_of_this_subreddit_pushing_the_drug/</t>
  </si>
  <si>
    <t>June 02, 2015 at 03:24PM</t>
  </si>
  <si>
    <t>Bttech12</t>
  </si>
  <si>
    <t>Help! Got a quick question about mining</t>
  </si>
  <si>
    <t>Can anyone give me a rough calculation on how much it would cost to run a CPU bitcoin miner? Yes, yes, I know everyone has upgraded to ASICs and CPU mining is unprofitable, but I'm just wondering by how much. If one was to run this thing 24/7 for 1 week how expensive would it be electricity wise and how much coin would be produced at todays difficulty level.</t>
  </si>
  <si>
    <t>http://www.reddit.com/r/Bitcoin/comments/386zmp/help_got_a_quick_question_about_mining/</t>
  </si>
  <si>
    <t>June 02, 2015 at 03:23PM</t>
  </si>
  <si>
    <t>giulioprisco</t>
  </si>
  <si>
    <t>ECUREX Becomes First Digital Currency Platform Fully Compliant with Swiss Banking Acts</t>
  </si>
  <si>
    <t>https://bitcoinmagazine.com/20643/ecurex-becomes-first-digital-currency-platform-fully-compliant-swiss-banking-acts/</t>
  </si>
  <si>
    <t>http://www.reddit.com/r/Bitcoin/comments/386zj6/ecurex_becomes_first_digital_currency_platform/</t>
  </si>
  <si>
    <t>June 02, 2015 at 03:17PM</t>
  </si>
  <si>
    <t>Learnitall1</t>
  </si>
  <si>
    <t>Can you buy labware and chemical reagents with bitcoin?</t>
  </si>
  <si>
    <t>I was wondering if you can buy labware and chemical reagents with bitcoin. Like potassium permanganate, magnesium turnings, tetrahydrofuran, dichloromethane, and labware like a retort, vacuum distillation flask, beakers, triangular flasks, round bottom flask, and stuff like argon gas, nitrogen gas, helium, sodium percarbonate, dry ice and stuff like that.</t>
  </si>
  <si>
    <t>http://www.reddit.com/r/Bitcoin/comments/386z2r/can_you_buy_labware_and_chemical_reagents_with/</t>
  </si>
  <si>
    <t>June 02, 2015 at 03:13PM</t>
  </si>
  <si>
    <t>Vitalik Buterin weighs in on the 20MB block size debate</t>
  </si>
  <si>
    <t>https://np.reddit.com/r/ethereum/comments/380q61/i_know_this_may_not_directly_be_ethereum_related/</t>
  </si>
  <si>
    <t>http://www.reddit.com/r/Bitcoin/comments/386yux/vitalik_buterin_weighs_in_on_the_20mb_block_size/</t>
  </si>
  <si>
    <t>June 02, 2015 at 03:57PM</t>
  </si>
  <si>
    <t>We're all sitting around comparing block sizes...</t>
  </si>
  <si>
    <t>I just want to know, whatever they decide, will I (as a bitcoin holder) have to do anything?</t>
  </si>
  <si>
    <t>http://www.reddit.com/r/Bitcoin/comments/38722e/were_all_sitting_around_comparing_block_sizes/</t>
  </si>
  <si>
    <t>June 02, 2015 at 03:47PM</t>
  </si>
  <si>
    <t>Tx fee market and block size.</t>
  </si>
  <si>
    <t>I would to add a comment on the transaction fee market on the block size debate.First of all after the reward will half next year and (if we do it) the increase in block size the Tx fees proportion of income for miner can potentially be 40 time more! (20x the space, half the reward).So the miner will have to choose between publishing a block empty (less risk to be orphaned but no fee reward) or publishing a full block (a lot more fee reward but high risk to be orphaned).This are good condition to create a transaction fees market, more significant part of the income coming from fee, and a balance between risk and profit. For the end user if your transaction took a bit long too long to process then you increase your fee a bit. But there should no case with no idea how long you have to wait or how long you have to pay. it should be smoother. Which is what you want.The market will have what it need to find is equilibrium and no 20MB will appear suddenly because it will create a disadvantage for the miner who publish it.In the other with and if we artificial limit to 1MB. this rock hard limit can create extremely high fees.. you just need few guys that need to send money whatever the cost, and you get extremely high fees. I guess it will be better for miner at first. but it will be unpredictable (from the average user point of view) in price and in how long it takes to process and if it's long lasting only "bitcoin bank" would be able to access the blockchain... who will run a full at you own expense (even if cheap) for coinable, circle... I can imagine a huge number of node will drop the network and great centralisation will appear specially in a case of a 1MB block blockchain. (full node only run by and blockchain only accessible by bitcoin bank..)It has been say that lightning network will help.. but it's the same thing for 20MB block.. and actually LN require a increase in block alsoOk just wanted to share that with you guys,</t>
  </si>
  <si>
    <t>http://www.reddit.com/r/Bitcoin/comments/3871cm/tx_fee_market_and_block_size/</t>
  </si>
  <si>
    <t>June 02, 2015 at 04:10PM</t>
  </si>
  <si>
    <t>hiver</t>
  </si>
  <si>
    <t>Weekly Spend Thread</t>
  </si>
  <si>
    <t>What did you buy? Where did you donate? What did you want to buy but were unable to?</t>
  </si>
  <si>
    <t>http://www.reddit.com/r/Bitcoin/comments/38733i/weekly_spend_thread/</t>
  </si>
  <si>
    <t>June 02, 2015 at 04:21PM</t>
  </si>
  <si>
    <t>sarfrajlakdawala</t>
  </si>
  <si>
    <t>How to Get Funding For Your Business!</t>
  </si>
  <si>
    <t>http://www.itaxsmart.com/how-to-get-funding-for-your-next-app-business/</t>
  </si>
  <si>
    <t>http://www.reddit.com/r/Bitcoin/comments/3873zy/how_to_get_funding_for_your_business/</t>
  </si>
  <si>
    <t>June 02, 2015 at 04:20PM</t>
  </si>
  <si>
    <t>Would it be proper new-age internet etiquette to use a hash tag in front of an address?#13FeTCqHL62WxStSzDGWfHTpaeTduT6Dor</t>
  </si>
  <si>
    <t>https://instagram.com/p/3a8mwZr2IF/</t>
  </si>
  <si>
    <t>http://www.reddit.com/r/Bitcoin/comments/3873xl/would_it_be_proper_newage_internet_etiquette_to/</t>
  </si>
  <si>
    <t>June 02, 2015 at 04:46PM</t>
  </si>
  <si>
    <t>Would it be possible for a company to convince the exchanges that their version of the blockchain is the definitive and legitimate one?</t>
  </si>
  <si>
    <t>This would work as an incentive for miners to push their blocks to this "official" longest-chain based meta-layer. As a provider of this service, you could show favoritism towards the exchanges of your choosing. Exchanges would then compete amongst one another, for control over the network. Not unlike how Bitcoin already works today. Another service to be provided could be a "dynamic tx fee" based meta market place. Bidders and askers could short or long whether or not future blocks will be full of transactions or not.</t>
  </si>
  <si>
    <t>http://www.reddit.com/r/Bitcoin/comments/3875xy/would_it_be_possible_for_a_company_to_convince/</t>
  </si>
  <si>
    <t>sumBTC</t>
  </si>
  <si>
    <t>Break Even Fee</t>
  </si>
  <si>
    <t>Break even fee (BEF) is defined here as the amount of fee necessary for a full block to equal the block reward:Assuming 250 bytes per transaction:Now (approx..): BEF=25/(1,000,000/250)=6 mBTC (per 250 bytes)For 8 MB blocks after the next halving this would become (approx.): BEF=12.5/(8,000,000/250)=0.4 mBTC (per 250 bytes)For 20 MB blocks after the next halving this would become (approx.): BEF=12.5/(20,000,000/250)=0.15 mBTC (per 250 bytes)So with 8 or 20 MB block size fees become significant for miners, especially after a modest increase.</t>
  </si>
  <si>
    <t>http://www.reddit.com/r/Bitcoin/comments/3875xl/break_even_fee/</t>
  </si>
  <si>
    <t>June 02, 2015 at 05:02PM</t>
  </si>
  <si>
    <t>jesuscrypto</t>
  </si>
  <si>
    <t>Can anybody give me some tech guidance on reproducing the IBM bitcoin rain</t>
  </si>
  <si>
    <t>If you haven't seen it already, last week IBM did an experiment in which they made bitcoin rain on a group of people geolocated in a specific area. This is the link to the experiment.https://www.youtube.com/watch?v=5LIX1ot9peII am thinking about doing something very similar for my company. The part I don't understand is how they pushed the bitcoin to the people with the app in that specific geolocation.Any help would be strongly appreciated</t>
  </si>
  <si>
    <t>http://www.reddit.com/r/Bitcoin/comments/38778c/can_anybody_give_me_some_tech_guidance_on/</t>
  </si>
  <si>
    <t>June 02, 2015 at 05:53PM</t>
  </si>
  <si>
    <t>snowblocks</t>
  </si>
  <si>
    <t>Which block explorer do you recommend and why?</t>
  </si>
  <si>
    <t>I'm new to bitcoin and apart from a few tips I've received here and there, I know next to nothing about the space. Which block explorer do you feel has the best features and which one are you using, recommend me one!</t>
  </si>
  <si>
    <t>http://www.reddit.com/r/Bitcoin/comments/387b1m/which_block_explorer_do_you_recommend_and_why/</t>
  </si>
  <si>
    <t>June 02, 2015 at 05:44PM</t>
  </si>
  <si>
    <t>414214cqr</t>
  </si>
  <si>
    <t>GreenCoinX Identifiable Digital Currency Attracts David Lonsdale.</t>
  </si>
  <si>
    <t>http://www.coindesk.com/press-releases/greenbank-appoint-director-complete-private-placement/</t>
  </si>
  <si>
    <t>http://www.reddit.com/r/Bitcoin/comments/387afq/greencoinx_identifiable_digital_currency_attracts/</t>
  </si>
  <si>
    <t>June 02, 2015 at 02:10PM</t>
  </si>
  <si>
    <t>Can someone explain Mike Hearn's logic here?</t>
  </si>
  <si>
    <t>In this post from Mike Hearn on the mailing list he seems to suggest that the fork will go ahead even with less than 50% of the hashing power.He claims that if all merchants, exchanges and users are moving to this chain then it will be the main chain even if it has less computational power. SPV nodes only need a forced checkpoint...But the majority of the hashrate can now perform double spends on your chain! They can send bitcoins to exchanges, sell it, extract the money and build a new longer chain to get their bitcoins back. Are companies like Xapo and Coinbase really so stupid that they would go along with this without complete consensus? I dont think so.If the miners think that Bitcoin is doomed because of this change, then this is what they will do to maximize their profits.But you could always roll back the blockchain to revert the double spend and have your saviors Gavin and Mike do a checkpoint for you on every block. Better yet just let them sign the blocks for you and you wont have to worry about that pesky mining!Or you could change the hashing algortihm... Oh, but wait... so much capital has gone into the mining industry so this aint gonna happen.The sheep of reddit who worships Gavin and Hearn really need to understand the importance of consensus...Nothing of this is obviously going to happen, but just the fact that Mike suggests it is painful to watch. I thought he was more competent than that.Mike Hearn is really the Mircea Popescu of the "pro increase blocksize" debate.</t>
  </si>
  <si>
    <t>http://www.reddit.com/r/Bitcoin/comments/386tsq/can_someone_explain_mike_hearns_logic_here/</t>
  </si>
  <si>
    <t>June 02, 2015 at 06:37PM</t>
  </si>
  <si>
    <t>wettshirtgirls</t>
  </si>
  <si>
    <t>Bitcoin BOOTY promotion by : ***Wet T-shirt Girls*** share the love / share the coins !</t>
  </si>
  <si>
    <t>https://www.youtube.com/attribution_link?a=mxBHVxOUGoI&amp;u=%2Fwatch%3Fv%3DHuvxpwLnd00%26feature%3Dshare</t>
  </si>
  <si>
    <t>http://www.reddit.com/r/Bitcoin/comments/387eop/bitcoin_booty_promotion_by_wet_tshirt_girls_share/</t>
  </si>
  <si>
    <t>June 02, 2015 at 06:56PM</t>
  </si>
  <si>
    <t>iwantathink</t>
  </si>
  <si>
    <t>Fork bitcoin creating Bitcoin1 and Bitcoin21, have shapeshift.io allow instant effortless trading between the two, watch economic consensus form as one becomes worth multiples of the other and one ends in zero and abandoned, or both end up being used just like altcoins today. End of discussion.</t>
  </si>
  <si>
    <t>http://www.reddit.com/r/Bitcoin/comments/387gfj/fork_bitcoin_creating_bitcoin1_and_bitcoin21_have/</t>
  </si>
  <si>
    <t>June 02, 2015 at 06:49PM</t>
  </si>
  <si>
    <t>Filipehdbr</t>
  </si>
  <si>
    <t>Spamming blockchain consequences - dont upvote</t>
  </si>
  <si>
    <t>Suppose I create a client so I can make transactions without fees. Then I create 1 trillion btc addresses. Then I push 50 transactions per second of random btc amounts between my 1 trillion addresses, avoiding reusing them. What would happen? Would any harm occur to the nodes / miners?I am sure this has been discussed deeply somewhere, so any URL with discussion on what would happen, etc, would be useful. Im just curious. Thanks!</t>
  </si>
  <si>
    <t>http://www.reddit.com/r/Bitcoin/comments/387fu2/spamming_blockchain_consequences_dont_upvote/</t>
  </si>
  <si>
    <t>June 02, 2015 at 06:45PM</t>
  </si>
  <si>
    <t>Abra sold my phone number. After signup, I get 10 of these a day now.</t>
  </si>
  <si>
    <t>http://imgur.com/hEXZ5fP</t>
  </si>
  <si>
    <t>http://www.reddit.com/r/Bitcoin/comments/387ff9/abra_sold_my_phone_number_after_signup_i_get_10/</t>
  </si>
  <si>
    <t>June 02, 2015 at 06:44PM</t>
  </si>
  <si>
    <t>_smudger_</t>
  </si>
  <si>
    <t>Digital Gold Traces Bitcoin's Hazy History</t>
  </si>
  <si>
    <t>https://www.youtube.com/watch?v=vPmoEPvKEpw</t>
  </si>
  <si>
    <t>http://www.reddit.com/r/Bitcoin/comments/387fbs/digital_gold_traces_bitcoins_hazy_history/</t>
  </si>
  <si>
    <t>June 02, 2015 at 06:40PM</t>
  </si>
  <si>
    <t>News of Bitcoin's Death Greatly Exaggerated</t>
  </si>
  <si>
    <t>http://www.bloombergview.com/articles/2015-06-02/financial-interest-shows-bitcoin-death-exaggerated</t>
  </si>
  <si>
    <t>http://www.reddit.com/r/Bitcoin/comments/387f0y/news_of_bitcoins_death_greatly_exaggerated/</t>
  </si>
  <si>
    <t>June 02, 2015 at 07:21PM</t>
  </si>
  <si>
    <t>recz255</t>
  </si>
  <si>
    <t>Facebook offers pgp to encrypt email. Time for Circle, Coinbase, other exchanges, to step it up</t>
  </si>
  <si>
    <t>http://www.theguardian.com/technology/2015/jun/01/facebook-introduces-pgp-encryption-for-sensitive-emails</t>
  </si>
  <si>
    <t>http://www.reddit.com/r/Bitcoin/comments/387j19/facebook_offers_pgp_to_encrypt_email_time_for/</t>
  </si>
  <si>
    <t>June 02, 2015 at 06:59PM</t>
  </si>
  <si>
    <t>rizzn</t>
  </si>
  <si>
    <t>Is anyone working on a blockchain based registry of media ownership? Using a blockchain as a way to port DRM between services is a thing that could work for both artists and digital rights sellers.</t>
  </si>
  <si>
    <t>https://www.zapchain.com/a/e98y1a1Nqz</t>
  </si>
  <si>
    <t>http://www.reddit.com/r/Bitcoin/comments/387gsg/is_anyone_working_on_a_blockchain_based_registry/</t>
  </si>
  <si>
    <t>June 02, 2015 at 08:16PM</t>
  </si>
  <si>
    <t>jasonbris</t>
  </si>
  <si>
    <t>Facebook CEO Mark Zuckerberg Spoke Out About Bitcoin during Beijing Q&amp;amp;A,Price rise back to 500$?</t>
  </si>
  <si>
    <t>http://www.businesslnsider.us/finance/Mark-Zuckerberg-Spoke-Out-About-Bitcoin-during-Beijing.html</t>
  </si>
  <si>
    <t>http://www.reddit.com/r/Bitcoin/comments/387ped/facebook_ceo_mark_zuckerberg_spoke_out_about/</t>
  </si>
  <si>
    <t>June 02, 2015 at 08:14PM</t>
  </si>
  <si>
    <t>Liquan101</t>
  </si>
  <si>
    <t>Bitcoin mining calculus, I'm at a loss...</t>
  </si>
  <si>
    <t>Hey guys,I have been mining recently via a bitcoin cloud service and reinvested that what I earned back in to more mining potential. I have tried https://tradeblock.com/mining to calculate the profit etc after 6 months but it doesn't have that function. Could somebody, probably someone with knowledge of economics or ba explain me how to calculate such a model?</t>
  </si>
  <si>
    <t>http://www.reddit.com/r/Bitcoin/comments/387p5o/bitcoin_mining_calculus_im_at_a_loss/</t>
  </si>
  <si>
    <t>June 02, 2015 at 08:07PM</t>
  </si>
  <si>
    <t>FortuneJack</t>
  </si>
  <si>
    <t>Check out first of it's kind cryptocurrency casino ad. FortuneJack.com. Let us know what do you think</t>
  </si>
  <si>
    <t>https://youtu.be/gfANCxhtK9s</t>
  </si>
  <si>
    <t>http://www.reddit.com/r/Bitcoin/comments/387oeh/check_out_first_of_its_kind_cryptocurrency_casino/</t>
  </si>
  <si>
    <t>June 02, 2015 at 07:39PM</t>
  </si>
  <si>
    <t>anotherrandomname947</t>
  </si>
  <si>
    <t>If you want to support Ross Ulbricht, go somewhere else to do it. This is a Bitcoin forum. I'm very pro-Bitcoin but sick of the drug users who want to pretend Ross Ulbricht is an innocent victim. No he is not.</t>
  </si>
  <si>
    <t>He got what he deserved. Stop dragging Bitcoin's reputation down by linking it with the illegal crap that Ross Ulbricht did.Wonder how long before this is downvoted to oblivion lol.</t>
  </si>
  <si>
    <t>http://www.reddit.com/r/Bitcoin/comments/387l41/if_you_want_to_support_ross_ulbricht_go_somewhere/</t>
  </si>
  <si>
    <t>June 02, 2015 at 08:27PM</t>
  </si>
  <si>
    <t>How the Tech Behind Bitcoin Could Stop the Next Snowden | WIRED</t>
  </si>
  <si>
    <t>http://www.wired.com/2015/06/tech-behind-bitcoin-stop-next-snowden/</t>
  </si>
  <si>
    <t>http://www.reddit.com/r/Bitcoin/comments/387qsk/how_the_tech_behind_bitcoin_could_stop_the_next/</t>
  </si>
  <si>
    <t>June 02, 2015 at 08:25PM</t>
  </si>
  <si>
    <t>dataentryreddit</t>
  </si>
  <si>
    <t>How I made 1 bitcoin in less dan one day, great resources here, in italian language but I translated it and it works</t>
  </si>
  <si>
    <t>http://bitcoinguadagno.com</t>
  </si>
  <si>
    <t>http://www.reddit.com/r/Bitcoin/comments/387qgn/how_i_made_1_bitcoin_in_less_dan_one_day_great/</t>
  </si>
  <si>
    <t>June 02, 2015 at 09:03PM</t>
  </si>
  <si>
    <t>thecrewton</t>
  </si>
  <si>
    <t>A cashless society</t>
  </si>
  <si>
    <t>http://money.cnn.com/2015/06/02/technology/cashless-society-denmark/index.html</t>
  </si>
  <si>
    <t>http://www.reddit.com/r/Bitcoin/comments/387vaz/a_cashless_society/</t>
  </si>
  <si>
    <t>June 02, 2015 at 09:33PM</t>
  </si>
  <si>
    <t>eaglestonesal</t>
  </si>
  <si>
    <t>Press Release: UK Bitcoin Users In Favour Of Government Regulation</t>
  </si>
  <si>
    <t>http://www.pressat.co.uk/releases/uk-bitcoin-users-in-favour-of-government-regulation-b5c0a8aa8b200c92ce4ff678e78f6506/</t>
  </si>
  <si>
    <t>http://www.reddit.com/r/Bitcoin/comments/387zjt/press_release_uk_bitcoin_users_in_favour_of/</t>
  </si>
  <si>
    <t>Liberating Northern Ghana on the Blockchain: Model for Africa?</t>
  </si>
  <si>
    <t>https://www.cryptocoinsnews.com/liberating-northern-ghana-block-chain-model-africa/</t>
  </si>
  <si>
    <t>http://www.reddit.com/r/Bitcoin/comments/387zi7/liberating_northern_ghana_on_the_blockchain_model/</t>
  </si>
  <si>
    <t>June 02, 2015 at 10:00PM</t>
  </si>
  <si>
    <t>heniferlopez</t>
  </si>
  <si>
    <t>Russell Brand discusses Silk Road on today's Trews</t>
  </si>
  <si>
    <t>https://www.youtube.com/watch?v=er6mZAF5Lwk</t>
  </si>
  <si>
    <t>http://www.reddit.com/r/Bitcoin/comments/3883a6/russell_brand_discusses_silk_road_on_todays_trews/</t>
  </si>
  <si>
    <t>June 02, 2015 at 09:52PM</t>
  </si>
  <si>
    <t>lolervin</t>
  </si>
  <si>
    <t>How to get Virwox refund</t>
  </si>
  <si>
    <t>Well, just as many of you out there, i have had my Virwox account closed after wanting to withdraw my btc (I had 60 EUR's worth of btc). Minutes later i wrote to their support that i demand a full refund and less than 2 hours later i received an e-mail, saying they will make a full refund within 7 days. People seem to forget that you should send them a complaint. But of course Virwox should automatically send a full refund.Their e-mail is: support@virwox.comI hope this helps you. I will update as soon as i get my refund.</t>
  </si>
  <si>
    <t>http://www.reddit.com/r/Bitcoin/comments/38827i/how_to_get_virwox_refund/</t>
  </si>
  <si>
    <t>June 02, 2015 at 09:47PM</t>
  </si>
  <si>
    <t>HappyMeal7777</t>
  </si>
  <si>
    <t>GetGems named Most Visionary Social Media Solution by Citibanks Mobile Challenge</t>
  </si>
  <si>
    <t>http://www.citigroup.com/citi/news/2015/150528a.htm</t>
  </si>
  <si>
    <t>http://www.reddit.com/r/Bitcoin/comments/3881g5/getgems_named_most_visionary_social_media/</t>
  </si>
  <si>
    <t>June 02, 2015 at 09:44PM</t>
  </si>
  <si>
    <t>qarterd</t>
  </si>
  <si>
    <t>Qointum - crowdfunding begins via BTC - Quantum-Secure Multichain Smart Contract Platform</t>
  </si>
  <si>
    <t>https://qointum.com</t>
  </si>
  <si>
    <t>http://www.reddit.com/r/Bitcoin/comments/38811m/qointum_crowdfunding_begins_via_btc_quantumsecure/</t>
  </si>
  <si>
    <t>June 02, 2015 at 09:38PM</t>
  </si>
  <si>
    <t>augurproject</t>
  </si>
  <si>
    <t>Augur has been selected as a finalist in the "Breakthrough" category of CNBC &amp;amp; Singularity U's Exponential Finance Challenge today</t>
  </si>
  <si>
    <t>http://exponential.singularityu.org/finance/xcschallenge/breakthrough</t>
  </si>
  <si>
    <t>http://www.reddit.com/r/Bitcoin/comments/38804e/augur_has_been_selected_as_a_finalist_in_the/</t>
  </si>
  <si>
    <t>June 02, 2015 at 10:34PM</t>
  </si>
  <si>
    <t>saddit42</t>
  </si>
  <si>
    <t>Lightning is not the solution for everything</t>
  </si>
  <si>
    <t>When I hear people from the contra 20mb increase camp talking i often hear about the lightning network and how it makes bitcoin so skalable without (much) bigger blocksizes.In my opinion the lightning network is a brilliant idea but i think we should see it as an additional way of using bitcoin not THE new way. Remember, the lightning networks needs both parties to be online and have a connection. With bitcoin we can send anything to any offline paper address.. i think thats a nice property which we shouldn't lose.</t>
  </si>
  <si>
    <t>http://www.reddit.com/r/Bitcoin/comments/3888km/lightning_is_not_the_solution_for_everything/</t>
  </si>
  <si>
    <t>June 02, 2015 at 11:06PM</t>
  </si>
  <si>
    <t>leonArdo_</t>
  </si>
  <si>
    <t>Free Visual Bitcoin Paper Trading Terminal</t>
  </si>
  <si>
    <t>https://bitcointalk.org/index.php?topic=1078323.0</t>
  </si>
  <si>
    <t>http://www.reddit.com/r/Bitcoin/comments/388dzl/free_visual_bitcoin_paper_trading_terminal/</t>
  </si>
  <si>
    <t>June 02, 2015 at 11:05PM</t>
  </si>
  <si>
    <t>DrTheSciNerd</t>
  </si>
  <si>
    <t>[ShowerThought] We now have the technology to create a real-life legend in which three secrets hidden in the far corners of Earth can be brought together to unlock a treasure.</t>
  </si>
  <si>
    <t>http://www.reddit.com/r/Bitcoin/comments/388dqp/showerthought_we_now_have_the_technology_to/</t>
  </si>
  <si>
    <t>June 02, 2015 at 11:12PM</t>
  </si>
  <si>
    <t>couchdive</t>
  </si>
  <si>
    <t>Tipping / giving Tuesdays stop by and get tipped. Tip a charity and get more!</t>
  </si>
  <si>
    <t>Based on last weeks survey results. 19 out of 28 respondents chose that we showcase a bitcoin accepting charity every week for Tipping / Giving Tuesdays. This will start next Tuesday.This week, I would love to see some tips go out to charities that you like. I will still tip unique comments 100 bits, but show me you donated a tip to a charity and get a little bit more.For more bitcoin accepting charities check out /u/allgoodthings1 updated bitcoin talk thread### PLEASE CONSIDER PASSING MY TIPS ON TO OTHERS OR CHARITIES :D ###Charities Accepting BitcoinsPublic ServicesRNLI | Bread For The City |Give A Mile | Legalise Marijuana | Hotspot Community Resource Center |Antiwar.com | Tempe Bicycle Action Group | Free Ross |Social ServicesStop Domestic Violence | Anza | Operation Fistula | Free Ross | The Northern California DX Foundation | Calgary Womens Centre | Abolitionist Law Centre | Generations Of Hope | Bitcoins Not Bombs | Project Free State | Seans Outpost | Without Regrets | Epic Change |Online ServicesThe Bitcoin Movement |The Internet Archive | Tor Exit NodesWikimedia | The TOR Project | Millionairemakers | Bitcoin Research Comparables | LibreOffice | Mozilla Foundation | Darkcoin Foundation | WikiLeaks | Free Software Foundation | The Bitcoin Foundation | Apache Software Foundation | Dark Wallet |Health ServicesTails | Mesothelioma Research | BitGive Foundation | SENS | Erowid | Save The Children Ebola Fund | Jovial Concepts |Education ServicesKhan Academy | Non-Profit Tech Resources | United Way | The Tenth Amendment Center | Pathways Canada | 100% |Help the ChildrenSongs Of Love | Ronald McDonald House Charities of the Capital Region | World Aid |Other CharitiesThe Water Project | GPG Tools | The Planetary Society | Krono Labs | Rise up | New Technology to Cure Hunger | Kitty Safe Haven | Help Rescue Animals | Edward Snowden Defense |-Excellent List of Bitcoin one click charitiesOne click charity donations</t>
  </si>
  <si>
    <t>http://www.reddit.com/r/Bitcoin/comments/388eyh/tipping_giving_tuesdays_stop_by_and_get_tipped/</t>
  </si>
  <si>
    <t>SMcKie</t>
  </si>
  <si>
    <t>BitcoinMagazine: Interview with CEO of GoAbra Bill Barhydt - "The Battle for Mobile Cash"</t>
  </si>
  <si>
    <t>https://bitcoinmagazine.com/20662/battle-mobile-cash-interview-bill-barhydt-ceo-goabra/</t>
  </si>
  <si>
    <t>http://www.reddit.com/r/Bitcoin/comments/388ex5/bitcoinmagazine_interview_with_ceo_of_goabra_bill/</t>
  </si>
  <si>
    <t>June 02, 2015 at 11:38PM</t>
  </si>
  <si>
    <t>Ciphrex Adds Bitcoin Law Expert as Advisor, Prepares for Series B Funding</t>
  </si>
  <si>
    <t>http://www.newsbtc.com/2015/06/02/ciphrex-adds-bitcoin-law-expert-as-advisor-prepares-for-series-b-funding/</t>
  </si>
  <si>
    <t>http://www.reddit.com/r/Bitcoin/comments/388jdp/ciphrex_adds_bitcoin_law_expert_as_advisor/</t>
  </si>
  <si>
    <t>June 02, 2015 at 11:37PM</t>
  </si>
  <si>
    <t>jaydoors</t>
  </si>
  <si>
    <t>[Moron Q] If we have a hard fork and, worst case, two incompatible chains, can users hedge by transacting on both forks?</t>
  </si>
  <si>
    <t>As I understand it, the potential problem with a hard fork for users is that - during any dual running, which hopefully wont happen (?) - their transactions could be mined on a fork that dies.Can this be mitigated by basically double spending the input (on the common chain) with transactions using both clients, to each of the forks? Would dramatically improve the worst case scenario in my (inexpert) mind. Mainstream processors like bitpay could presumably sort it out behind the scenes. It just becomes a technical thing.Incidentally, I presume none of this would be a problem for people like NASDAQ using coloured satoshis - as they can just use two different satoshis, one for each chain, in worst case.</t>
  </si>
  <si>
    <t>http://www.reddit.com/r/Bitcoin/comments/388j1o/moron_q_if_we_have_a_hard_fork_and_worst_case_two/</t>
  </si>
  <si>
    <t>June 02, 2015 at 11:36PM</t>
  </si>
  <si>
    <t>sreaka</t>
  </si>
  <si>
    <t>Why do we (BTC) make so much effort to replace cash, credit cards, etc...?</t>
  </si>
  <si>
    <t>Imagine a debit/credit card, works anywhere in the world, all you do is send BTC to a specific address and your card is funded with that amount of money in any currency you just selected. You could fund it from your mobile phone after you get a "low funds" warning. You could buy back BTC and deposit into wallet when you are done spending. You would still have complete control over your finances. Why would we need any merchant to accept BTC directly?I think it's a waste of time and resources to focus on replacing cash and credit cards for things like POS Merchant spending. I don't need to use BTC directly to buy coffee, it's stupid. We need to take advantage of the infinite Credit Card ecosystem, give more control to the user, not try to replace it entirely.I want to use my BTC for things that I can't with my CC or Cash. Such as: Anonymously investing in companies/projects, smart contracts, remittance, the ability to cross borders with all my $ in my pocket, complete control over my $, etc.. I don't hold BTC so I can use it to buy gas or groceries.BTC was designed as a digital currency. Am I crazy/stupid here?</t>
  </si>
  <si>
    <t>http://www.reddit.com/r/Bitcoin/comments/388ivu/why_do_we_btc_make_so_much_effort_to_replace_cash/</t>
  </si>
  <si>
    <t>June 02, 2015 at 11:56PM</t>
  </si>
  <si>
    <t>247CryptoNews</t>
  </si>
  <si>
    <t>IBM Bitcoin Rain Event &amp;amp; Commercial</t>
  </si>
  <si>
    <t>http://247cryptonews.com/ibm-bitcoin-rain-event-commercial/</t>
  </si>
  <si>
    <t>http://www.reddit.com/r/Bitcoin/comments/388muc/ibm_bitcoin_rain_event_commercial/</t>
  </si>
  <si>
    <t>June 03, 2015 at 12:47AM</t>
  </si>
  <si>
    <t>weallostx</t>
  </si>
  <si>
    <t>Ugg, less than 36% of the members of /r/bitcoin have been in bitcoin long enough to have made money.</t>
  </si>
  <si>
    <t>Comparing the price graph and r/bitcoin's subscription graph it looks like about ~64% of the user base of this subreddit has joined after the point bitcoin was higher than it was now.Ouch!</t>
  </si>
  <si>
    <t>http://www.reddit.com/r/Bitcoin/comments/388wer/ugg_less_than_36_of_the_members_of_rbitcoin_have/</t>
  </si>
  <si>
    <t>June 03, 2015 at 12:40AM</t>
  </si>
  <si>
    <t>maraoz</t>
  </si>
  <si>
    <t>[proof-of-concept] Decentraland - an open-source blockchain-based Virtual Reality World</t>
  </si>
  <si>
    <t>http://decentraland.org/</t>
  </si>
  <si>
    <t>http://www.reddit.com/r/Bitcoin/comments/388v1o/proofofconcept_decentraland_an_opensource/</t>
  </si>
  <si>
    <t>June 03, 2015 at 01:03AM</t>
  </si>
  <si>
    <t>cqm</t>
  </si>
  <si>
    <t>What mass scale use case increases the demand for bitcoin?</t>
  </si>
  <si>
    <t>Remittances? No. Companies that have taken the charge are buying and selling equivalent amounts of bitcoinMerchant adoption? No. Companies that have taken bitcoin temporarily accept it, and convert over 90% of it to fiat, increasing selling pressure more than the scarcity they provide to their other 10% used for hoarding (or other actual purchasing)Smart Contracts? No. Platforms that provide smart contracts are burning their own appcoin on top of bitcoin's blockchain, because the bitcoin scripting language doesn't have enough commands. Counterparty transactions do not use any bitcoin and infinitely dilute investment in the cryptocurrency economy amongst counterparty assets.Equities and Bonds? No. Companies are able to issue shares and cooperative profit sharing agreements directly on counterparty and open assets protocols, as well as on different and incompatible blockchain technologies. Centralized exchanges can (and have) easily set up US Dollar to Counterparty Asset exchanges. On Poloniex one can exchange Monero for StorJX (which is a counterparty asset on bitcoin's blockchain). The 50 trillion market cap of the entire US stock market can move into bitcoin without moving the price of one bitcoin.Bitcoin works, but most are here for a catalyst that will increase the exchange rate, so what do we have left?tl;dr What company or industry or group that doesn't consist of the purely gullible will be willing to buy bitcoin at a higher price than the last person?</t>
  </si>
  <si>
    <t>http://www.reddit.com/r/Bitcoin/comments/388zcw/what_mass_scale_use_case_increases_the_demand_for/</t>
  </si>
  <si>
    <t>June 03, 2015 at 12:50AM</t>
  </si>
  <si>
    <t>Coinosphere</t>
  </si>
  <si>
    <t>New Bitcoin Bank: E-Coin Visa Card now Secured By BitGo &amp;amp; its Insurance</t>
  </si>
  <si>
    <t>http://bravenewcoin.com/news/e-coin-bitcoin-visa-card-now-secured-by-bitgo</t>
  </si>
  <si>
    <t>http://www.reddit.com/r/Bitcoin/comments/388wyu/new_bitcoin_bank_ecoin_visa_card_now_secured_by/</t>
  </si>
  <si>
    <t>June 03, 2015 at 01:13AM</t>
  </si>
  <si>
    <t>dr_zevon</t>
  </si>
  <si>
    <t>I know nothing about bitcoin, but just received an offer from a broker.</t>
  </si>
  <si>
    <t>They want to hire me as an operations assistant for a physical branch of their UK based company in the us.How do I proceed, is this normal?If someone is willing to look at the emails between us, I'd really like some advice before moving forward.Thanks in advance.</t>
  </si>
  <si>
    <t>http://www.reddit.com/r/Bitcoin/comments/3891c0/i_know_nothing_about_bitcoin_but_just_received_an/</t>
  </si>
  <si>
    <t>June 03, 2015 at 01:06AM</t>
  </si>
  <si>
    <t>Fizzgig69</t>
  </si>
  <si>
    <t>Is Gavin open and honest?</t>
  </si>
  <si>
    <t>Gavin has stated his reasons for why he wants the block size limit to be raised to 20mb. Are those ALL of his reasons? Does he have other reasons that he doesn't feel the need to tell us? Is he 'better' at PR than the other developers because he leaves out details that confuse the confused?I like brutal honesty and that's all I hear from most the developers...but Gavin is the lead developer. He's always been the guy who had to put on the mantle of PR and do things the 'right' way...well there is no right way, there is open and closed. I hope these developers stick to the principles of openness or are booted to the curb for lack of such.This all goes without saying though. If a dev does not disclose their full set of motivations for a change implementation but they are found out later, the users will be rightfully furious and we will discontinue our support. I'm not hating, just telling it how it is. Carry on and thanks for your work!</t>
  </si>
  <si>
    <t>http://www.reddit.com/r/Bitcoin/comments/388zv7/is_gavin_open_and_honest/</t>
  </si>
  <si>
    <t>June 03, 2015 at 01:32AM</t>
  </si>
  <si>
    <t>What is your opinion of "physical" Bitcoins? And who are the major manufacturers?</t>
  </si>
  <si>
    <t>Are they: a) a good introduction to Bitcoin for the uninitiated especially when given as a gift b) a waste of money as they ignore the fact that Bitcoin is designed to be digital.Companies: Casascius - now closed; formerly Utah. Tgbex - Isle of Man. Denarium - Finland. Titan - California. Alitin - MissouriAny others? I am referring to those who sell "funded" Bitcoins (not just empty shells).</t>
  </si>
  <si>
    <t>http://www.reddit.com/r/Bitcoin/comments/3894ti/what_is_your_opinion_of_physical_bitcoins_and_who/</t>
  </si>
  <si>
    <t>June 03, 2015 at 01:26AM</t>
  </si>
  <si>
    <t>Gledsonss</t>
  </si>
  <si>
    <t>New Fitness Bitcoin application</t>
  </si>
  <si>
    <t>https://www.zapchain.com/a/iXGRYcP2CI</t>
  </si>
  <si>
    <t>http://www.reddit.com/r/Bitcoin/comments/3893kq/new_fitness_bitcoin_application/</t>
  </si>
  <si>
    <t>June 03, 2015 at 01:24AM</t>
  </si>
  <si>
    <t>[IDEA] Make the difficulty target scale with block size: difficulty_target = size_of_block_generated / 1_MB * difficulty_target_of_1_MB_block</t>
  </si>
  <si>
    <t>To be more precise:difficulty_target = IF (size_of_block_generated &gt; 1_MB) return size_of_block_generated / 1_MB * difficulty_target_of_1_MB_block; ELSE return difficulty_target_of_1_MB_block; This accomplishes the goal of creating a fee market, as no miner is going to include txs with no fees, when it will reduce their mining profitability.It creates natural resistance to larger blocks, but still provides space for economically valuable transactions that are willing to pay fees.</t>
  </si>
  <si>
    <t>http://www.reddit.com/r/Bitcoin/comments/38937n/idea_make_the_difficulty_target_scale_with_block/</t>
  </si>
  <si>
    <t>June 03, 2015 at 02:18AM</t>
  </si>
  <si>
    <t>futilerebel</t>
  </si>
  <si>
    <t>YouBase, a Decentralized Bitcoin-like Answer to Databases, Social Networks, and More</t>
  </si>
  <si>
    <t>https://www.cryptocoinsnews.com/youbase-decentralized-bitcoin-like-answer-databases-social-networks/</t>
  </si>
  <si>
    <t>http://www.reddit.com/r/Bitcoin/comments/389dhq/youbase_a_decentralized_bitcoinlike_answer_to/</t>
  </si>
  <si>
    <t>June 03, 2015 at 02:10AM</t>
  </si>
  <si>
    <t>The cost of filling up all blocks for a day: $3303 - Oops.</t>
  </si>
  <si>
    <t>According to: http://bitcoinfees.com/The amount charged per 1000 bytes defaults to 0.0001 XBT.Although I've seen much, much lower fee go through at the next block, let's take this number.Assuming we are talking networking bytes = 1000 bytes = 1kB so this makes 1 block:0.0001 BTC * 1000 txns=0.10 BTC $22.9 to fill up an entire block....we have a problem? please tell me this isn't true.</t>
  </si>
  <si>
    <t>http://www.reddit.com/r/Bitcoin/comments/389c12/the_cost_of_filling_up_all_blocks_for_a_day_3303/</t>
  </si>
  <si>
    <t>June 03, 2015 at 02:08AM</t>
  </si>
  <si>
    <t>rnicoll comments on the block size limit</t>
  </si>
  <si>
    <t>https://www.reddit.com/r/Bitcoin/comments/386gtr/the_real_reason_peter_todd_is_against_a_block/crsxj3t</t>
  </si>
  <si>
    <t>http://www.reddit.com/r/Bitcoin/comments/389bo6/rnicoll_comments_on_the_block_size_limit/</t>
  </si>
  <si>
    <t>June 03, 2015 at 02:05AM</t>
  </si>
  <si>
    <t>WinkleviBitcoinTrust</t>
  </si>
  <si>
    <t>Question about fee structure.</t>
  </si>
  <si>
    <t>This transaction was wiping a paper wallet that had many small amounts sent to it. Why are there so many inputs to the swipe all from the same address? It caused the fee to be a large fraction of the total amount swiped. Why didn't it have just one input?https://blockchain.info/tx/68e445601599d05f65afbae2890ef6daa0cff391b5ae79bbc388e7978d76cc03</t>
  </si>
  <si>
    <t>http://www.reddit.com/r/Bitcoin/comments/389b25/question_about_fee_structure/</t>
  </si>
  <si>
    <t>wallstformainst</t>
  </si>
  <si>
    <t>25+ Minute Interview with Erik Voorhees on Bitcoin related topics</t>
  </si>
  <si>
    <t>Jason Burack of Wall St for Main St interviewed Erik Voorhees on Bitcoin: https://youtu.be/-TD7pwIt-oghttp://www.wallstformainst.com/</t>
  </si>
  <si>
    <t>http://www.reddit.com/r/Bitcoin/comments/389ayl/25_minute_interview_with_erik_voorhees_on_bitcoin/</t>
  </si>
  <si>
    <t>June 03, 2015 at 01:57AM</t>
  </si>
  <si>
    <t>AtlantaBitcoin</t>
  </si>
  <si>
    <t>How well do you think Ben Lawsky will do in the private sector given his rep for consistently missing delivery dates?</t>
  </si>
  <si>
    <t>https://twitter.com/aaronwwwilliams/status/605809307041464321</t>
  </si>
  <si>
    <t>http://www.reddit.com/r/Bitcoin/comments/3899jd/how_well_do_you_think_ben_lawsky_will_do_in_the/</t>
  </si>
  <si>
    <t>June 03, 2015 at 01:53AM</t>
  </si>
  <si>
    <t>I wish to start a business in the bitcoin space. I do not have any programming experience but I have the idea that involves smart contracts and the blockchain. How does one begin(please help).</t>
  </si>
  <si>
    <t>I have followed the Bitcoin space for the last year and a half and have an excellent grasp of the blockchain and it's capabilities. However, I wish to start a potential business but I don't have the chops of programming no will I ever. I have been hounded as being only an "idea man" on here but I seriously do have a great idea and I believe in it. Any help would be greatly appreciated(as in places to look for online to collaborate with someone and such.)</t>
  </si>
  <si>
    <t>http://www.reddit.com/r/Bitcoin/comments/3898sg/i_wish_to_start_a_business_in_the_bitcoin_space_i/</t>
  </si>
  <si>
    <t>Marvin.ie Launches Bitcoin Payment Service, Bitcoin can now also be used to purchase food online with brand new Irish takeaway website Marvin.ie, the company has announced. - Bitcoin Warrior</t>
  </si>
  <si>
    <t>http://bitcoinwarrior.net/2015/05/marvin-ie-launches-bitcoin-payment-service/</t>
  </si>
  <si>
    <t>http://www.reddit.com/r/Bitcoin/comments/3898py/marvinie_launches_bitcoin_payment_service_bitcoin/</t>
  </si>
  <si>
    <t>coderwill</t>
  </si>
  <si>
    <t>How to Begin Accepting Bitcoin at Your Business – The BitPay Method</t>
  </si>
  <si>
    <t>http://libratax.com/blog/how-to-begin-accepting-bitcoin-at-your-business-the-bitpay-method/</t>
  </si>
  <si>
    <t>http://www.reddit.com/r/Bitcoin/comments/3898nv/how_to_begin_accepting_bitcoin_at_your_business/</t>
  </si>
  <si>
    <t>June 03, 2015 at 01:48AM</t>
  </si>
  <si>
    <t>schlichtm</t>
  </si>
  <si>
    <t>Top 50 Discussions of May 2015: Roger Ver, Mike Hearn, BitQuick, Erik Voorhees, BitWage, CoinDesk, John Light, Coinbase, Coins.ph, GetGems, Adam Draper, and 39 more.</t>
  </si>
  <si>
    <t>https://www.zapchain.com/a/l/best-of-may-2015/sFQChxHudy</t>
  </si>
  <si>
    <t>http://www.reddit.com/r/Bitcoin/comments/3897w9/top_50_discussions_of_may_2015_roger_ver_mike/</t>
  </si>
  <si>
    <t>Russell Brand--Why So Hard On Silk Road?</t>
  </si>
  <si>
    <t>https://www.youtube.com/watch?t=15&amp;v=er6mZAF5Lwk</t>
  </si>
  <si>
    <t>http://www.reddit.com/r/Bitcoin/comments/3897tx/russell_brandwhy_so_hard_on_silk_road/</t>
  </si>
  <si>
    <t>June 03, 2015 at 01:46AM</t>
  </si>
  <si>
    <t>Alleged Author of Locker Ransomware Apologizes and Publishes Decryption Keys</t>
  </si>
  <si>
    <t>http://freedomhacker.net/alleged-author-locker-ransomware-apologizes-publishes-decryption-keys-4226/</t>
  </si>
  <si>
    <t>http://www.reddit.com/r/Bitcoin/comments/3897kk/alleged_author_of_locker_ransomware_apologizes/</t>
  </si>
  <si>
    <t>June 03, 2015 at 03:09AM</t>
  </si>
  <si>
    <t>Unemployed-Economist</t>
  </si>
  <si>
    <t>Russia and China could start $100 trillion collapse (CIA intel warns)</t>
  </si>
  <si>
    <t>http://pro.moneymappress.com/MMRBSSH39PPM2/WMMRR316/?pub=mmr&amp;h=true</t>
  </si>
  <si>
    <t>http://www.reddit.com/r/Bitcoin/comments/389n23/russia_and_china_could_start_100_trillion/</t>
  </si>
  <si>
    <t>June 03, 2015 at 03:07AM</t>
  </si>
  <si>
    <t>finalhedge</t>
  </si>
  <si>
    <t>BitBeat: Grand Plans for Bitcoin From Necker Island</t>
  </si>
  <si>
    <t>http://blogs.wsj.com/moneybeat/2015/06/02/bitbeat-grand-plans-for-bitcoin-from-necker-island/</t>
  </si>
  <si>
    <t>http://www.reddit.com/r/Bitcoin/comments/389mt3/bitbeat_grand_plans_for_bitcoin_from_necker_island/</t>
  </si>
  <si>
    <t>June 03, 2015 at 03:23AM</t>
  </si>
  <si>
    <t>MeniRosenfeld</t>
  </si>
  <si>
    <t>Elastic block cap with rollover penalties - My suggestion for preventing a crash landing scenario</t>
  </si>
  <si>
    <t>https://bitcointalk.org/index.php?topic=1078521</t>
  </si>
  <si>
    <t>http://www.reddit.com/r/Bitcoin/comments/389pq6/elastic_block_cap_with_rollover_penalties_my/</t>
  </si>
  <si>
    <t>June 03, 2015 at 03:19AM</t>
  </si>
  <si>
    <t>CryptoPrincess</t>
  </si>
  <si>
    <t>Why multi-sig payments matter in the real world</t>
  </si>
  <si>
    <t>http://pollen23.com/pass-it-pass-it/</t>
  </si>
  <si>
    <t>http://www.reddit.com/r/Bitcoin/comments/389ovm/why_multisig_payments_matter_in_the_real_world/</t>
  </si>
  <si>
    <t>June 03, 2015 at 03:10AM</t>
  </si>
  <si>
    <t>cancoin</t>
  </si>
  <si>
    <t>Cancoin!</t>
  </si>
  <si>
    <t>https://www.youtube.com/watch?v=BExxJv4uP50</t>
  </si>
  <si>
    <t>http://www.reddit.com/r/Bitcoin/comments/389nc5/cancoin/</t>
  </si>
  <si>
    <t>June 03, 2015 at 03:41AM</t>
  </si>
  <si>
    <t>Hiro_Y3</t>
  </si>
  <si>
    <t>Kraken: A Bitcoin Entrepreneur Fights Through a Fog of Uncertainty - Strictly VC</t>
  </si>
  <si>
    <t>http://www.strictlyvc.com/2015/06/01/a-bitcoin-entrepreneur-fights-through-a-fog-of-uncertainty/</t>
  </si>
  <si>
    <t>http://www.reddit.com/r/Bitcoin/comments/389t4m/kraken_a_bitcoin_entrepreneur_fights_through_a/</t>
  </si>
  <si>
    <t>Snapchat + Paypal = Getgems killer app</t>
  </si>
  <si>
    <t>You can use my referral if you want. Everyone who uses the app gets some free coin. Encrypted messages with your Bitcoin wallet! I'm done giving my attention and data away for free! GetGems shares income with active users, and chat is completely encrypted. http://referral.getgems.org/l/5RKhHTE_Qe</t>
  </si>
  <si>
    <t>http://www.reddit.com/r/Bitcoin/comments/389t2a/snapchat_paypal_getgems_killer_app/</t>
  </si>
  <si>
    <t>June 03, 2015 at 03:27AM</t>
  </si>
  <si>
    <t>Karmaa</t>
  </si>
  <si>
    <t>What is the best way to store my bitcoins?</t>
  </si>
  <si>
    <t>Is there any renowned means that is widely accept by the community as secure and reliable?Furthermore, there are these flash drive like devices, that you can store your bitcoins on, my question with regards to that is, how stable and reliable are they? I have had flash drives die on me and have lost everything. How are these any different, if they are different at all?</t>
  </si>
  <si>
    <t>http://www.reddit.com/r/Bitcoin/comments/389qeb/what_is_the_best_way_to_store_my_bitcoins/</t>
  </si>
  <si>
    <t>June 03, 2015 at 03:26AM</t>
  </si>
  <si>
    <t>123btc321</t>
  </si>
  <si>
    <t>International Snack Distributor Accepts Bitcoin!</t>
  </si>
  <si>
    <t>http://www.reddit.com/r/IAmA/comments/388dc6/a_year_and_a_half_ago_i_quit_my_job_and_sold_my/</t>
  </si>
  <si>
    <t>http://www.reddit.com/r/Bitcoin/comments/389q5y/international_snack_distributor_accepts_bitcoin/</t>
  </si>
  <si>
    <t>June 03, 2015 at 03:53AM</t>
  </si>
  <si>
    <t>adamavfc</t>
  </si>
  <si>
    <t>Record volumes at Unocoin over the past 30 days! India is waking up to bitcoin... #BitcoinIndia</t>
  </si>
  <si>
    <t>https://twitter.com/Unocoin/status/605776517121974272</t>
  </si>
  <si>
    <t>http://www.reddit.com/r/Bitcoin/comments/389vce/record_volumes_at_unocoin_over_the_past_30_days/</t>
  </si>
  <si>
    <t>June 03, 2015 at 03:43AM</t>
  </si>
  <si>
    <t>myknewredditaccount</t>
  </si>
  <si>
    <t>Armory - Watch Only Wallet</t>
  </si>
  <si>
    <t>Short Version:If I delete my private keys in Armory to create a watchable wallet, I would only need a paper or digital backup to restore the wallet and make the coins spendable. Correct?Long Version:I've been accumulating bitcoin for a while and I've decided that it's time to create an additional wallet for longer term storage. My idea is to have a 'Checking' and 'Savings' account. My checking account will have a small amount of bitcoin for spending and the savings account will be a watch only wallet. I'm 99.9% sure that as long as I have an armory paper/digital backup, then I can always restore the wallet to make the BTC spendable. Is this correct? I just wanna be damn sure before proceed.Thanks!</t>
  </si>
  <si>
    <t>http://www.reddit.com/r/Bitcoin/comments/389tgj/armory_watch_only_wallet/</t>
  </si>
  <si>
    <t>June 03, 2015 at 04:15AM</t>
  </si>
  <si>
    <t>"The complex infrastructure of finance is outdated. Blockchain represents a new platform for recreating finance." - Blythe Masters</t>
  </si>
  <si>
    <t>https://twitter.com/xfinance/status/605804075456692224</t>
  </si>
  <si>
    <t>http://www.reddit.com/r/Bitcoin/comments/389zd7/the_complex_infrastructure_of_finance_is_outdated/</t>
  </si>
  <si>
    <t>June 03, 2015 at 04:13AM</t>
  </si>
  <si>
    <t>wserd</t>
  </si>
  <si>
    <t>The Hard Fork: No Need to Worry, Bitcoin Upgrades Harness Free Market Consensus</t>
  </si>
  <si>
    <t>https://www.coinprices.io/articles/the-hard-fork-no-need-to-worry-bitcoin-upgrades-harness-free-market-consensus</t>
  </si>
  <si>
    <t>http://www.reddit.com/r/Bitcoin/comments/389z4o/the_hard_fork_no_need_to_worry_bitcoin_upgrades/</t>
  </si>
  <si>
    <t>June 03, 2015 at 04:02AM</t>
  </si>
  <si>
    <t>olliec420</t>
  </si>
  <si>
    <t>Join me on Periscope for a Bitcoin AMA on Periscope</t>
  </si>
  <si>
    <t>Download Periscope for mobile (periscope.tv), look in the global list for "I am a bitcoin expert, AMA" tap on it or add/follow @21mCapitalBTC</t>
  </si>
  <si>
    <t>http://www.reddit.com/r/Bitcoin/comments/389x4n/join_me_on_periscope_for_a_bitcoin_ama_on/</t>
  </si>
  <si>
    <t>June 03, 2015 at 04:00AM</t>
  </si>
  <si>
    <t>esfres34</t>
  </si>
  <si>
    <t>Most interesting startups and why?</t>
  </si>
  <si>
    <t>What should I be keeping my eye on?</t>
  </si>
  <si>
    <t>http://www.reddit.com/r/Bitcoin/comments/389wq1/most_interesting_startups_and_why/</t>
  </si>
  <si>
    <t>June 03, 2015 at 04:46AM</t>
  </si>
  <si>
    <t>WikiLeaks - accepting btc for pledges</t>
  </si>
  <si>
    <t>https://wikileaks.org/pledge/</t>
  </si>
  <si>
    <t>http://www.reddit.com/r/Bitcoin/comments/38a4tv/wikileaks_accepting_btc_for_pledges/</t>
  </si>
  <si>
    <t>June 03, 2015 at 04:45AM</t>
  </si>
  <si>
    <t>hloo</t>
  </si>
  <si>
    <t>August 2010 comment from Satoshi about block size</t>
  </si>
  <si>
    <t>https://twitter.com/VitalikButerin/status/605580707247747073</t>
  </si>
  <si>
    <t>http://www.reddit.com/r/Bitcoin/comments/38a4po/august_2010_comment_from_satoshi_about_block_size/</t>
  </si>
  <si>
    <t>June 03, 2015 at 04:38AM</t>
  </si>
  <si>
    <t>mastermind1228</t>
  </si>
  <si>
    <t>Superintendent Lawsky will be speaking tomorrow at DFS "BITS" conference.</t>
  </si>
  <si>
    <t>http://bits.org</t>
  </si>
  <si>
    <t>http://www.reddit.com/r/Bitcoin/comments/38a3f2/superintendent_lawsky_will_be_speaking_tomorrow/</t>
  </si>
  <si>
    <t>June 03, 2015 at 05:13AM</t>
  </si>
  <si>
    <t>kynek99</t>
  </si>
  <si>
    <t>Lawsky Hints at BitLicense News Ahead of DC Speech</t>
  </si>
  <si>
    <t>http://www.coindesk.com/lawsky-bitlicense-dc-speech/</t>
  </si>
  <si>
    <t>http://www.reddit.com/r/Bitcoin/comments/38a9c0/lawsky_hints_at_bitlicense_news_ahead_of_dc_speech/</t>
  </si>
  <si>
    <t>June 03, 2015 at 05:12AM</t>
  </si>
  <si>
    <t>allgoodthings1</t>
  </si>
  <si>
    <t>Purse Blog: Snap: “1-click” checkout for Bitcoin</t>
  </si>
  <si>
    <t>https://purse.io/blog/post/120544664798/snap-1-click-checkout-for-bitcoin</t>
  </si>
  <si>
    <t>http://www.reddit.com/r/Bitcoin/comments/38a98x/purse_blog_snap_1click_checkout_for_bitcoin/</t>
  </si>
  <si>
    <t>June 03, 2015 at 05:27AM</t>
  </si>
  <si>
    <t>keepcalmson</t>
  </si>
  <si>
    <t>Every time I see a story about asset forfeiture and thosands of dollars I think, should have used bitcoin</t>
  </si>
  <si>
    <t>http://www.reddit.com/r/Bitcoin/comments/38abbc/every_time_i_see_a_story_about_asset_forfeiture/</t>
  </si>
  <si>
    <t>June 03, 2015 at 06:01AM</t>
  </si>
  <si>
    <t>JuryNightFury</t>
  </si>
  <si>
    <t>My 2 bits on the future of Bitcoin</t>
  </si>
  <si>
    <t>I don't think Bitcoin will make it as a payment system. I feel like the best chance Bitcoin has is as a store of value. The 21 million limit makes it deflationary currency and people don't typically want to spend something that will go up in value in the future. Like it or not, the inflationary properties of fiat makes people want to spend it and invest it so they can make more. Most people buy Bitcoin so they can invest it. I think the best use of this technology is like digital gold. The fact that no one can take it from you as long as you secure your keys, and its scarcity, makes it very valuable. It's digital gold. What does most of the gold on earth do today? It sits in physical vaults. Bitcoin will sit in digital vaults.I'm also excited for other potential uses for Bitcoin such as proof of existence, but as a currency, I don't think it will make it.</t>
  </si>
  <si>
    <t>http://www.reddit.com/r/Bitcoin/comments/38aga7/my_2_bits_on_the_future_of_bitcoin/</t>
  </si>
  <si>
    <t>June 03, 2015 at 05:59AM</t>
  </si>
  <si>
    <t>bitcoinik</t>
  </si>
  <si>
    <t>"One middle manager there (who shall remain nameless) hates Bitcoin and has the ability to veto most kinds of work Googlers could do on it." -Mike Hearn on Why Google Won't Adopt Bitcoin</t>
  </si>
  <si>
    <t>https://www.zapchain.com/a/W7zllhtBmd</t>
  </si>
  <si>
    <t>http://www.reddit.com/r/Bitcoin/comments/38ag2b/one_middle_manager_there_who_shall_remain/</t>
  </si>
  <si>
    <t>June 03, 2015 at 05:49AM</t>
  </si>
  <si>
    <t>Westoluth</t>
  </si>
  <si>
    <t>What do you want to see in a faucet?</t>
  </si>
  <si>
    <t>A few friends and I are starting to work on developing a faucet and we wanted to know what you guys really wants to see and what you guys would try to kill us for so we can minimize our mistakes. All advice is welcome and thanks for the help in advance!</t>
  </si>
  <si>
    <t>http://www.reddit.com/r/Bitcoin/comments/38ael8/what_do_you_want_to_see_in_a_faucet/</t>
  </si>
  <si>
    <t>June 03, 2015 at 05:36AM</t>
  </si>
  <si>
    <t>FZmon</t>
  </si>
  <si>
    <t>[Q] Australia instant BTC exchanger</t>
  </si>
  <si>
    <t>Currently using BTCmarket since this is the lowest price btc/fee but it takes 24 hours when i'm transferring money from my bank to appear into my btcmarket account.Is there any other exchanger (aside from localbitcoin) that provide instant upload money? maybe exchanger that has correlation with poli.</t>
  </si>
  <si>
    <t>http://www.reddit.com/r/Bitcoin/comments/38acqu/q_australia_instant_btc_exchanger/</t>
  </si>
  <si>
    <t>June 03, 2015 at 06:19AM</t>
  </si>
  <si>
    <t>6brane</t>
  </si>
  <si>
    <t>Python vs JavaScript. Which are the best libraries to work with Bitcoin? (xpost - r/learnprogramming)</t>
  </si>
  <si>
    <t>I would like to build an app that incorporates Bitcoin wallets and tipping.What language would be best suited for this? What are the best libraries out there? Bitcore? Pycoin?Would you recommend to use an api like the one provided by coinbase or changetip instead? what is a recommended api for microtransactions?I am a novice programmer just learning so I'm trying to decide which language to go with. Also I don't know anything about security, which is why I'm wondering if I should go with an api.Any help or advice will be greatly appreciated. Thanks!</t>
  </si>
  <si>
    <t>http://www.reddit.com/r/Bitcoin/comments/38aivq/python_vs_javascript_which_are_the_best_libraries/</t>
  </si>
  <si>
    <t>June 03, 2015 at 06:16AM</t>
  </si>
  <si>
    <t>gustavo19871</t>
  </si>
  <si>
    <t>The cool bank branch of the future has zero chance</t>
  </si>
  <si>
    <t>http://www.cnbc.com/id/102726754</t>
  </si>
  <si>
    <t>http://www.reddit.com/r/Bitcoin/comments/38aihm/the_cool_bank_branch_of_the_future_has_zero_chance/</t>
  </si>
  <si>
    <t>June 03, 2015 at 06:12AM</t>
  </si>
  <si>
    <t>damntpill</t>
  </si>
  <si>
    <t>Carbon cap-and-trade system using bitcoin</t>
  </si>
  <si>
    <t>http://grist.org/people/could-we-fight-climate-change-with-bitcoin-this-guys-thinks-so/</t>
  </si>
  <si>
    <t>http://www.reddit.com/r/Bitcoin/comments/38ahvu/carbon_capandtrade_system_using_bitcoin/</t>
  </si>
  <si>
    <t>June 03, 2015 at 06:41AM</t>
  </si>
  <si>
    <t>Game of Birds Becomes The Second Bitcoin Game To Be Approved For IOS</t>
  </si>
  <si>
    <t>http://bravenewcoin.com/news/game-of-birds-becomes-the-second-bitcoin-game-to-be-approved-for-ios/</t>
  </si>
  <si>
    <t>http://www.reddit.com/r/Bitcoin/comments/38alvi/game_of_birds_becomes_the_second_bitcoin_game_to/</t>
  </si>
  <si>
    <t>June 03, 2015 at 06:26AM</t>
  </si>
  <si>
    <t>PurpleDiesel</t>
  </si>
  <si>
    <t>I have a bitcoin private key tattooed on my shaft, so I have the world's most valuable penis.</t>
  </si>
  <si>
    <t>It took three tattoo artists. The most any one artist could see is 1/3 of the private key. Any questions, comment below.</t>
  </si>
  <si>
    <t>http://www.reddit.com/r/Bitcoin/comments/38ajvl/i_have_a_bitcoin_private_key_tattooed_on_my_shaft/</t>
  </si>
  <si>
    <t>June 03, 2015 at 07:00AM</t>
  </si>
  <si>
    <t>Snowdrop14</t>
  </si>
  <si>
    <t>Can someone help me with mineing bit coin and how I can add bit coin money to my wallet</t>
  </si>
  <si>
    <t>Hey I'm new to bit coin and I want bit coin money now ^ how do I start mineing see I have the bct miner app for my iPhone and when I try pasting the api code it dosent varify please help me</t>
  </si>
  <si>
    <t>http://www.reddit.com/r/Bitcoin/comments/38aojk/can_someone_help_me_with_mineing_bit_coin_and_how/</t>
  </si>
  <si>
    <t>LeeWallis</t>
  </si>
  <si>
    <t>Russell Brand posts video about Ross Ulbricht to his Facebook fans - "In a way Ross Ulbricht is the American Dream"</t>
  </si>
  <si>
    <t>https://www.facebook.com/RussellBrand/videos/10152966212053177/</t>
  </si>
  <si>
    <t>http://www.reddit.com/r/Bitcoin/comments/38aogv/russell_brand_posts_video_about_ross_ulbricht_to/</t>
  </si>
  <si>
    <t>June 03, 2015 at 06:54AM</t>
  </si>
  <si>
    <t>WestChi</t>
  </si>
  <si>
    <t>Bringing Barter to Bitcoin</t>
  </si>
  <si>
    <t>http://btcvestor.com/2015/06/02/bringing-barter-to-bitcoin/</t>
  </si>
  <si>
    <t>http://www.reddit.com/r/Bitcoin/comments/38anm8/bringing_barter_to_bitcoin/</t>
  </si>
  <si>
    <t>June 03, 2015 at 06:53AM</t>
  </si>
  <si>
    <t>motleykrew</t>
  </si>
  <si>
    <t>Told y'all the Bitlicense is coming tomorrow</t>
  </si>
  <si>
    <t>Be prepared to be pleasantly surprised ;)</t>
  </si>
  <si>
    <t>http://www.reddit.com/r/Bitcoin/comments/38anjg/told_yall_the_bitlicense_is_coming_tomorrow/</t>
  </si>
  <si>
    <t>June 03, 2015 at 07:22AM</t>
  </si>
  <si>
    <t>UK Bitcoin Users In Favor Of Regulation</t>
  </si>
  <si>
    <t>http://www.newsbtc.com/2015/06/03/uk-bitcoin-users-favor-regulation/</t>
  </si>
  <si>
    <t>http://www.reddit.com/r/Bitcoin/comments/38aryl/uk_bitcoin_users_in_favor_of_regulation/</t>
  </si>
  <si>
    <t>June 03, 2015 at 07:15AM</t>
  </si>
  <si>
    <t>HostFat</t>
  </si>
  <si>
    <t>Nodes should prefer smaller blocks</t>
  </si>
  <si>
    <t>What if "all" the nodes will give priority to smaller blocks?Example: If a node is receiving 2 blocks, one 1 MB (A) and one 10 MB (B), than it will give almost all its download bandwidth to download the smaller first. After this, while it is still downloading the second block of 10 MB (B), if it receives the next block (C) on the chain of A, than the node will still give all its download bandwidth for the block C instead of B. (B will be orphan)With these rules on ALL nodes clients, all miners will try to make both the heavier blocks (by taking many tx), but also the smaller as they can.Miners will start to make bigger blocks bit by bit, to be sure to not exaggerate.There will be a market of blocks.</t>
  </si>
  <si>
    <t>http://www.reddit.com/r/Bitcoin/comments/38aqt6/nodes_should_prefer_smaller_blocks/</t>
  </si>
  <si>
    <t>June 03, 2015 at 07:14AM</t>
  </si>
  <si>
    <t>benlolsky</t>
  </si>
  <si>
    <t>To Ben Lawsky - How Much Profit Is There in Thwarting Financial Innovation?</t>
  </si>
  <si>
    <t>https://twitter.com/benlolsky/status/605889127414784001</t>
  </si>
  <si>
    <t>http://www.reddit.com/r/Bitcoin/comments/38aqn8/to_ben_lawsky_how_much_profit_is_there_in/</t>
  </si>
  <si>
    <t>June 03, 2015 at 07:28AM</t>
  </si>
  <si>
    <t>Cubits Partners With Wikando To Bring Bitcoin To Non-Profits</t>
  </si>
  <si>
    <t>http://bravenewcoin.com/news/cubits-partners-with-wikando-to-bring-bitcoin-to-non-profits/</t>
  </si>
  <si>
    <t>http://www.reddit.com/r/Bitcoin/comments/38asrj/cubits_partners_with_wikando_to_bring_bitcoin_to/</t>
  </si>
  <si>
    <t>June 03, 2015 at 07:53AM</t>
  </si>
  <si>
    <t>Edit0r88</t>
  </si>
  <si>
    <t>If you want to use bitcoin to purchase your meals....</t>
  </si>
  <si>
    <t>Look into Soylent...They accept bitcoin and I've been drink/eating it since January and love it. Forward thinking food that accepts forward thinking currency. It's worth trying and if you get hooked on it like I did you can buy all of your meals with bitcoin, that's one problem solved :)soylent.me</t>
  </si>
  <si>
    <t>http://www.reddit.com/r/Bitcoin/comments/38aw9t/if_you_want_to_use_bitcoin_to_purchase_your_meals/</t>
  </si>
  <si>
    <t>June 03, 2015 at 07:48AM</t>
  </si>
  <si>
    <t>cookingWithScience</t>
  </si>
  <si>
    <t>Igot warning sticky</t>
  </si>
  <si>
    <t>Would it be possible to put up a sticky warning everyone about Igot not withdrawing and informing people from Australia coin jar is not charging gst.</t>
  </si>
  <si>
    <t>http://www.reddit.com/r/Bitcoin/comments/38avoo/igot_warning_sticky/</t>
  </si>
  <si>
    <t>June 03, 2015 at 07:47AM</t>
  </si>
  <si>
    <t>diglig</t>
  </si>
  <si>
    <t>Why financial firms are investigating bitcoin tech - Yahoo Finance</t>
  </si>
  <si>
    <t>http://finance.yahoo.com/news/why-financial-firms-investigating-bitcoin-212438777.html</t>
  </si>
  <si>
    <t>http://www.reddit.com/r/Bitcoin/comments/38avl0/why_financial_firms_are_investigating_bitcoin/</t>
  </si>
  <si>
    <t>June 03, 2015 at 08:03AM</t>
  </si>
  <si>
    <t>BruceLeeWay</t>
  </si>
  <si>
    <t>Crypto currencies like Bitcoin are the next step in the emancipation of all world citizens, and can help create a new dynamic for democracy, society and economy.</t>
  </si>
  <si>
    <t>http://thelendingmag.com/bitcoin-blockchain/</t>
  </si>
  <si>
    <t>http://www.reddit.com/r/Bitcoin/comments/38axqp/crypto_currencies_like_bitcoin_are_the_next_step/</t>
  </si>
  <si>
    <t>June 03, 2015 at 07:59AM</t>
  </si>
  <si>
    <t>[Update] Coinbase has cancelled all my BTC buys...?</t>
  </si>
  <si>
    <t>Original post from yesterdayEmail from todayOverall this is really odd because I've been using Coinbase for years generally buying a couple hundred dollars of coins every couple months. Every single time (except once or twice when I sent coins directly to someone) I mixed my coins and then sent to my wallet to either hold on to in cold storage or spend some here and there.Is my account being shut down because I mix my coins...? The whole point of BTC is the ability for decentralized anonymity -- even though I don't think I have anything to hide. Care to comment /u/Rees_Coinbase?:(</t>
  </si>
  <si>
    <t>http://www.reddit.com/r/Bitcoin/comments/38ax4e/update_coinbase_has_cancelled_all_my_btc_buys/</t>
  </si>
  <si>
    <t>June 03, 2015 at 08:20AM</t>
  </si>
  <si>
    <t>Woke up to this today, and it really re-emphasized why I continue to support Bitcoin. CIBC? More like CYA BC</t>
  </si>
  <si>
    <t>http://i.imgur.com/Tg0pFhK.jpg</t>
  </si>
  <si>
    <t>http://www.reddit.com/r/Bitcoin/comments/38b00f/woke_up_to_this_today_and_it_really_reemphasized/</t>
  </si>
  <si>
    <t>June 03, 2015 at 08:15AM</t>
  </si>
  <si>
    <t>MengerianMango</t>
  </si>
  <si>
    <t>Variable block size based on profitability of miner fees</t>
  </si>
  <si>
    <t>This is an idea I had for an alternative to a hard blocksize limit. I'm not particularly set on it and not really even advocating it. Just looking for comments.Terminology:Transaction fees - fees paid to miners from leftover amounts in tx outputs. (What you normally think of when fees are mentioned in a bitcoin context.)Miner fees - fees paid by a miner, deducted from the reward output.Idea:We could have a variable block size where the miner fees are determined by the size of the mined blocks vs a moving average of previous blocks. A miners fee of, eg, .001BTC is deducted from the block reward for each kB over the moving average of the last, eg, 20 blocks.This would allow the block size to grow only while enough profitable transactions are being sent to offset the miner's fee.I should note that this has the rather important implication that the total amount of bitcoin ever mined will be less than otherwise, unless the reward function is altered to account for bitcoin lost to miner fees.</t>
  </si>
  <si>
    <t>http://www.reddit.com/r/Bitcoin/comments/38azcp/variable_block_size_based_on_profitability_of/</t>
  </si>
  <si>
    <t>June 03, 2015 at 08:35AM</t>
  </si>
  <si>
    <t>Actress Lucy Liu Goes Blockchain at Branson’s Caribbean Island Conference</t>
  </si>
  <si>
    <t>http://cointelegraph.com/news/114420/actress-lucy-liu-goes-blockchain-at-bransons-caribbean-island-conference</t>
  </si>
  <si>
    <t>http://www.reddit.com/r/Bitcoin/comments/38b222/actress_lucy_liu_goes_blockchain_at_bransons/</t>
  </si>
  <si>
    <t>June 03, 2015 at 08:32AM</t>
  </si>
  <si>
    <t>jespow</t>
  </si>
  <si>
    <t>Elephant Grass for Gmail - Free, Open Source, Bitcoin-Powered Spam Control</t>
  </si>
  <si>
    <t>http://jesse.forthewin.com/blog/2015/06/elephant-grass-for-gmail-open-source-bitcoin-powered-spam-control.html</t>
  </si>
  <si>
    <t>http://www.reddit.com/r/Bitcoin/comments/38b1ny/elephant_grass_for_gmail_free_open_source/</t>
  </si>
  <si>
    <t>June 03, 2015 at 08:53AM</t>
  </si>
  <si>
    <t>priuspilot</t>
  </si>
  <si>
    <t>http://bv.ms/1KJLDsq</t>
  </si>
  <si>
    <t>http://www.reddit.com/r/Bitcoin/comments/38b4cv/news_of_bitcoins_death_greatly_exaggerated/</t>
  </si>
  <si>
    <t>June 03, 2015 at 08:44AM</t>
  </si>
  <si>
    <t>dirtbikerr450</t>
  </si>
  <si>
    <t>Spotted on TV. Agents of shield</t>
  </si>
  <si>
    <t>http://imgur.com/jSZtpvp</t>
  </si>
  <si>
    <t>http://www.reddit.com/r/Bitcoin/comments/38b369/spotted_on_tv_agents_of_shield/</t>
  </si>
  <si>
    <t>June 03, 2015 at 09:11AM</t>
  </si>
  <si>
    <t>JohnStoltz</t>
  </si>
  <si>
    <t>I received .0001 btc on my trezor from an unknown source. what could this mean?</t>
  </si>
  <si>
    <t>the size of the transaction seems to indicate someone was trying something out.</t>
  </si>
  <si>
    <t>http://www.reddit.com/r/Bitcoin/comments/38b6s1/i_received_0001_btc_on_my_trezor_from_an_unknown/</t>
  </si>
  <si>
    <t>June 03, 2015 at 09:05AM</t>
  </si>
  <si>
    <t>btcshowerdude</t>
  </si>
  <si>
    <t>[Showerthought] If this block size drama continues without a consensus, the demand for altcoins will surge and exchange services like Shapeshift.io will benefit significantly. Coinmarketcap is GREEN all the way down!</t>
  </si>
  <si>
    <t>http://www.reddit.com/r/Bitcoin/comments/38b5ze/showerthought_if_this_block_size_drama_continues/</t>
  </si>
  <si>
    <t>bitcoinian</t>
  </si>
  <si>
    <t>Too Da Moon Guy!</t>
  </si>
  <si>
    <t>http://i.imgur.com/fAXNMOv.jpg</t>
  </si>
  <si>
    <t>http://www.reddit.com/r/Bitcoin/comments/38b5ww/too_da_moon_guy/</t>
  </si>
  <si>
    <t>June 03, 2015 at 09:26AM</t>
  </si>
  <si>
    <t>buybtc</t>
  </si>
  <si>
    <t>Streamium - Hungarian Girl for Bitcoin • /r/Streamiumlive</t>
  </si>
  <si>
    <t>http://np.reddit.com/r/Streamiumlive/comments/38b4s1/streamium_hungarian_girl_for_bitcoin/</t>
  </si>
  <si>
    <t>http://www.reddit.com/r/Bitcoin/comments/38b8rw/streamium_hungarian_girl_for_bitcoin/</t>
  </si>
  <si>
    <t>June 03, 2015 at 09:23AM</t>
  </si>
  <si>
    <t>puck2</t>
  </si>
  <si>
    <t>Borromean ringsig: Efficiently proving knowledge for monotone functions</t>
  </si>
  <si>
    <t>https://bitcointalk.org/index.php?topic=1077994.0</t>
  </si>
  <si>
    <t>http://www.reddit.com/r/Bitcoin/comments/38b8dj/borromean_ringsig_efficiently_proving_knowledge/</t>
  </si>
  <si>
    <t>June 03, 2015 at 09:52AM</t>
  </si>
  <si>
    <t>karmedian</t>
  </si>
  <si>
    <t>Subspace: Lightweight P2P messaging on bitcoin needs your help [INTERVIEW]</t>
  </si>
  <si>
    <t>https://letstalkbitcoin.com/blog/post/lets-talk-bitcoin-218-wallets-talking-to-wallets</t>
  </si>
  <si>
    <t>http://www.reddit.com/r/Bitcoin/comments/38bcdp/subspace_lightweight_p2p_messaging_on_bitcoin/</t>
  </si>
  <si>
    <t>molinaa1</t>
  </si>
  <si>
    <t>Malaga - Spain. We have ATM bitcoin. Vialia shopping center. ATMs BITCOIN EXCHANGE SLU.</t>
  </si>
  <si>
    <t>Malaga - Spain. We have ATM bitcoin. Vialia shopping center. Buy and sell Bitcoin. http://www.cajerobtc.com/cajero-bitcoin-vialia-malaga/ Good luck !.</t>
  </si>
  <si>
    <t>http://www.reddit.com/r/Bitcoin/comments/38bcc1/malaga_spain_we_have_atm_bitcoin_vialia_shopping/</t>
  </si>
  <si>
    <t>June 03, 2015 at 10:33AM</t>
  </si>
  <si>
    <t>questioneer10</t>
  </si>
  <si>
    <t>Wondering how to profitably sell Bitcoins on Localbitcoins (I'm in Canada)</t>
  </si>
  <si>
    <t>I have been trying to find a good exchange that accepts Canada, but even the best I've found have prices that would require me to sell for more than the lower prices on LBC. Is there a certain way the sellers on there get their coins? Maybe buy when the value goes down and then sell when it's up?I see that I can offer to buy other people's Bitcoins on there too. Maybe that's how they do it. Any help is appreciated. Is there any money to be made here?Thanks</t>
  </si>
  <si>
    <t>http://www.reddit.com/r/Bitcoin/comments/38bhxc/wondering_how_to_profitably_sell_bitcoins_on/</t>
  </si>
  <si>
    <t>June 03, 2015 at 10:24AM</t>
  </si>
  <si>
    <t>BrainWaveB23</t>
  </si>
  <si>
    <t>CEX.IO Bitcoin Crypto Exchange</t>
  </si>
  <si>
    <t>Dear Redditors,Is CEX.IO legit? I tried to begin buying coins through this site and was informed that "services could not be provided in my state." I live in Florida.. I'm a little concerned, seeing as I gave this company some of my personal information. Any information would be helpful.</t>
  </si>
  <si>
    <t>http://www.reddit.com/r/Bitcoin/comments/38bgog/cexio_bitcoin_crypto_exchange/</t>
  </si>
  <si>
    <t>June 03, 2015 at 10:10AM</t>
  </si>
  <si>
    <t>blocksize</t>
  </si>
  <si>
    <t>Gregory Maxwell Quote - presented without comment</t>
  </si>
  <si>
    <t>“When bitcoin first came out, I was on the cryptography mailing list. When it happened, I sort of laughed. Because I had already proven that decentralized consensus was impossible.” - Gregory Maxwell /u/nullc</t>
  </si>
  <si>
    <t>http://www.reddit.com/r/Bitcoin/comments/38beya/gregory_maxwell_quote_presented_without_comment/</t>
  </si>
  <si>
    <t>June 03, 2015 at 10:56AM</t>
  </si>
  <si>
    <t>iamtylerdurdenman</t>
  </si>
  <si>
    <t>Has there been any word on where do Las Vegas gambling conglomerates stand regarding Bitcoins?</t>
  </si>
  <si>
    <t>http://www.reddit.com/r/Bitcoin/comments/38bkst/has_there_been_any_word_on_where_do_las_vegas/</t>
  </si>
  <si>
    <t>June 03, 2015 at 10:50AM</t>
  </si>
  <si>
    <t>jcoinner</t>
  </si>
  <si>
    <t>Cardless cash out in Thailand not longer available? Anyone know what's up here?</t>
  </si>
  <si>
    <t>Seems all direct to cash (cardless atm, 7-11 and post office) services are removed from their site. Not sure when this happened as I just went to use it a few hours ago after almost 3 weeks. I've been waiting on coins.co.th customer service but so far they're not saying anything.They've probably run in to typical btc-bank issues but if anyone has better info please advise. Otherwise it's back to selling in USA and then paying the much higher international ATM fees.</t>
  </si>
  <si>
    <t>http://www.reddit.com/r/Bitcoin/comments/38bk4b/cardless_cash_out_in_thailand_not_longer/</t>
  </si>
  <si>
    <t>June 03, 2015 at 11:38AM</t>
  </si>
  <si>
    <t>knight222</t>
  </si>
  <si>
    <t>First High Roller Bitcoin casino – 2000 BTC bank-roll</t>
  </si>
  <si>
    <t>http://www.igamingbusiness.com/press/first-high-roller-bitcoin-casino-2000-btc-bank-roll</t>
  </si>
  <si>
    <t>http://www.reddit.com/r/Bitcoin/comments/38bprs/first_high_roller_bitcoin_casino_2000_btc_bankroll/</t>
  </si>
  <si>
    <t>June 03, 2015 at 11:35AM</t>
  </si>
  <si>
    <t>Streamium - TWO Dutch Girls - Double The Fun • /r/Streamiumlive</t>
  </si>
  <si>
    <t>http://www.np.reddit.com/r/Streamiumlive/comments/38blvh/two_dutch_girlsdouble_the_fun/</t>
  </si>
  <si>
    <t>http://www.reddit.com/r/Bitcoin/comments/38bpel/streamium_two_dutch_girls_double_the_fun/</t>
  </si>
  <si>
    <t>June 03, 2015 at 11:24AM</t>
  </si>
  <si>
    <t>ThePenultimateOne</t>
  </si>
  <si>
    <t>We're working on an argument summary for the blocksize debate. Please submit issues with arguments for/against.</t>
  </si>
  <si>
    <t>https://github.com/gappleto97/BlockSizeDebate</t>
  </si>
  <si>
    <t>http://www.reddit.com/r/Bitcoin/comments/38bo6g/were_working_on_an_argument_summary_for_the/</t>
  </si>
  <si>
    <t>June 03, 2015 at 12:02PM</t>
  </si>
  <si>
    <t>BTCisGod</t>
  </si>
  <si>
    <t>Bitcoin is everywhere and no where.</t>
  </si>
  <si>
    <t>Bitcoin is ubiquitous. It is everywhere and nowhere. We all know that the value proposition requires more energy slamming against SHA256 everyday allday all the time compared to our attackers. There must be is a mechanism to reject the miners energy usage (nodes).Humans appreciate value. The verb in the above sentence is equal to the direct object. Humans are the value. It doesn't matter if bitcoin or paypal or gold helps... The end result is humans are valuable.The value proposition is weak without a transfer mechanism. Competition is a bitch. Litecoin does the same job much more efficiency, historically. There has been no case that a transaction on the Litecoin network has been any less final than the bitcoin case.Humanity is the goal. Bitcoin serves a purpose but I don't think it means what you think it means.</t>
  </si>
  <si>
    <t>http://www.reddit.com/r/Bitcoin/comments/38bsms/bitcoin_is_everywhere_and_no_where/</t>
  </si>
  <si>
    <t>June 03, 2015 at 11:50AM</t>
  </si>
  <si>
    <t>starrbornn</t>
  </si>
  <si>
    <t>Cardflip still awol?</t>
  </si>
  <si>
    <t>Anyone used them recently?</t>
  </si>
  <si>
    <t>http://www.reddit.com/r/Bitcoin/comments/38br5i/cardflip_still_awol/</t>
  </si>
  <si>
    <t>June 03, 2015 at 11:41AM</t>
  </si>
  <si>
    <t>RustyReddit</t>
  </si>
  <si>
    <t>Current Blocksize, by graphs.</t>
  </si>
  <si>
    <t>http://rusty.ozlabs.org/?p=498</t>
  </si>
  <si>
    <t>http://www.reddit.com/r/Bitcoin/comments/38bq2n/current_blocksize_by_graphs/</t>
  </si>
  <si>
    <t>June 03, 2015 at 11:39AM</t>
  </si>
  <si>
    <t>How Can a Pizza Be Worth $2.4 Million in Bitcoin?</t>
  </si>
  <si>
    <t>http://www.alleywatch.com/2015/06/how-can-a-pizza-be-worth-2-4-million-in-bitcoin/</t>
  </si>
  <si>
    <t>http://www.reddit.com/r/Bitcoin/comments/38bpv8/how_can_a_pizza_be_worth_24_million_in_bitcoin/</t>
  </si>
  <si>
    <t>June 03, 2015 at 12:13PM</t>
  </si>
  <si>
    <t>HardForkIt-com</t>
  </si>
  <si>
    <t>Ignore the Tech Skeptics: our lives will depend on technology soon enough</t>
  </si>
  <si>
    <t>http://hardforkit.com/articles/ignore-the-tech.html</t>
  </si>
  <si>
    <t>http://www.reddit.com/r/Bitcoin/comments/38btrn/ignore_the_tech_skeptics_our_lives_will_depend_on/</t>
  </si>
  <si>
    <t>June 03, 2015 at 12:36PM</t>
  </si>
  <si>
    <t>The Era Of Prediction Markets Is At Hand</t>
  </si>
  <si>
    <t>http://bravenewcoin.com/news/the-era-of-prediction-markets-is-at-hand/</t>
  </si>
  <si>
    <t>http://www.reddit.com/r/Bitcoin/comments/38bw8z/the_era_of_prediction_markets_is_at_hand/</t>
  </si>
  <si>
    <t>June 03, 2015 at 12:29PM</t>
  </si>
  <si>
    <t>willyboxc</t>
  </si>
  <si>
    <t>This new change with EMV cards is scary, I like bitcoin because its non-reversible...</t>
  </si>
  <si>
    <t>http://i.imgur.com/3jLUhJR.jpg</t>
  </si>
  <si>
    <t>http://www.reddit.com/r/Bitcoin/comments/38bvjq/this_new_change_with_emv_cards_is_scary_i_like/</t>
  </si>
  <si>
    <t>tothemoonsands</t>
  </si>
  <si>
    <t>Is Purse.io down?</t>
  </si>
  <si>
    <t>It might just be my internet connection, but thought I would at least throw it out here in case it is more widespread.</t>
  </si>
  <si>
    <t>http://www.reddit.com/r/Bitcoin/comments/38bvic/is_purseio_down/</t>
  </si>
  <si>
    <t>June 03, 2015 at 12:28PM</t>
  </si>
  <si>
    <t>sharan480</t>
  </si>
  <si>
    <t>How to test my Bitcoin wallet to make sure it works?</t>
  </si>
  <si>
    <t>Hi i am created a wallet in multiBit... I am new to Bitcoin Help me out 1FBSK4y5A5c3vgAJCBDxX4NPyB9ho2i4Wp</t>
  </si>
  <si>
    <t>http://www.reddit.com/r/Bitcoin/comments/38bvea/how_to_test_my_bitcoin_wallet_to_make_sure_it/</t>
  </si>
  <si>
    <t>June 03, 2015 at 01:24PM</t>
  </si>
  <si>
    <t>Rupert-H</t>
  </si>
  <si>
    <t>The EBA's opinions on the risks of Virtual Currencies (2014)</t>
  </si>
  <si>
    <t>https://medium.com/@ruperth/a-review-of-the-opinions-of-the-european-banking-authorities-eba-on-virtual-currencies-e5f3c8a0670c</t>
  </si>
  <si>
    <t>http://www.reddit.com/r/Bitcoin/comments/38c0ys/the_ebas_opinions_on_the_risks_of_virtual/</t>
  </si>
  <si>
    <t>June 03, 2015 at 01:22PM</t>
  </si>
  <si>
    <t>Liquourlover</t>
  </si>
  <si>
    <t>get 0.001 btc for just voting</t>
  </si>
  <si>
    <t>already received 0.0015 and 0.0018 btc for voting...lets rape..i have 6 bitcointalk.org user account..and i raped it..https://bitcointalk.org/index.php?topic=1078919.0</t>
  </si>
  <si>
    <t>http://www.reddit.com/r/Bitcoin/comments/38c0te/get_0001_btc_for_just_voting/</t>
  </si>
  <si>
    <t>June 03, 2015 at 01:18PM</t>
  </si>
  <si>
    <t>Jackieknows</t>
  </si>
  <si>
    <t>So Chris DeRose is saying the President of the united states could announce something about Bitcoin, do you think there is a probability that could really happen in the near future?</t>
  </si>
  <si>
    <t>https://www.youtube.com/watch?v=PMgDKQ_uG8YIf you ask me ist sounds plausible Ed Felten will tell the president something about Bitcoin, so it could really be happening that he says the ,,B'' Word in front of a camera.</t>
  </si>
  <si>
    <t>http://www.reddit.com/r/Bitcoin/comments/38c0bc/so_chris_derose_is_saying_the_president_of_the/</t>
  </si>
  <si>
    <t>June 03, 2015 at 02:15PM</t>
  </si>
  <si>
    <t>AussieCryptoCurrency</t>
  </si>
  <si>
    <t>pybitcointools fork: embed files in the Blockchain easily</t>
  </si>
  <si>
    <t>https://github.com/simcity4242/pybitcointools/</t>
  </si>
  <si>
    <t>http://www.reddit.com/r/Bitcoin/comments/38c5r5/pybitcointools_fork_embed_files_in_the_blockchain/</t>
  </si>
  <si>
    <t>June 03, 2015 at 02:10PM</t>
  </si>
  <si>
    <t>lightningasic001</t>
  </si>
  <si>
    <t>University Bitcoin ATM Program</t>
  </si>
  <si>
    <t>(This Message from Lightningasic) BitExchange, is proud to announce our“University Bitcoin ATM Program”. In order to spread adoption and education regarding the tremendous benefits of Bitcoin, BitExchange will be providing 20 Bitcoin ATM’s to campuses around the world.It’s easy. Provide a university identification with photo and give us a short description of how a Bitcoin ATM would benefit your campus and how you plan to attract and educate new users. BitExchange will contact you within 2 weeks if you qualify.The ATM operator will be responsible for the management of the ATM including adding the necessary bitcoins for operation. The ATM will belong to BitExchange but the applicant or applicants will have lifetime user rights as long as the Bitcoin ATM remains on campus. Applicants cannot resell or move the ATM out of the university without approval from BitExchange.Real time bitcoin prices will be set by the major local bitcoin exchanges. For example USD will be set to the Coinbase price index. . BitExchange will charge 0.5%-1% transaction fee depending on coin quantity loaded to the ATM. Applicants can setup their sales commission for the ATM. BitExchange will also provide a one year warranty. Shipping costs will need to be covered by the applicant.For our program we will be providing universities with our new BitFlash ATM. Our one-way Bitcoin ATM with a simple 3 step process for getting bitcoin. It’s fast and easy to set up. Please contact us for more information and help spread the word about the exciting benefits of Bitcoin!Contact: Eric Email: 275067139@qq.com Skype: 275067139</t>
  </si>
  <si>
    <t>http://www.reddit.com/r/Bitcoin/comments/38c5ab/university_bitcoin_atm_program/</t>
  </si>
  <si>
    <t>June 03, 2015 at 02:28PM</t>
  </si>
  <si>
    <t>btcfuncasino</t>
  </si>
  <si>
    <t>First High Roller at Bitcoin casino by SoftSwiss</t>
  </si>
  <si>
    <t>https://cryptocointalk.com/topic/38752-first-high-roller-at-bitcoin-casino-by-softswiss/?p=184452</t>
  </si>
  <si>
    <t>http://www.reddit.com/r/Bitcoin/comments/38c6ww/first_high_roller_at_bitcoin_casino_by_softswiss/</t>
  </si>
  <si>
    <t>Will/Did you mention Bitcoin in your first date?</t>
  </si>
  <si>
    <t>https://twitter.com/huobicom/status/605998625420943360</t>
  </si>
  <si>
    <t>http://www.reddit.com/r/Bitcoin/comments/38c6vo/willdid_you_mention_bitcoin_in_your_first_date/</t>
  </si>
  <si>
    <t>June 03, 2015 at 02:39PM</t>
  </si>
  <si>
    <t>turtlecane</t>
  </si>
  <si>
    <t>Record 152,000+ Bitcoin transactions on May 28 following constant growth all year</t>
  </si>
  <si>
    <t>http://www.usacryptocoins.com/thecryptocurrencytimes/uncategorized/record-number-of-daily-bitcoin-transactions-on-may-28-following-constant-growth-all-year/Over the past year Bitcoin transaction volume has been constantly increasing as can be seen in the below chart. Daily transaction volume has increased from around 60,000 to over 100,000, a stunning 70% increase. On May 28 there were 152,848 Bitcoin transactions, shattering the previous record.This is an indicator that Bitcoin is becoming increasingly popular across the globe. People are realizing how powerful Bitcoin is, you can transfer money anywhere in the world instantly without the typical oversight, limitations, fees, and delays associated with using banks or money transfer services like Western Union. This has given Bitcoin users unparalleled freedom to conduct business, resulting in a gold rush esque boom of Bitcoin businesses. Every single day there are dozens of businesses popping up that use Bitcoin as their primary mechanism of monetary transfer, and many of these end up becoming quite profitable since users anywhere in the world can instantly buy goods and services, vastly expanding the potential customer base. This is in stark contrast to opening a shop that relies on local business, which often fail due to a lack of customers. I believe that Bitcoin is on track to become as popular as credit cards and will eventually have billions of users. Successful Bitcoin business owners of the present day will become incredibly wealthy and powerful over the next several decades, becoming the Rockefellers and Carnegies of a new era where people have absolute freedom to utilize their money.</t>
  </si>
  <si>
    <t>http://www.reddit.com/r/Bitcoin/comments/38c7vn/record_152000_bitcoin_transactions_on_may_28/</t>
  </si>
  <si>
    <t>June 03, 2015 at 03:13PM</t>
  </si>
  <si>
    <t>minamisan</t>
  </si>
  <si>
    <t>Bitcoin is a Potent Weapon in the Coming ‘War On Cash’</t>
  </si>
  <si>
    <t>https://medium.com/@southtopia/bitcoin-is-a-potent-weapon-in-the-coming-war-on-cash-d19085703894</t>
  </si>
  <si>
    <t>http://www.reddit.com/r/Bitcoin/comments/38cau4/bitcoin_is_a_potent_weapon_in_the_coming_war_on/</t>
  </si>
  <si>
    <t>June 03, 2015 at 03:50PM</t>
  </si>
  <si>
    <t>jeromanomic</t>
  </si>
  <si>
    <t>What can we do to get BTC volume to increase?</t>
  </si>
  <si>
    <t>http://www.finance-guy.net/finblog/bitcoin-vol-up</t>
  </si>
  <si>
    <t>http://www.reddit.com/r/Bitcoin/comments/38ce7h/what_can_we_do_to_get_btc_volume_to_increase/</t>
  </si>
  <si>
    <t>June 03, 2015 at 03:53PM</t>
  </si>
  <si>
    <t>EBulvid</t>
  </si>
  <si>
    <t>Question</t>
  </si>
  <si>
    <t>Anybody know the exact legal laws and regulations for Bitcoin gambling? if there are any...</t>
  </si>
  <si>
    <t>http://www.reddit.com/r/Bitcoin/comments/38cef6/question/</t>
  </si>
  <si>
    <t>June 03, 2015 at 04:47PM</t>
  </si>
  <si>
    <t>tiyoT</t>
  </si>
  <si>
    <t>earn bitcoin + horse racing game + livestreaming = oshibet</t>
  </si>
  <si>
    <t>http://www.twitch.tv/oshibet</t>
  </si>
  <si>
    <t>http://www.reddit.com/r/Bitcoin/comments/38cj7v/earn_bitcoin_horse_racing_game_livestreaming/</t>
  </si>
  <si>
    <t>June 03, 2015 at 05:26PM</t>
  </si>
  <si>
    <t>Bitcoin Stress Test reveals frightening results</t>
  </si>
  <si>
    <t>http://thecoinfront.com/bitcoin-stress-test-reveals-frightening-results/</t>
  </si>
  <si>
    <t>http://www.reddit.com/r/Bitcoin/comments/38cmn1/bitcoin_stress_test_reveals_frightening_results/</t>
  </si>
  <si>
    <t>June 03, 2015 at 05:19PM</t>
  </si>
  <si>
    <t>simcity4242</t>
  </si>
  <si>
    <t>Embed files into the Blockchain with my pybitcointools fork</t>
  </si>
  <si>
    <t>As discussed at Bitcoin SE, the Bitcoin whitepaper (183kB PDF) is embedded in the blockchain @ TxID 54e48e5f5c656b26c3bca14a8c95aa583d07ebe84dde3b7dd4a78f4e4186e713.This pybitcointools (Python) fork allows arbitrary binary files to be encoded in the same way the whitepaper was encoded in the blockchain. Just use file_insert("bitcoin.pdf"). See README for instructions.Use Testnet; don't bloat the (mainnet) Blockchain with binary filesUse Testnet!!Keep file sizes small (&amp;lt;50 kilobytes). (The code limits file size)Any tips can go to the Bitcoin devs directlyLINK: https://github.com/simcity4242/pybitcointools/</t>
  </si>
  <si>
    <t>http://www.reddit.com/r/Bitcoin/comments/38cm22/embed_files_into_the_blockchain_with_my/</t>
  </si>
  <si>
    <t>June 03, 2015 at 05:17PM</t>
  </si>
  <si>
    <t>cyril0</t>
  </si>
  <si>
    <t>New(ish) to bitcoin and new to Manhattan. Any way to meet local bitcoin users?</t>
  </si>
  <si>
    <t>I'm interested in learning more but also in seeing what cool tools we can build using the technology. I was walking around yesterday and wondered if we couldn't hand out large signs with QR codes to the homeless and inspire people to donate in bitcoin. Then at the end of the day week whatever the homeless guy could get cash out fo the bitcoin atm. Maybe that would be a cool way to promote bitcoin and do something good.</t>
  </si>
  <si>
    <t>http://www.reddit.com/r/Bitcoin/comments/38clv9/newish_to_bitcoin_and_new_to_manhattan_any_way_to/</t>
  </si>
  <si>
    <t>June 03, 2015 at 05:15PM</t>
  </si>
  <si>
    <t>exo762</t>
  </si>
  <si>
    <t>Democoin whitepaper. Bitcoin's PoW is replaced with lottery that appoints a set of verifiers.</t>
  </si>
  <si>
    <t>http://eprint.iacr.org/2015/521.pdf</t>
  </si>
  <si>
    <t>http://www.reddit.com/r/Bitcoin/comments/38clps/democoin_whitepaper_bitcoins_pow_is_replaced_with/</t>
  </si>
  <si>
    <t>June 03, 2015 at 05:13PM</t>
  </si>
  <si>
    <t>CoinTelegraph_UK</t>
  </si>
  <si>
    <t>Bank of England, HMT, UK Gov &amp;amp; the Future of the Digital Currency Industry in Great Britain</t>
  </si>
  <si>
    <t>http://cointelegraph.uk/news/114454/bank-of-england-hmt-uk-gov-the-future-of-the-digital-currency-industry-in-great-britain-</t>
  </si>
  <si>
    <t>http://www.reddit.com/r/Bitcoin/comments/38clhb/bank_of_england_hmt_uk_gov_the_future_of_the/</t>
  </si>
  <si>
    <t>June 03, 2015 at 04:59PM</t>
  </si>
  <si>
    <t>yEzas</t>
  </si>
  <si>
    <t>Why BTC is dropping ?</t>
  </si>
  <si>
    <t>Hello I'm new to BTC, but I noticed that bitcoin value is dropping. Is this normal ? IS the era of BTC over? Can someone explain me ?</t>
  </si>
  <si>
    <t>http://www.reddit.com/r/Bitcoin/comments/38ckap/why_btc_is_dropping/</t>
  </si>
  <si>
    <t>June 03, 2015 at 05:49PM</t>
  </si>
  <si>
    <t>jaynemesis</t>
  </si>
  <si>
    <t>Most costly mistakes in history</t>
  </si>
  <si>
    <t>http://www.msn.com/en-gb/money/news/16-of-the-most-expensive-mistakes-in-history/ss-BBjZkVx</t>
  </si>
  <si>
    <t>http://www.reddit.com/r/Bitcoin/comments/38con9/most_costly_mistakes_in_history/</t>
  </si>
  <si>
    <t>John Nash Hated Keynesians - Zero Hedge</t>
  </si>
  <si>
    <t>http://www.zerohedge.com/news/2015-06-02/john-nash-hated-kaynesians</t>
  </si>
  <si>
    <t>http://www.reddit.com/r/Bitcoin/comments/38com0/john_nash_hated_keynesians_zero_hedge/</t>
  </si>
  <si>
    <t>June 03, 2015 at 06:12PM</t>
  </si>
  <si>
    <t>Hi! I'm Max, the new community manager for LocalBitcoins.com, AMAA! (X-post from /r/LocalBitcoins)</t>
  </si>
  <si>
    <t>http://www.reddit.com/r/localbitcoins/comments/38cqnv/im_max_the_new_community_manager_at/</t>
  </si>
  <si>
    <t>http://www.reddit.com/r/Bitcoin/comments/38cqqc/hi_im_max_the_new_community_manager_for/</t>
  </si>
  <si>
    <t>June 03, 2015 at 06:06PM</t>
  </si>
  <si>
    <t>z_5</t>
  </si>
  <si>
    <t>Introducing Bitcoin to newcomers: What is the "least bad" storage: poorly made paper wallet or phone wallet? Any other option?</t>
  </si>
  <si>
    <t>I talk about Bitcoin to many people on a regular basis (when they ask me about it), and I try to show them how it works, rather than just talking theories.Often, I start the conversation by saying "I'll show you how simple it is", I make them download Breadwallet if they have an iPhone, and Mycelium if they have an Android, then I send them the equivalent of a buck. After that, they usually have questions and conversation can start.After they have received a few bits, and I explained them it's like cash, they want to know how to store them properly. I usually explain to them the value of HD wallets and the power of the seed, then I tell them it's fine to keep it in their phone wallet.But, sometimes, they are convinced about the whole concept and they want to buy a full Bitcoin, "for the future". And of course they are willing to "be their own bank".Some of you would argue 1 BTC is too big to stay on a phone wallet. But it is too small to justify buying a Trezor, and I KNOW I won't be able to convince them to make a really safe paper wallet.My question is then: is it better for them to make a not-so-safe paper wallet (ie download the script and run it offline, possibly in an infested environment), or to tell them to keep it on their phone?I usually tell them to keep it "in their phone wallet" (I know it is not physically there), but I was wondering what you think? Is there a third option?</t>
  </si>
  <si>
    <t>http://www.reddit.com/r/Bitcoin/comments/38cq4u/introducing_bitcoin_to_newcomers_what_is_the/</t>
  </si>
  <si>
    <t>June 03, 2015 at 06:30PM</t>
  </si>
  <si>
    <t>xangto</t>
  </si>
  <si>
    <t>Best way to mix coins or add some anonymity to my Coinbase bought coins?</t>
  </si>
  <si>
    <t>Should I be worried about the fact that I own coins from coinbase will this come back and bite me?</t>
  </si>
  <si>
    <t>http://www.reddit.com/r/Bitcoin/comments/38cseb/best_way_to_mix_coins_or_add_some_anonymity_to_my/</t>
  </si>
  <si>
    <t>June 03, 2015 at 06:25PM</t>
  </si>
  <si>
    <t>Ecuador Mandates Bank Participation in National E-Money Initiative</t>
  </si>
  <si>
    <t>http://www.coindesk.com/ecuador-national-e-money-initiative/</t>
  </si>
  <si>
    <t>http://www.reddit.com/r/Bitcoin/comments/38cryf/ecuador_mandates_bank_participation_in_national/</t>
  </si>
  <si>
    <t>June 03, 2015 at 06:33PM</t>
  </si>
  <si>
    <t>idiocat7</t>
  </si>
  <si>
    <t>[SERIOUS]Need help! ~&amp;gt;10BTC stolen, have lots of info, filed IC3 complaint, now waiting...HELP!?!</t>
  </si>
  <si>
    <t>I'll try to be as brief, but vague (for obvious reasons) so here goes.I was hacked sometime ago and a fair share of BTC (to me at least, about 10 to 15) were stolen from my PC which had a virus downloaded off usenet by me (yes I know, I'm an idiot...but still a victim). A Wallet Stealer was used to steal my BTC and transfer to another BTC address. This BTC address has a ton of history and good information left behind in traces on the web. So I was able to nail down a name, a bunch of pseudonyms, email addresses, physical addresses, IP addresses, forum posts, etc etc etc ...to a fair degree of certainty to identify someone. This guy has HACKER written all over him.So I know who my attacker/thief is, but I'm not in a position to do anything about it. I have compiled all my research and submitted a IC3 complaint (I didn't go to the local police, they would laugh at me haha). I've also been in contact with exchanges this attacker has sent/received from (thanks to some ninja investigative skills), and they have actually been pretty reactive and helpful (even spoke to a COO). Now they just said to wait to hear back from the authorities...which I hope leads them to my IC3 complaint, or the other way around.Anyone have any contacts in the FBI/IC3 or some other cyber crime affiliated organizations (both US and international)? Maybe they can escalate my IC3 complaint or hear my story. I've reached out to the attacker asking him politely to return my BTC; no response.reddit, even if you can't help me, then maybe some up-votes on this post will help spread the word to a larger audience. We can't let these types of guys get away...not only is he a shit-bag of an individual, but it's also bad for bitcoin in general...they devalue our currency. They'll go to BTC-E to sell em or buy gift card with the bitcoin, purchase goods and then re-sell for USD/fiat. It's a black market activity at that point. This guy is a criminal and this isn't his first offense.TLDR: was hacked, lost a bunch of BTC, have lots of info and I am waiting hopelessly to hear back from someone who can help.PS. I live in the US in case that wasn't clear by the IC3/FBI comments.PS#2. I know the story is vague...adding any more details to this post could jeopardize the investigation or tip off the thief.edit: sorry for extra ~ in title.</t>
  </si>
  <si>
    <t>http://www.reddit.com/r/Bitcoin/comments/38cspc/seriousneed_help_10btc_stolen_have_lots_of_info/</t>
  </si>
  <si>
    <t>sipak</t>
  </si>
  <si>
    <t>Trezor Offers Password-less Login to Other Websites, Adds Dash | Cointelegraph.com</t>
  </si>
  <si>
    <t>http://cointelegraph.com/news/114456/trezor-offers-password-less-login-to-other-websites-adds-dash</t>
  </si>
  <si>
    <t>http://www.reddit.com/r/Bitcoin/comments/38csp3/trezor_offers_passwordless_login_to_other/</t>
  </si>
  <si>
    <t>June 03, 2015 at 07:31PM</t>
  </si>
  <si>
    <t>Is A Blockchain Without Bitcoin Possible Or Practical? Answer:No</t>
  </si>
  <si>
    <t>http://www.nasdaq.com/article/is-a-blockchain-without-bitcoin-possible-or-practical-cm482964</t>
  </si>
  <si>
    <t>http://www.reddit.com/r/Bitcoin/comments/38cyzr/is_a_blockchain_without_bitcoin_possible_or/</t>
  </si>
  <si>
    <t>June 03, 2015 at 07:47PM</t>
  </si>
  <si>
    <t>getyourgram</t>
  </si>
  <si>
    <t>Incompatibility Wars: Mycelium (Android) vs Hive/Breadwallet (iOS)</t>
  </si>
  <si>
    <t>The 12-word seeds used to originate keys are incompatible with each other. Your wallet is non-transferable and you are in an AOL-style, vendor-locked walled garden. Is the open nature of Bitcoin dead already?</t>
  </si>
  <si>
    <t>http://www.reddit.com/r/Bitcoin/comments/38d19h/incompatibility_wars_mycelium_android_vs/</t>
  </si>
  <si>
    <t>June 03, 2015 at 07:45PM</t>
  </si>
  <si>
    <t>DasBIscuits</t>
  </si>
  <si>
    <t>Bitcoin: you're doing it wrong</t>
  </si>
  <si>
    <t>So I see all these posts about helpful ways to buy, sell, trade and store. I want to see a post of doing it wrong. Be it personal stories, tales of poorly operated mining pools, exchanges etc.</t>
  </si>
  <si>
    <t>http://www.reddit.com/r/Bitcoin/comments/38d10v/bitcoin_youre_doing_it_wrong/</t>
  </si>
  <si>
    <t>June 03, 2015 at 07:41PM</t>
  </si>
  <si>
    <t>Kim Dotcom Thwarts Huge U.S. Government Asset Grab</t>
  </si>
  <si>
    <t>https://torrentfreak.com/kim-dotcom-thwarts-huge-u-s-govt-asset-grab-150603/</t>
  </si>
  <si>
    <t>http://www.reddit.com/r/Bitcoin/comments/38d0ir/kim_dotcom_thwarts_huge_us_government_asset_grab/</t>
  </si>
  <si>
    <t>June 03, 2015 at 06:56PM</t>
  </si>
  <si>
    <t>vlarocca</t>
  </si>
  <si>
    <t>Finding Answers in the Bitcoin Block Size Debate Using Prediction Markets</t>
  </si>
  <si>
    <t>http://cointelegraph.com/news/114452/finding-answers-in-the-bitcoin-block-size-debate-using-prediction-markets</t>
  </si>
  <si>
    <t>http://www.reddit.com/r/Bitcoin/comments/38cv0m/finding_answers_in_the_bitcoin_block_size_debate/</t>
  </si>
  <si>
    <t>June 03, 2015 at 08:19PM</t>
  </si>
  <si>
    <t>Bitfinex and BitGo Partner to Create World’s First Real-Time Proof of Reserve Bitcoin Exchange</t>
  </si>
  <si>
    <t>http://www.businesswire.com/news/home/20150603005462/en/Bitfinex-BitGo-Partner-Create-World%E2%80%99s-Real-Time-Proof#.VW7-sc-qqko</t>
  </si>
  <si>
    <t>http://www.reddit.com/r/Bitcoin/comments/38d5as/bitfinex_and_bitgo_partner_to_create_worlds_first/</t>
  </si>
  <si>
    <t>June 03, 2015 at 08:09PM</t>
  </si>
  <si>
    <t>Geldeintreiber</t>
  </si>
  <si>
    <t>While people discuss rising blocksize in mainnet the testnet is unreliable because of blocksize limit.</t>
  </si>
  <si>
    <t>https://bitcointalk.org/index.php?topic=1079182.0;topicseen</t>
  </si>
  <si>
    <t>http://www.reddit.com/r/Bitcoin/comments/38d44s/while_people_discuss_rising_blocksize_in_mainnet/</t>
  </si>
  <si>
    <t>June 03, 2015 at 08:34PM</t>
  </si>
  <si>
    <t>Trezor Hardware Wallet Offers Password-less Login to Other Websites</t>
  </si>
  <si>
    <t>http://www.reddit.com/r/Bitcoin/comments/38d7ch/trezor_hardware_wallet_offers_passwordless_login/</t>
  </si>
  <si>
    <t>June 03, 2015 at 08:33PM</t>
  </si>
  <si>
    <t>4chan4incher</t>
  </si>
  <si>
    <t>8-month update - "Just maxed out all my credit cards to purchase Bitcoin! To the moon!"</t>
  </si>
  <si>
    <t>Original PostWhen Squared came out in September, I maxed out $12,000 worth of credit cards. I made this purchase based on overwhelming support that Bitcoin would recover from its 46-week low from this very fucking subreddit. I got in at just under $400. Bitcoin is at $225 today. I went from having $12,000 in Bitcoin to $6,800 while still having $12,000 in credit card debt. I was paying over 20% interest on this debt.Life is gotten so bad, I don't want to even breathe anymore. Citibank is calling me 3x a day for debt payments I can't make. I have a dead-end job where my boss constantly just shits on me each and every day for minimal pay. My wages are likely to be garnished so I can pay the outstanding alimony I owe my ex-wife. I'm 40 years old, illegally living on the floor of my parents retirement home. Today, I've decided to give up on the dream and convert those bitcoins to fiat. Bitcoin has ruined my life.Thanks to the assholes here who told me that Bitcoin couldn't go lower.</t>
  </si>
  <si>
    <t>http://www.reddit.com/r/Bitcoin/comments/38d74o/8month_update_just_maxed_out_all_my_credit_cards/</t>
  </si>
  <si>
    <t>June 03, 2015 at 08:31PM</t>
  </si>
  <si>
    <t>SelfConcentrate</t>
  </si>
  <si>
    <t>Why financial firms are investigating bitcoin tech</t>
  </si>
  <si>
    <t>https://www.youtube.com/watch?v=19GUu4A6wDM&amp;feature=em-uploademail</t>
  </si>
  <si>
    <t>http://www.reddit.com/r/Bitcoin/comments/38d6wr/why_financial_firms_are_investigating_bitcoin_tech/</t>
  </si>
  <si>
    <t>June 03, 2015 at 09:15PM</t>
  </si>
  <si>
    <t>skipjackremembers</t>
  </si>
  <si>
    <t>Is there a way I can share all my transactions publicly by giving someone a master public key or phrase?</t>
  </si>
  <si>
    <t>I use breadwallet and it's great. But with all the change addresses and transactions, it's very hard to keep track of everything. I also can't label transactions for accounting purposes in the app.Is there a way to create a master public key that can be used for accounting purposes or to be fully transparent with all my transactions? Like a watch address but for an HD wallet.This would be very useful for charities, donations, crowdfunding, etc. Sometimes you don't want to be anonymous, you want to be extremely transparent.</t>
  </si>
  <si>
    <t>http://www.reddit.com/r/Bitcoin/comments/38ddry/is_there_a_way_i_can_share_all_my_transactions/</t>
  </si>
  <si>
    <t>June 03, 2015 at 09:14PM</t>
  </si>
  <si>
    <t>crzylibtardgurl</t>
  </si>
  <si>
    <t>Bank Tied to FIFA Scandal Has Drug Cartel, Regulatory History</t>
  </si>
  <si>
    <t>http://www.bloomberg.com/news/articles/2015-06-02/bank-tied-to-fifa-scandal-has-drug-cartel-regulatory-history</t>
  </si>
  <si>
    <t>http://www.reddit.com/r/Bitcoin/comments/38ddmd/bank_tied_to_fifa_scandal_has_drug_cartel/</t>
  </si>
  <si>
    <t>June 03, 2015 at 09:13PM</t>
  </si>
  <si>
    <t>xinthislifex</t>
  </si>
  <si>
    <t>Denver-area Bitcoiners: Come hear Erik Voorhees speak tonight! (June 3rd)</t>
  </si>
  <si>
    <t>Denver Liberty on the Rocks is hosting Erik Voorhees tonight! We'll be meeting at Choppers Sports Bar in Cherry Creek from 6 to 9p. Erik will begin his talk at 7. Join us!If you'd like more info, check out the Facebook event here: https://www.facebook.com/events/488711864629179/</t>
  </si>
  <si>
    <t>http://www.reddit.com/r/Bitcoin/comments/38dde3/denverarea_bitcoiners_come_hear_erik_voorhees/</t>
  </si>
  <si>
    <t>ForcedToBend</t>
  </si>
  <si>
    <t>New instructions for testing our Bitcoin user finder</t>
  </si>
  <si>
    <t>https://twitter.com/bitnyefe/status/604559298522267648</t>
  </si>
  <si>
    <t>http://www.reddit.com/r/Bitcoin/comments/38dd9q/new_instructions_for_testing_our_bitcoin_user/</t>
  </si>
  <si>
    <t>June 03, 2015 at 09:10PM</t>
  </si>
  <si>
    <t>MandelDuck</t>
  </si>
  <si>
    <t>SaruTobi and Game of Birds t-shirts now on sale!</t>
  </si>
  <si>
    <t>http://mandelduck.spreadshirt.com/</t>
  </si>
  <si>
    <t>http://www.reddit.com/r/Bitcoin/comments/38dcrq/sarutobi_and_game_of_birds_tshirts_now_on_sale/</t>
  </si>
  <si>
    <t>June 03, 2015 at 09:46PM</t>
  </si>
  <si>
    <t>No rush for bigger blocks. Adoption is stagnant.</t>
  </si>
  <si>
    <t>Every metric available paints a clear picture. Actually adoption/usage is stagnant. It would be unwise to rush into things and risk breaking bitcoin. Since there is no evidence of a massive flood of people wanting to use bitcoin, we would lose nothing by waiting.Source: https://blockchain.info/charts/estimated-transact ion-volume https://blockchain.info/charts/estimated-transaction-volume-usd https://blockchain.info/charts/trade-volume</t>
  </si>
  <si>
    <t>http://www.reddit.com/r/Bitcoin/comments/38div6/no_rush_for_bigger_blocks_adoption_is_stagnant/</t>
  </si>
  <si>
    <t>June 03, 2015 at 09:31PM</t>
  </si>
  <si>
    <t>[LIVESTREAM] NYDFS Ben Lawsky on "Digital Currency Regulation"</t>
  </si>
  <si>
    <t>http://livestream.com/FSRoundtable/BITSForumDC</t>
  </si>
  <si>
    <t>http://www.reddit.com/r/Bitcoin/comments/38dgcm/livestream_nydfs_ben_lawsky_on_digital_currency/</t>
  </si>
  <si>
    <t>June 03, 2015 at 09:28PM</t>
  </si>
  <si>
    <t>Bitcoin Network Capacity Analysis – Part 1: Macro Block Trends</t>
  </si>
  <si>
    <t>https://tradeblock.com/blog/bitcoin-network-capacity-analysis-part-1-macro-block-trends</t>
  </si>
  <si>
    <t>http://www.reddit.com/r/Bitcoin/comments/38dfye/bitcoin_network_capacity_analysis_part_1_macro/</t>
  </si>
  <si>
    <t>June 03, 2015 at 10:16PM</t>
  </si>
  <si>
    <t>Let's decentralize FIFA. Is it possible?</t>
  </si>
  <si>
    <t>http://www.reddit.com/r/Bitcoin/comments/38dnsi/lets_decentralize_fifa_is_it_possible/</t>
  </si>
  <si>
    <t>June 03, 2015 at 10:05PM</t>
  </si>
  <si>
    <t>loonsky</t>
  </si>
  <si>
    <t>120 BTC stolen</t>
  </si>
  <si>
    <t>Hello everyone. I have lost 120 BTC due an unknown attack. Maybe someone can help to find out how the hacker could steal my bitcoins.I had printed my PrivateKey on paper. It could be that i loaded malware to my computer since i tried to mine some altcoins a few months ago. I had not stored my privatekey on my computer or any website. a few weeks ago i had to transfer 11 BTC to BTC-E to change them into LTC. Because of that, i had to put my privatekey to a new wallet using Electrum. It could be, that i did not use a password for this wallet because i only needed it a few minutes.Do you guys think that this moment could be used to grab my PrivateKey? Do you know a malmare that works like this? I want to find the answer how someone could find my privatekey.This Adress: 16YW6kbrbYpPPPWv8SRuRA47dVwrFeMCTsThanks very much and sorry for my bad english.Tom</t>
  </si>
  <si>
    <t>http://www.reddit.com/r/Bitcoin/comments/38dlx7/120_btc_stolen/</t>
  </si>
  <si>
    <t>June 03, 2015 at 09:58PM</t>
  </si>
  <si>
    <t>olivercarding</t>
  </si>
  <si>
    <t>Only 13% of UK Bitcoin Users Disagree With Government's Stance On Bitcoin</t>
  </si>
  <si>
    <t>http://www.miningpool.co.uk/only-13-of-uk-bitcoin-users-disagree-with-governments-stance-on-btc/</t>
  </si>
  <si>
    <t>http://www.reddit.com/r/Bitcoin/comments/38dkmm/only_13_of_uk_bitcoin_users_disagree_with/</t>
  </si>
  <si>
    <t>June 03, 2015 at 11:18PM</t>
  </si>
  <si>
    <t>nicknakamoto</t>
  </si>
  <si>
    <t>Bitlicense' rules regulating bitcoin released</t>
  </si>
  <si>
    <t>http://www.usatoday.com/story/tech/2015/06/03/bitcoin-bitlicense-lawsky-rules-final/28405317/</t>
  </si>
  <si>
    <t>http://www.reddit.com/r/Bitcoin/comments/38dykb/bitlicense_rules_regulating_bitcoin_released/</t>
  </si>
  <si>
    <t>June 03, 2015 at 11:35PM</t>
  </si>
  <si>
    <t>Bears Dump On Bitlicense</t>
  </si>
  <si>
    <t>http://shitco.in/2015/06/03/bears-dump-on-bitlicense/</t>
  </si>
  <si>
    <t>http://www.reddit.com/r/Bitcoin/comments/38e1mw/bears_dump_on_bitlicense/</t>
  </si>
  <si>
    <t>June 04, 2015 at 12:04AM</t>
  </si>
  <si>
    <t>Complete transcript of Benjamin Lawsky's BitLicense speech</t>
  </si>
  <si>
    <t>https://medium.com/@BenLawsky/the-final-nydfs-bitlicense-framework-d4e333588f04</t>
  </si>
  <si>
    <t>http://www.reddit.com/r/Bitcoin/comments/38e6xb/complete_transcript_of_benjamin_lawskys/</t>
  </si>
  <si>
    <t>June 04, 2015 at 12:03AM</t>
  </si>
  <si>
    <t>New York BitLicense Falls Short: Innovation under threat in New York as confusing language remains.</t>
  </si>
  <si>
    <t>https://coincenter.org/2015/06/new-york-bitlicense-falls-short/</t>
  </si>
  <si>
    <t>http://www.reddit.com/r/Bitcoin/comments/38e6sc/new_york_bitlicense_falls_short_innovation_under/</t>
  </si>
  <si>
    <t>June 04, 2015 at 12:30AM</t>
  </si>
  <si>
    <t>moon_pat-pend</t>
  </si>
  <si>
    <t>MIT begins patenting Bitcoin scalability</t>
  </si>
  <si>
    <t>https://eprint.iacr.org/2015/521</t>
  </si>
  <si>
    <t>http://www.reddit.com/r/Bitcoin/comments/38ebej/mit_begins_patenting_bitcoin_scalability/</t>
  </si>
  <si>
    <t>June 04, 2015 at 12:52AM</t>
  </si>
  <si>
    <t>On this day, 4 years ago, I had my first run in with Bitcoin. I have preached the Gospel of Satoshi many times since. The false rapture in 2013, was followed by a GOXing. Many here are still faithfully waiting for the true vision our prophet Satoshi intended...</t>
  </si>
  <si>
    <t>https://www.facebook.com/LuisMiguelRivera/posts/2016534140314</t>
  </si>
  <si>
    <t>http://www.reddit.com/r/Bitcoin/comments/38efia/on_this_day_4_years_ago_i_had_my_first_run_in/</t>
  </si>
  <si>
    <t>June 04, 2015 at 12:47AM</t>
  </si>
  <si>
    <t>Does anyone know the exact Bitcoin gambling laws for the state of NJ or where I could find them?</t>
  </si>
  <si>
    <t>http://www.reddit.com/r/Bitcoin/comments/38eeic/question/</t>
  </si>
  <si>
    <t>June 04, 2015 at 01:02AM</t>
  </si>
  <si>
    <t>tim-tams</t>
  </si>
  <si>
    <t>Still live with Bitcoin headlines for another hour! - BitLicense, Prediction Markets, and more! - Tweet us your thoughts!</t>
  </si>
  <si>
    <t>http://youmeandbtc.com/live/</t>
  </si>
  <si>
    <t>http://www.reddit.com/r/Bitcoin/comments/38ehdu/still_live_with_bitcoin_headlines_for_another/</t>
  </si>
  <si>
    <t>June 04, 2015 at 12:59AM</t>
  </si>
  <si>
    <t>Kenergy89</t>
  </si>
  <si>
    <t>Block.io vs coinbase</t>
  </si>
  <si>
    <t>Which of these two wallets is"better". Security wise, realiabilty? Anything else important anyone can add. I use both but would like to switch my 67 cents of Bitcoin to one 😜</t>
  </si>
  <si>
    <t>http://www.reddit.com/r/Bitcoin/comments/38egp2/blockio_vs_coinbase/</t>
  </si>
  <si>
    <t>June 04, 2015 at 01:57AM</t>
  </si>
  <si>
    <t>imbandit</t>
  </si>
  <si>
    <t>Help Instacart decide to accept Bitcoin!!</t>
  </si>
  <si>
    <t>https://twitter.com/neuralsplash/status/606171273123758081</t>
  </si>
  <si>
    <t>http://www.reddit.com/r/Bitcoin/comments/38eqv1/help_instacart_decide_to_accept_bitcoin/</t>
  </si>
  <si>
    <t>June 04, 2015 at 02:18AM</t>
  </si>
  <si>
    <t>Where is the Ebay of BTC?</t>
  </si>
  <si>
    <t>Hi I'm selling various items on ebay and/or amazon. Where can I also sell these items for BTC?Is there a special market?Thanks</t>
  </si>
  <si>
    <t>http://www.reddit.com/r/Bitcoin/comments/38euhe/where_is_the_ebay_of_btc/</t>
  </si>
  <si>
    <t>ajsingh007</t>
  </si>
  <si>
    <t>Tony Gallippi on Twitter: "Today @BitPay released our amazing multisig #bitcoin wallet Copay, available in all app stores. https://copay.io/ "</t>
  </si>
  <si>
    <t>https://twitter.com/TonyGallippi/status/606173238562066432</t>
  </si>
  <si>
    <t>http://www.reddit.com/r/Bitcoin/comments/38euew/tony_gallippi_on_twitter_today_bitpay_released/</t>
  </si>
  <si>
    <t>June 04, 2015 at 02:03AM</t>
  </si>
  <si>
    <t>TinaHui</t>
  </si>
  <si>
    <t>It's New York official, the BitLicense is here and there are already concerns over its jurisdiction over multi-sig h/t Ryan Selkis</t>
  </si>
  <si>
    <t>http://www.followthecoin.com/new-york-official-bitlicense/</t>
  </si>
  <si>
    <t>http://www.reddit.com/r/Bitcoin/comments/38erxl/its_new_york_official_the_bitlicense_is_here_and/</t>
  </si>
  <si>
    <t>seven7hwave</t>
  </si>
  <si>
    <t>Ethereum Denver at the Denver Bitcoin Center - Augur: The Decentralized Prediction Market - Wednesday, June 17th</t>
  </si>
  <si>
    <t>http://www.meetup.com/Ethereum-Denver/events/222989203/</t>
  </si>
  <si>
    <t>http://www.reddit.com/r/Bitcoin/comments/38erx7/ethereum_denver_at_the_denver_bitcoin_center/</t>
  </si>
  <si>
    <t>June 04, 2015 at 02:01AM</t>
  </si>
  <si>
    <t>DigitalChamber</t>
  </si>
  <si>
    <t>Chamber of Digital Commerce: More Action from FinCEN is Inevitable</t>
  </si>
  <si>
    <t>https://bitcoinmagazine.com/20675/chamber-digital-commerce-action-fincen-inevitable/</t>
  </si>
  <si>
    <t>http://www.reddit.com/r/Bitcoin/comments/38erma/chamber_of_digital_commerce_more_action_from/</t>
  </si>
  <si>
    <t>June 04, 2015 at 02:00AM</t>
  </si>
  <si>
    <t>coreyp57</t>
  </si>
  <si>
    <t>Lets see how long this takes... (Posted @ 3:00PM EST)</t>
  </si>
  <si>
    <t>https://soundcloud.com/user814957332/bitcoin</t>
  </si>
  <si>
    <t>http://www.reddit.com/r/Bitcoin/comments/38ercl/lets_see_how_long_this_takes_posted_300pm_est/</t>
  </si>
  <si>
    <t>June 04, 2015 at 02:36AM</t>
  </si>
  <si>
    <t>EST1492</t>
  </si>
  <si>
    <t>Coinbase CEO @brian_armstrong Blocks Me For Complaining About Lost 10 BTC Sent To Address on My 2FA Coinbase Account!</t>
  </si>
  <si>
    <t>https://twitter.com/Coinbase_Victim</t>
  </si>
  <si>
    <t>http://www.reddit.com/r/Bitcoin/comments/38exk1/coinbase_ceo_brian_armstrong_blocks_me_for/</t>
  </si>
  <si>
    <t>June 04, 2015 at 02:35AM</t>
  </si>
  <si>
    <t>millsdmb</t>
  </si>
  <si>
    <t>Coinbase accounts - Wyoming</t>
  </si>
  <si>
    <t>https://support.coinbase.com/customer/portal/articles/1999937-coinbase-accounts</t>
  </si>
  <si>
    <t>http://www.reddit.com/r/Bitcoin/comments/38exd0/coinbase_accounts_wyoming/</t>
  </si>
  <si>
    <t>June 04, 2015 at 02:34AM</t>
  </si>
  <si>
    <t>7_HotHighAir_7</t>
  </si>
  <si>
    <t>Why Does Bitcoin, The Block-Chain and Ultimately The Cultivation of a Public and Immutable Public Ledger Matter.</t>
  </si>
  <si>
    <t>http://www.occupymynews.com/why-does-bitcoin-the-block-chain-and-ultimately-the-cultivation-of-a-public-and-immutable-public-ledger-matter/</t>
  </si>
  <si>
    <t>http://www.reddit.com/r/Bitcoin/comments/38ex6q/why_does_bitcoin_the_blockchain_and_ultimately/</t>
  </si>
  <si>
    <t>June 04, 2015 at 02:56AM</t>
  </si>
  <si>
    <t>Moneytis Launches Open Beta of Global Bitcoin Remittance Service | BitcoinMagazine</t>
  </si>
  <si>
    <t>https://bitcoinmagazine.com/20678/moneytis-launches-open-beta-global-bitcoin-remittance-service/</t>
  </si>
  <si>
    <t>http://www.reddit.com/r/Bitcoin/comments/38f0w5/moneytis_launches_open_beta_of_global_bitcoin/</t>
  </si>
  <si>
    <t>June 04, 2015 at 03:16AM</t>
  </si>
  <si>
    <t>Today all good news...and the price goes up? WTF is this shit?</t>
  </si>
  <si>
    <t>http://www.reddit.com/r/Bitcoin/comments/38f4j4/today_all_good_newsand_the_price_goes_up_wtf_is/</t>
  </si>
  <si>
    <t>June 04, 2015 at 03:15AM</t>
  </si>
  <si>
    <t>jazzyjaz333</t>
  </si>
  <si>
    <t>Selling Bitcoin ASICS</t>
  </si>
  <si>
    <t>Hello Reddit! I am selling two RockMiner R-Boxes (One original model and the other is the New model). I paid $150 for both of them so I'd like to at least get $100 for them. If you're interested, then please comment below. If not, please comment where else I could sell these ASICs for a good price. Thanks, Jazzy</t>
  </si>
  <si>
    <t>http://www.reddit.com/r/Bitcoin/comments/38f4er/selling_bitcoin_asics/</t>
  </si>
  <si>
    <t>June 04, 2015 at 03:49AM</t>
  </si>
  <si>
    <t>Maxfieldo</t>
  </si>
  <si>
    <t>Can we get some #changetip love for my friend Alicia &amp;amp; band - they just released their first single today.</t>
  </si>
  <si>
    <t>https://www.youtube.com/watch?v=ptbVWkUcCOU</t>
  </si>
  <si>
    <t>http://www.reddit.com/r/Bitcoin/comments/38fa1i/can_we_get_some_changetip_love_for_my_friend/</t>
  </si>
  <si>
    <t>June 04, 2015 at 04:04AM</t>
  </si>
  <si>
    <t>ojessen</t>
  </si>
  <si>
    <t>Bitcoin as seen bei economists: From the Journal of Economic Perspectives: Bitcoin: Economics, Technology, and Governance</t>
  </si>
  <si>
    <t>https://www.aeaweb.org/articles.php?doi=10.1257/jep.29.2.213</t>
  </si>
  <si>
    <t>http://www.reddit.com/r/Bitcoin/comments/38fcka/bitcoin_as_seen_bei_economists_from_the_journal/</t>
  </si>
  <si>
    <t>June 04, 2015 at 04:00AM</t>
  </si>
  <si>
    <t>Ecuador is Trying to Quit Dollarization by Introducing a Government Backed Cryptocurrency</t>
  </si>
  <si>
    <t>http://www.newsbtc.com/2015/06/03/ecuador-is-trying-to-quit-dollarization-by-introducing-a-government-backed-cryptocurrency/</t>
  </si>
  <si>
    <t>http://www.reddit.com/r/Bitcoin/comments/38fbzg/ecuador_is_trying_to_quit_dollarization_by/</t>
  </si>
  <si>
    <t>Slipping_Tire</t>
  </si>
  <si>
    <t>Larger block size *improves* decentralization. Here's how.</t>
  </si>
  <si>
    <t>The block size debate: as bitcoin's user base grows, the network's resources become strained - on the node side you have limited internet bandwidth, storage, and processing power; on the miner side, you have limited number of transactions to fit in each block. When resources are limited as demand increases, price goes up. Should the price increase be pushed towards more expensive block processing (bigger blocks) or more expensive transaction fees (smaller blocks)?Technology advancements will continually drive down the cost of processing larger blocks (bandwidth, storage, processing power).Fixed block size will never drive down the cost of transaction fees, only increase them as demand increases.</t>
  </si>
  <si>
    <t>http://www.reddit.com/r/Bitcoin/comments/38fbyw/larger_block_size_improves_decentralization_heres/</t>
  </si>
  <si>
    <t>cybrbeast</t>
  </si>
  <si>
    <t>What does Coinbase do with payments that time out but have been made?</t>
  </si>
  <si>
    <t>I wanted to donate to GiveDirectly but had to go through coinbase. My transaction was somewhat delayed and it timed out, but the transaction was certainly made. I made another donation at the same time to Erowid which does have a normal bitcoin address and that one did arrive (checked on the Blockchain). So what does Coinbase do when the money does eventually end up in the address?</t>
  </si>
  <si>
    <t>http://www.reddit.com/r/Bitcoin/comments/38fbxd/what_does_coinbase_do_with_payments_that_time_out/</t>
  </si>
  <si>
    <t>June 04, 2015 at 04:22AM</t>
  </si>
  <si>
    <t>Gregory Maxwell talks at SF Bitcoin Devs Meetup</t>
  </si>
  <si>
    <t>https://blockstream.com/2015/04/24/gregory-maxwell-talks-at-sf-bitcoin-devs-meetup/</t>
  </si>
  <si>
    <t>http://www.reddit.com/r/Bitcoin/comments/38ffpt/gregory_maxwell_talks_at_sf_bitcoin_devs_meetup/</t>
  </si>
  <si>
    <t>June 04, 2015 at 04:19AM</t>
  </si>
  <si>
    <t>theblacksquid_05</t>
  </si>
  <si>
    <t>Let's get the Reddit Ads platform to accept BTC!</t>
  </si>
  <si>
    <t>http://www.reddit.com/r/Bitcoin/comments/38ff7l/lets_get_the_reddit_ads_platform_to_accept_btc/</t>
  </si>
  <si>
    <t>June 04, 2015 at 04:57AM</t>
  </si>
  <si>
    <t>IttyBittyCoins</t>
  </si>
  <si>
    <t>Playing devil's advocate for a minute. Couldn't you make the point that these regulations are absolutely positive for the fundamentals of this movement?</t>
  </si>
  <si>
    <t>When regulations target financial intermediaries in the space, who is hit the hardest?Coinbase, centralized exchanges, and new centralized financial intermediary startups that offer comparable services. Many here hate this part of Bitcoin, and think it reflects the status quo, which needs to be broken.There are honorable services that we respect. These regulations will complicate their previous methods (e.g. blockchain.info).However, at the end of the day, light or heavy regulations against the financial intermediaries will only push the innovation in both personal wallet security, and personal cold storage/hardware wallet security.I'm just sparking the conversation here. I realize there are lots of holes in this and exceptions. However, I find it interesting that at end game... the continued push for us to be focused on decentralized software and better software/hardware security is the "genie out of the bottle". That is virtually unstoppable.</t>
  </si>
  <si>
    <t>http://www.reddit.com/r/Bitcoin/comments/38fl9t/playing_devils_advocate_for_a_minute_couldnt_you/</t>
  </si>
  <si>
    <t>June 04, 2015 at 04:50AM</t>
  </si>
  <si>
    <t>rnvk</t>
  </si>
  <si>
    <t>฿tcDrak on Twitter: .@bitpay and @coinkite are two shining examples of companies enriching the #bitcoin ecosystem with open source software.</t>
  </si>
  <si>
    <t>https://twitter.com/btcdrak/status/606214156144869376</t>
  </si>
  <si>
    <t>http://www.reddit.com/r/Bitcoin/comments/38fk2p/tcdrak_on_twitter_bitpay_and_coinkite_are_two/</t>
  </si>
  <si>
    <t>June 04, 2015 at 04:48AM</t>
  </si>
  <si>
    <t>el_duderino87</t>
  </si>
  <si>
    <t>New York Just Announced the Final Details of the BitLicense, a New Regulatory Regime For the Bitcoin Industry, and They're Pretty Frightening</t>
  </si>
  <si>
    <t>http://reason.com/blog/2015/06/03/new-york-lawsky-bitlicense</t>
  </si>
  <si>
    <t>http://www.reddit.com/r/Bitcoin/comments/38fjul/new_york_just_announced_the_final_details_of_the/</t>
  </si>
  <si>
    <t>June 04, 2015 at 05:23AM</t>
  </si>
  <si>
    <t>Sidechains: Bringing New Elements to Bitcoin (SF Bitcoin Devs) - "Blockstream's sidechains whitepaper showed how blockchains can cooperate and share a currency. In this talk, CTO Greg Maxwell will discuss tech enabled by such sidechains: security, efficiency, and additional features for Bitcoin."</t>
  </si>
  <si>
    <t>http://www.meetup.com/SF-Bitcoin-Devs/events/222975224/</t>
  </si>
  <si>
    <t>http://www.reddit.com/r/Bitcoin/comments/38fp5q/sidechains_bringing_new_elements_to_bitcoin_sf/</t>
  </si>
  <si>
    <t>June 04, 2015 at 05:17AM</t>
  </si>
  <si>
    <t>Our thoughts on the BitLicense: California is Winning • Coin Center</t>
  </si>
  <si>
    <t>https://coincenter.org/2015/06/our-thoughts-on-the-bitlicense-california-is-winning</t>
  </si>
  <si>
    <t>http://www.reddit.com/r/Bitcoin/comments/38foaf/our_thoughts_on_the_bitlicense_california_is/</t>
  </si>
  <si>
    <t>June 04, 2015 at 05:13AM</t>
  </si>
  <si>
    <t>"The Creepiest Promotion Ever" - So today we talked to motherboard @ viceNews .. Thanks to Jordan for writing a great article :-)</t>
  </si>
  <si>
    <t>http://motherboard.vice.com/read/meet-mr-anonymous-and-the-wet-t-shirt-girls</t>
  </si>
  <si>
    <t>http://www.reddit.com/r/Bitcoin/comments/38fnlx/the_creepiest_promotion_ever_so_today_we_talked/</t>
  </si>
  <si>
    <t>June 04, 2015 at 05:07AM</t>
  </si>
  <si>
    <t>wrongtoothbrush</t>
  </si>
  <si>
    <t>"max block size = 2 * average size of last 144 blocks." - gavin</t>
  </si>
  <si>
    <t>Simple and elegant. My vote.</t>
  </si>
  <si>
    <t>http://www.reddit.com/r/Bitcoin/comments/38fmra/max_block_size_2_average_size_of_last_144_blocks/</t>
  </si>
  <si>
    <t>June 04, 2015 at 05:46AM</t>
  </si>
  <si>
    <t>theullrich</t>
  </si>
  <si>
    <t>Bitcoin Society Podcast - Paul Puey - Airbitz</t>
  </si>
  <si>
    <t>https://denverbitcoincenter.com/?p=1280</t>
  </si>
  <si>
    <t>http://www.reddit.com/r/Bitcoin/comments/38fsog/bitcoin_society_podcast_paul_puey_airbitz/</t>
  </si>
  <si>
    <t>June 04, 2015 at 05:42AM</t>
  </si>
  <si>
    <t>Fab1anFab1an</t>
  </si>
  <si>
    <t>Copay as two-step verification wallet</t>
  </si>
  <si>
    <t>So I just spent the last hour or so trying out copay which a just been released and I'd like to share my experience with all of you.I read about it some time ago and it is advertised as a shared wallet where you can have multiple wallet holders where each must agree to sign a transaction in order to spend funds, for example having a 2 of 3 setup where there are 3 people with a wallet and at least 2 of them must agree on a transaction in order to make it valid.With this in mind I wanted to find out if it is possible to make a 2 of 2 wallet where both wallet holders are myself, one on my laptop and another on my phone. If I want to spend bitcoins from my laptop I also have to agree on it on my phone. This setup protects me from losing my funds if my laptop gets hacked because the hacker then also needs to hack my phone.I tried this out on a MacBook and an iPhone and my main questions were:Is this possible with copay?Is it easy to do?If I lose my phone or laptop how can I restore?SetupSo I downloaded the desktop and the iPhone app, created the wallets and made a 2 of 2 shared wallet. To do this created a shared wallet from phone and then joined it from my laptop. Looking back it would have been easier if I created the shared wallet on my laptop and then joined it with my phone because creating a shared wallet gives you a QR code which can be used to join, you can scan this with your phone but the way I did it the QR code was on my phone and I could not scan it with my laptop so I used AirDrop to send it to my laptop. Its also possible to mail it but I don't trust anything related to bitcoin to my mailbox.Sending bitcoinsI then tried sending some funds from my phone and in order to complete the transaction I first had to confirm it on my laptop, so this works great. I also tried it the other way around: sending from my laptop and then confirming from my phone, works just as good.Back-upNow what if I lose my wallets? One thing I like about other wallets is that you can have 12 of 24 words on paper and that is all you ever need to restore everything. Copay does not have this, I had to create back-up files which I have to store somewhere safe. Also, because this is a 2 of 2 setup I have to create a back-up for my laptop wallet and another back-up for my phone wallet, this was a bit tricky since making a back-up on your phone only gives you to options: send the back-up by mail or copy it to clipboard. Since I don't trust mail I copied it to my clipboard, then pasted it in Notes (iPhone app), then sent it to my laptop using AirDrop.Restore laptopI used a very small amount of bitcoin to test things out and then deleted all my wallets (phone and laptop) in order to see if I could restore everything from the back-up files.Restoring on the laptop was easy; just import the back-up file, enter the password and done.Restore phoneRestoring on the phone was a bit tricky again, I had to figure out how to get the back-up file that was on my laptop back to my phone (again not wanting to use e-mail). I used AirDrop again to send it to my phone which sends it to the Notes app, from there I could copy and paste it in copay. Note: Sending with AirDrop to Notes only works if the file ends in .txt. The copay back-up file sometimes end in .json so you first have to rename it to .txt to receive it in Notes.PasswordsUsing copay like this you have 4 passwords;Password for encrypting keys on laptopPassword for the backup file on laptopPassword to encrypt keys on 1honePassword for the backup file phoneI'm not sure if the password for the back-up file is necessary if you already have a password for the keys but I did it anyway.If you use a password to encrypt keys you have to enter your password everytime you want to spend funds, both on your computer and your phone. For this reason I used a very simple password on my phone because I'm not gonna type a long password on my phone. It would have been better if copay supported Touch ID so I could encrypt it with a long password and unlock it with Touch ID instead of entering the password.ConclusionIt's possible to use copay as a two-step verification wallet. It's easy to set up if you create the shared wallet on you computer and join it from your phone, not the other way around. Back-up and restore is a bit tricky but works. Just make sure you make a back-up of both wallets!TL;DRYou can use copay as a 2 factor wallet with your computer and your phone. When you create a wallet, use your computer to create the shared wallet, then join it from your phone. To make sure you can restore everything make a back-up file of both the computer and the phone wallet.</t>
  </si>
  <si>
    <t>http://www.reddit.com/r/Bitcoin/comments/38fs52/copay_as_twostep_verification_wallet/</t>
  </si>
  <si>
    <t>June 04, 2015 at 06:03AM</t>
  </si>
  <si>
    <t>hietheiy</t>
  </si>
  <si>
    <t>Solving the unconfirmed transaction issue, instead of just the block size</t>
  </si>
  <si>
    <t>Everyone is concerned about the block size because when capacity runs out, lower priority transactions won't get confirmed. First, this is already an issue with bitcoin-qt when a transaction is not broadcast correctly, it will show as sent in the client software but not on the bitcoin network. Second, for a transaction fee market to work with miners, low or no fee transactions are going to eventually need to be excluded, and end users are going to need a way to resubmit transactions with an increased fee.So why don't we solve the transaction inclusion and rebroadcast issue in bitcoin-qt instead of just trying to increase the block size so that all transactions get included. End users need a way to manage unconfirmed transactions.</t>
  </si>
  <si>
    <t>http://www.reddit.com/r/Bitcoin/comments/38fv9g/solving_the_unconfirmed_transaction_issue_instead/</t>
  </si>
  <si>
    <t>June 04, 2015 at 06:22AM</t>
  </si>
  <si>
    <t>acelancer</t>
  </si>
  <si>
    <t>Bitcoin freelancing site launched - No Fees, pay and get paid for work in Bitcoin</t>
  </si>
  <si>
    <t>Guys, Been working on a freelancing site with absolutely no fees! The site accepts payments in BTC and also allows freelancers to accept money in BTC. This site is limited to U.S. based freelancers, does not allow bidding wars and most importantly we do not take a 'cut' out of your pay unlike others. Would love to hear your feedback! http://www.acelancer.com</t>
  </si>
  <si>
    <t>http://www.reddit.com/r/Bitcoin/comments/38fy3v/bitcoin_freelancing_site_launched_no_fees_pay_and/</t>
  </si>
  <si>
    <t>June 04, 2015 at 06:30AM</t>
  </si>
  <si>
    <t>Jasun721</t>
  </si>
  <si>
    <t>Barter OCF: Crypto-Barter Exchange</t>
  </si>
  <si>
    <t>Amazing ideas come out of the crypto space everyday, but this one is awesome. This barter exchange is great fr any one especially those with a lot of skill, and limited capital.Website http://www.bartertocf.com/FB page link https://www.facebook.com/barterocf?notif_t=fbpage_admin</t>
  </si>
  <si>
    <t>http://www.reddit.com/r/Bitcoin/comments/38fz7q/barter_ocf_cryptobarter_exchange/</t>
  </si>
  <si>
    <t>June 04, 2015 at 06:26AM</t>
  </si>
  <si>
    <t>tytyty_</t>
  </si>
  <si>
    <t>20MB block sizes requires AT MOST .26 mbps internet. 98% of the US has at least 6mbps.</t>
  </si>
  <si>
    <t>20 megabytes = 160 megabits 10 minute confirm = 10*60 seconds = 600 160 / 600 = .27 Source of us mbps: http://www.broadbandmap.gov/blog/</t>
  </si>
  <si>
    <t>http://www.reddit.com/r/Bitcoin/comments/38fym5/20mb_block_sizes_requires_at_most_26_mbps/</t>
  </si>
  <si>
    <t>June 04, 2015 at 06:49AM</t>
  </si>
  <si>
    <t>CumberlandGap</t>
  </si>
  <si>
    <t>Where to buy bitcoins instantly?</t>
  </si>
  <si>
    <t>I need to buy some BTC right now, like in the next 15 minutes. I need $50 worth, already maxed out my circle and coinbase $100 limit</t>
  </si>
  <si>
    <t>http://www.reddit.com/r/Bitcoin/comments/38g236/where_to_buy_bitcoins_instantly/</t>
  </si>
  <si>
    <t>June 04, 2015 at 06:43AM</t>
  </si>
  <si>
    <t>hybridsole</t>
  </si>
  <si>
    <t>Insurance on the blockchain</t>
  </si>
  <si>
    <t>I want to explore a topic that I've yet to see discussed very often, and that is running an insurance program on the bitcoin blockchain.In overly simplistic terms, insurance companies oversee a big pot of money and get to decide when your claim can be paid back to you or your beneficiaries. For this we give them large amounts in the form of fees for holding this money, adjudicating whether to pay or not, and generally just building massive office buildings and profiting from our contributions.Well what if all of this could be done with a decentralized organization usingmulti-sig wallets? Essentially, money (btc) is held in a big pot that the company can oversee to determine when a claim needs to be honored.I'm thinking it could work something like this:Company A with 500 employees creates a health insurance plan using a decentralized application. Select members of the company are custodians of a 4-of-7 master key to pay claims over a certain $ amount, for smaller claims it might be 2-of-3 that HR administrators could authorize.In this application, a list of medical providers and their public keys could be maintained by these admins which allows them to request payment for healthcare services given to a member of this plan. Healthcare providers would be allowed to bill for only the charge codes allowed by the admins, within a certain cost range.Members of the plan would have an automatic payroll deduction applied to the trust fund each month and could simply print their public key QR code as the insurance card. If they left the company or wished to opt out, their public keys could be deactivated when their premiums are no longer being paid.This could all be automated, and assuming the providers and administrators were trusted and audited, there is no reason why disputes would frequently arise. Premiums could be adjusted using a rolling average based on the amount of available funds in the trust.I think it could save billions in overhead by the insurance industry today. This is just medical insurance, we have life insurance, disability insurance, etc etc. Are there any companies exploring these opportunities? Maybe it's just too early, but these are the things that I can't stop thinking about.</t>
  </si>
  <si>
    <t>http://www.reddit.com/r/Bitcoin/comments/38g12x/insurance_on_the_blockchain/</t>
  </si>
  <si>
    <t>June 04, 2015 at 07:16AM</t>
  </si>
  <si>
    <t>paxful</t>
  </si>
  <si>
    <t>German Bitcoin Traders, Welcome to Paxful, Start with free trades on the peer to peer exchange you've been waiting for</t>
  </si>
  <si>
    <t>https://paxful.com/vip?vipcode=deutschland&amp;name=German%20Traders</t>
  </si>
  <si>
    <t>http://www.reddit.com/r/Bitcoin/comments/38g6er/german_bitcoin_traders_welcome_to_paxful_start/</t>
  </si>
  <si>
    <t>June 04, 2015 at 07:15AM</t>
  </si>
  <si>
    <t>zombiecoiner</t>
  </si>
  <si>
    <t>Now we're getting somewhere. Several options now being considered for the block size.</t>
  </si>
  <si>
    <t>Status quo (1MB but often 750KB due to software defaults)A simple, increased cap like 8, 20 or 21MB.Elastic as proposed by Meni Rosenfeld though we need to figure a good value for T.2 * Average size of the last 144 blocks.Which is your favorite? Am I missing any?</t>
  </si>
  <si>
    <t>http://www.reddit.com/r/Bitcoin/comments/38g681/now_were_getting_somewhere_several_options_now/</t>
  </si>
  <si>
    <t>June 04, 2015 at 07:02AM</t>
  </si>
  <si>
    <t>bill_bradskey</t>
  </si>
  <si>
    <t>Time to see how confident the people in r/SandersForPresident really are... Bet that Bernie Sanders will win the Democratic Primary, and win!</t>
  </si>
  <si>
    <t>https://www.betmoose.com/bet/bernie-sanders-to-be-democratic-nominee-1193</t>
  </si>
  <si>
    <t>http://www.reddit.com/r/Bitcoin/comments/38g445/time_to_see_how_confident_the_people_in/</t>
  </si>
  <si>
    <t>June 04, 2015 at 06:58AM</t>
  </si>
  <si>
    <t>coinmr</t>
  </si>
  <si>
    <t>Buying with BTC just got a little better today!</t>
  </si>
  <si>
    <t>http://www.reddit.com/r/Bitcoin/comments/38g3jp/buying_with_btc_just_got_a_little_better_today/</t>
  </si>
  <si>
    <t>June 04, 2015 at 07:48AM</t>
  </si>
  <si>
    <t>sgmacaskill</t>
  </si>
  <si>
    <t>Erik Voorhees is speaking live at Liberty on the Rocks at 7PM, MST</t>
  </si>
  <si>
    <t>https://streamium.io/b/erik-voorhees-at-lotr</t>
  </si>
  <si>
    <t>http://www.reddit.com/r/Bitcoin/comments/38gbf1/erik_voorhees_is_speaking_live_at_liberty_on_the/</t>
  </si>
  <si>
    <t>June 04, 2015 at 07:39AM</t>
  </si>
  <si>
    <t>Stoner thought: Gavin Andressen is Jeff goldblum in Independence Day</t>
  </si>
  <si>
    <t>http://www.reddit.com/r/Bitcoin/comments/38ga06/stoner_thought_gavin_andressen_is_jeff_goldblum/</t>
  </si>
  <si>
    <t>June 04, 2015 at 07:50AM</t>
  </si>
  <si>
    <t>thedumbprogrammer</t>
  </si>
  <si>
    <t>What is your favorite bitcoin wallet? Also, you might have to show your "bitcoin age".</t>
  </si>
  <si>
    <t>I'm right off the boat on the wonderful world of bitcoin, made an account with coinkite. And how long have you been a "bitcoiner"?</t>
  </si>
  <si>
    <t>http://www.reddit.com/r/Bitcoin/comments/38gbwk/what_is_your_favorite_bitcoin_wallet_also_you/</t>
  </si>
  <si>
    <t>June 04, 2015 at 08:44AM</t>
  </si>
  <si>
    <t>homerjips3</t>
  </si>
  <si>
    <t>Subnetworking as a solution to the block size issue</t>
  </si>
  <si>
    <t>A potential solution to the block size debate is the division of the bitcoin network into subnets that feed into a main (backbone) network.Thus the subnets will process only a subset of transactions (e.g. geographically local transactions) and then feed the results into the main network and hence the main blockchain. This would require for the subnets to have their own mini blockchains.In this way the cost of hosting a (child) node would not be increased (unlike a block size increase) and the number of nodes will not be reduced for the whole network.The problem of double spending could be solved in this manner:Spends from an address should be restricted to only one subnet. I.e addresses are divided into subnets much like how IP addresses are.</t>
  </si>
  <si>
    <t>http://www.reddit.com/r/Bitcoin/comments/38gk18/subnetworking_as_a_solution_to_the_block_size/</t>
  </si>
  <si>
    <t>June 04, 2015 at 08:34AM</t>
  </si>
  <si>
    <t>bitcoinpuppy</t>
  </si>
  <si>
    <t>One bitcoin address per transaction? How?</t>
  </si>
  <si>
    <t>Seems like privacy-minded people recommend using 1 bitcoin address per transaction and not reusing the same address twice. What bitcoin wallets offer that functionality? I'm using Electrum and I don't see how I can send from a different address than the address that received the funds. I hope the solution is not using Bitcoin Core or Armory because I don't have 40GB of free space to store the whole blockchain.</t>
  </si>
  <si>
    <t>http://www.reddit.com/r/Bitcoin/comments/38gioe/one_bitcoin_address_per_transaction_how/</t>
  </si>
  <si>
    <t>June 04, 2015 at 08:32AM</t>
  </si>
  <si>
    <t>luke-jr</t>
  </si>
  <si>
    <t>Analysis &amp;amp; graphs of block sizes</t>
  </si>
  <si>
    <t>I made some useful graphs to help those taking a side in the block size debate make a more informed decision.First, I only looked at blocks found after approximately 10 minutes, to avoid the time variance from influencing the result.Then, I split the blocks into three categories:Inefficient/data use of the blockchain: This includes OP_RETURN, dust, and easily identifiable things that are using the blockchain for something other than transfers of value (specifically, such uses produced by BetCoin Dice, Correct Horse Battery Staple, the old deprecated Counterparty format, Lucky Bit, Mastercoin, SatoshiBones, and SatoshiDICE; note that normal transactions produced by these organisations are not included). Honestly, I'm surprised this category is as small as it is - it makes me wonder if there's something big I'm overlooking.Microtransactions: Anything with more than one output under 0.0005 BTC value (one output is ignored as possible change).Normal transactions: Everything else. Possibly still includes things that ought to be one of the former categories, but wasn't picked up by my algorithm. For example, the /r/Bitcoin "stress testing" at the end of May would still get included here.The output of this analysis can be seen either here raw, or here with a 2-week rolling average to smooth it. Note the bottom has an adjustable slider to change the size of the graph you are viewing.To reproduce these results:Clone my GitHub branch "measureblockchain": git clone -b measureblockchain git://github.com/luke-jr/bitcoinBuild it like Bitcoin Core is normally built.Run it instead of your normal Bitcoin Core node. Note it is based on 0.10, so all the usual upgrade/downgrade notes apply. Pipe stderr to a file, usually done by adding to the end of your command: 2&gt;output.txtWait for the node to sync, if it isn't already.Execute the measureblockchain RPC. This always returns 0, but does the analysis and writes to stderr. It takes like half an hour on my PC.Transform the output to the desired format. I used: perl -ne 'm/\+),(\d+),(-?\d+)/g or die $_; next unless ($3 &gt; 590 &amp;&amp; $3 &lt; 610); $t=$2; print "$t";@a=();while(m/\G,(\d+),(\d+)/g){push @a,$1}print ",$a[1],$a[2],$a[0]";print "\n"' &lt;output.txt &gt;output-dygraphs.txtPaste the output from this into the Dygraphs Javascript code; this is pretty simple if you fork the one I used.tl;dr: We're barely reaching 400k blocks today, and we could get by with 300k blocks if we had to.</t>
  </si>
  <si>
    <t>http://www.reddit.com/r/Bitcoin/comments/38giar/analysis_graphs_of_block_sizes/</t>
  </si>
  <si>
    <t>June 04, 2015 at 09:10AM</t>
  </si>
  <si>
    <t>not100not</t>
  </si>
  <si>
    <t>One Month Review of Veritaseum 1.2.0 Beta</t>
  </si>
  <si>
    <t>Written by: not100@protonmail.comI have tried out the Demo and Live Modes of Veritaseum 1.2.0 Beta. I am satisfied with this derivative trading platform and look forward to seeing future Beta versions.The platform fairly &amp; accurately updates your P&amp;L until contract expiration, and trades are updated periodically in real time to reflect market conditions.The platform currently gives you four order parameters to choose from -- "Principal", "Receive", "Pay", and "Expiry." Other variables that can be modified are "Deviation" from Principal and two advanced variables -- "Collateral" as a percentage of Principal, and "Leverage" as a percentage of Principal."Principal" refers to principal at risk. "Receive" is what you buy. "Pay" is what you sell. "Expiry" refers to the terms of the contract, which currently is one of six time periods between one minute and five weeks. The Receive and Pay inputs are keyword sensitive; so for example, inputting the letter "F" gives you a drop down list of eight possible visible ticker's. Additionally, there is a scrolling list of tickers which match your keyword phrase.The platform allows you to instantaneously display FX conversion rates from Bitcoin to USD, EUR, GBP, and Yuan. This is helpful in thinking about principal at risk in one's home currency. The transfer of funds to and from the Veriatseum Wallet is seamless. It took less than three minutes for Bitcoin to fairly &amp; accurately transfer from my Coinbase Wallet to the Veritaseum Wallet. The transfer is initiated by copying your "Wallet Address" and hitting the send button.The transfer fee on an unlevered contract is 0.0226 cents. The transaction fee is 0.0335. So in total, an unlevered transaction cost 0.0561 cents (USD). I am not positive if there are breakpoints built into this, as all my trades have been under $100 USD. I will defer to the software creators on this point.Leverage fees add significant additional costs. A $10 USD trade with 2x leverage adds an additional 0.1758 cents in fees. The same order with 10x leverage adds 0.2361 cents in fees. The same order with 100x leverage add 0.9279 cents in fees. A bold red font disclaimer alerts you to changes in leverage and a warning stating that "the use of leverage is very risky and can result in a total loss for a trade."Before the order is placed, a summary of all variables described above, plus maximum profit and loss and principal required, with a disclaimer that "You are about to place an order with these terms. Your order will be filled by the next available matching order."Once the order is placed, it does not execute immediately. This is a distinct difference from a market order. It is more accurately reflects a GTC Limit order; which may or may not fill depending on IF there is a counterparty to match the order. Until your order is matched, it sits in the "Pending" column. Unfunded orders can be revoked. Once orders are matched and funded, they cannot be altered until expiration or the have been "Exhausted", meaning the maximum profit or loss limit has been exceeded and the order immediately settles.Over the course of a month I funded my Veritaseum Wallet with the Bitcoin equivalent of approximately $575 USD funded from my Coinbase Wallet. I was filled on approximately 125 orders valued in real USD principal of ~$924.68 and collateral of ~$77.76. My P/L in aggregate was ~$21.58, or a P/L equivalent of 2.15% net of fees.In terms of trades, I tried out a number of long/short combinations across multiple asset classes, varying the degree of leverage and principal, time to expiration, and deviation from principal. The trades fairly &amp; accurately represented real time market conditions during the contract length and the contracts settled within a matter of minutes upon completion of the contract term or exhaustion. Upon settlement, my Bitcoin Wallet was funded with the proceeds of each contract plus or minus the profit or loss of the contract terms. The "Available Cash Balance" can then be reapplied to new trades, or can be transferred out of the platform wallet to another Bitcoin wallet.My largest principal at risk trade was for $48.14 USD with 10% Collateral. The contract was a 10x levered receive MNST/ pay MDLZ with a 1 week expiration. This also happened to be my most unprofitable trade, as it was exhausted prior to expiration, with a P/L loss of $53.53 USD.My experience with this trade caused me to pay closer attention to my ticker inputs, as I had intended on trading receive MON / pay MDLZ, and could have saved a significant amount of principal at risk. This trade also made me keenly aware that the application of leverage is a double-edged sword that can move for (or against in this case) a trade to exhaustion prior to the term of the contract.I became more conservative with my principal at risk after this trade, but still made a number of long/short trades based on fundamental and technical factors. Trades that yielded nominal P/L for me were technical Commodity ETF ticker long/short pairs with one week expiration. Trades that yielded more favorable P/L returns were fundamental in nature.My most profitable set of trades were pairs of fundamentally long versus a fundamentally weak position. I exhausted fourteen trades with $5.65 of principal at risk each, with maximum contract profit. Each of these trades were 5x levered with zero collateral, receiving fundamentally strong ticker's and paying ticker SHAK. For example, a $5.65 USD principal at risk trade, with 5x leverage to receive TW / pay SHAK with a one week expiration, was exhausted with $5.57 USD profit in approximately two days.In summary, the learning curve to get up and running on the Veritaseum 1.2.0 Beta contract exchange platform took me about four hours. The biggest leap of faith for non-Bitcoin users such as myself is familiarizing the current exchange rate to your home currency (USD for me). The actual trading platform is simple, but the application of leverage can be deceiving.I would recommend that you download and try out Veritaseum for yourself, and make sure that you save backup data periodically on a zip or external drive in case of the theft or crash of your computer or tablet.</t>
  </si>
  <si>
    <t>http://www.reddit.com/r/Bitcoin/comments/38gnk6/one_month_review_of_veritaseum_120_beta/</t>
  </si>
  <si>
    <t>June 04, 2015 at 09:05AM</t>
  </si>
  <si>
    <t>EtobicokeKid</t>
  </si>
  <si>
    <t>Would Bitcoin survive a zombie apocalypse and could the blockchain be used as an immutable ledger to identify the infected?</t>
  </si>
  <si>
    <t>Discuss...</t>
  </si>
  <si>
    <t>http://www.reddit.com/r/Bitcoin/comments/38gmuq/would_bitcoin_survive_a_zombie_apocalypse_and/</t>
  </si>
  <si>
    <t>June 04, 2015 at 08:59AM</t>
  </si>
  <si>
    <t>pluskatjess</t>
  </si>
  <si>
    <t>Need some info on this whole bitcoin mining and pools</t>
  </si>
  <si>
    <t>So hi Fresh miner to be here xDi have some questions:how long does it take to get 0.1 bitcoinsmy biggest question Does joining a pool cost money ?</t>
  </si>
  <si>
    <t>http://www.reddit.com/r/Bitcoin/comments/38gm1f/need_some_info_on_this_whole_bitcoin_mining_and/</t>
  </si>
  <si>
    <t>June 04, 2015 at 08:57AM</t>
  </si>
  <si>
    <t>Bitcoin Exchange Bitfinex Integrates BitGo Following Recent Hack</t>
  </si>
  <si>
    <t>http://bravenewcoin.com/news/bitcoin-exchange-bitfinex-integrates-bitgo-following-recent-hack/</t>
  </si>
  <si>
    <t>http://www.reddit.com/r/Bitcoin/comments/38glsh/bitcoin_exchange_bitfinex_integrates_bitgo/</t>
  </si>
  <si>
    <t>June 04, 2015 at 09:24AM</t>
  </si>
  <si>
    <t>Raystonn</t>
  </si>
  <si>
    <t>Bitcoin finally reaches 10K... (on Agar.io) - www.bitcoin.org advertised on Agar.io</t>
  </si>
  <si>
    <t>While having a bit of fun, I decided to advertise www.bitcoin.org.10K @ #1:http://i.imgur.com/e2QhYCG.jpgAnother Bitcoin jumps on board the wagon:http://i.imgur.com/8uvjw8M.jpg</t>
  </si>
  <si>
    <t>http://www.reddit.com/r/Bitcoin/comments/38gpio/bitcoin_finally_reaches_10k_on_agario/</t>
  </si>
  <si>
    <t>June 04, 2015 at 09:18AM</t>
  </si>
  <si>
    <t>Methylfenidaat</t>
  </si>
  <si>
    <t>Give NYC the message, ban bitlicence, ban NYC and move to another state.</t>
  </si>
  <si>
    <t>http://www.reddit.com/r/Bitcoin/comments/38gonv/give_nyc_the_message_ban_bitlicence_ban_nyc_and/</t>
  </si>
  <si>
    <t>June 04, 2015 at 10:03AM</t>
  </si>
  <si>
    <t>The World’s First Cost Effective Solar Miner $1/hr • /r/Streamiumlive</t>
  </si>
  <si>
    <t>http://www.np.reddit.com/r/Streamiumlive/comments/38gr0u/the_worlds_first_cost_effective_solar_miner_1hr/</t>
  </si>
  <si>
    <t>http://www.reddit.com/r/Bitcoin/comments/38guyy/the_worlds_first_cost_effective_solar_miner_1hr/</t>
  </si>
  <si>
    <t>June 04, 2015 at 10:40AM</t>
  </si>
  <si>
    <t>cryptoart</t>
  </si>
  <si>
    <t>Transactions still up. Stress test happening somewhere?</t>
  </si>
  <si>
    <t>http://www.reddit.com/r/Bitcoin/comments/38gzry/transactions_still_up_stress_test_happening/</t>
  </si>
  <si>
    <t>June 04, 2015 at 10:34AM</t>
  </si>
  <si>
    <t>xxDan_Evansxx</t>
  </si>
  <si>
    <t>I've been scammed, looking for help</t>
  </si>
  <si>
    <t>Ok, this is somewhat embarrassing, but hopefully others can learn from this and maybe someone can help me.I am pretty new to bitcoin. I have some miners and I have traded the currency some over the past couple of months.I posted on Ebay to sell some bitcoin. I saw that sometimes they go pretty high on Ebay and gave it a shot. I was contacted by a buyer and we began to correspond by Email.He said that he sells virtual items in games and that he likes to be paid in bitcoin, but that many buyers don't have bitcoin and they would like to pay me and then have me send him bitcoin at an agreed upon rate (significantly higher than spot... should have been more of a red flag, but bitcoin seems to go high on Ebay so I went with it).So his "buyers" began to send money to me through PayPal, sometimes $35, sometimes $500 to $600, in various currencies from around the world. They would also Email me, saying they had received the game items from the seller (based in Japan) and to send him bitcoin. At first I held the money for a few days, but when I was able to transfer the money into my personal bank account, I sent the bitcoin. This went on for a few weeks without problem, so I began to send the bitcoin more quickly after receiving payments, and payments began to come in more quickly.Then there was a single chargeback request. I became very nervous. I emailed the person in Japan I was sending bitcoin to as well as the person who had sent the money to PayPal. They both offered pretty reasonable explanations (wife cancelled the card before talking to him). The guy in Japan had "another customer" send me some money to make up the deficit, so all looked good. I began to relax again and did more transactions.Well, now I am getting flooded with chargebacks. PayPal doesn't say much, but they say people aren't denying that they received items. My messages say they are denying that they authorized the charges. PayPal says it might be some type of identity theft or someone who has access to financial data.Anyway, the bitcoin address where I sent the bitcoins (more than 15 at this point) is: 162mwfUaKQz1YtYLu1tYmwhGQMD5bQjuks The individual I have been corresponding with is "Uchiyma Mikiyoshi". Maybe, I really don't know if anyone is who they say they are. The Bitcoins are still there, plus quite a bit more. I don't know anything about trying to connect the address to an individual.It seems like the individual probably faked all the email addresses and impersonated everybody, but I don't have enough information to tell for sure. PayPal probably does, but they really don't seem very interested in pursuing the fraud on that end, they just want me to pay for all of it, even though they say it is no fault of mine. Mikiyoshi still Emails me, trying to get me to send more bitcoin for new payments, so I have some avenue of communication. I have his Email address and a long history of Emails from all directions if that would help in any way.I appreciate any advice about dealing with PayPal as well as with possibly recovering the coins and or assisting authorities in pursuit of the fraudster. Thank you in advance!</t>
  </si>
  <si>
    <t>http://www.reddit.com/r/Bitcoin/comments/38gyzh/ive_been_scammed_looking_for_help/</t>
  </si>
  <si>
    <t>June 04, 2015 at 10:33AM</t>
  </si>
  <si>
    <t>Why Bitcoin and PayPal Aren't Real Threats to the Big Banks</t>
  </si>
  <si>
    <t>http://www.msn.com/en-us/money/markets/why-bitcoin-and-paypal-arent-real-threats-to-the-big-banks/ar-BBkED3I</t>
  </si>
  <si>
    <t>http://www.reddit.com/r/Bitcoin/comments/38gyte/why_bitcoin_and_paypal_arent_real_threats_to_the/</t>
  </si>
  <si>
    <t>June 04, 2015 at 10:30AM</t>
  </si>
  <si>
    <t>Will Chesapeake Energy, Bitcoin Rise Again?</t>
  </si>
  <si>
    <t>http://online.barrons.com/articles/will-chesapeake-energy-bitcoin-rise-again-1433370750</t>
  </si>
  <si>
    <t>http://www.reddit.com/r/Bitcoin/comments/38gyg1/will_chesapeake_energy_bitcoin_rise_again/</t>
  </si>
  <si>
    <t>June 04, 2015 at 10:28AM</t>
  </si>
  <si>
    <t>Bitcoin Rules Completed by New York Regulator</t>
  </si>
  <si>
    <t>http://www.nytimes.com/2015/06/04/business/dealbook/new-york-regulator-announces-final-rules-on-bitcoin.html?_r=0</t>
  </si>
  <si>
    <t>http://www.reddit.com/r/Bitcoin/comments/38gyax/bitcoin_rules_completed_by_new_york_regulator/</t>
  </si>
  <si>
    <t>June 04, 2015 at 10:25AM</t>
  </si>
  <si>
    <t>Cryptosteel: Bitcoins newest cold storage devicce</t>
  </si>
  <si>
    <t>https://buyabitcoin.com.au/blog/cryptosteel-bitcoin-cold-storage/</t>
  </si>
  <si>
    <t>http://www.reddit.com/r/Bitcoin/comments/38gxym/cryptosteel_bitcoins_newest_cold_storage_devicce/</t>
  </si>
  <si>
    <t>June 04, 2015 at 10:54AM</t>
  </si>
  <si>
    <t>In our bright Lightning future, in what situations would Blockchain-based transactions be warranted?</t>
  </si>
  <si>
    <t>Okay, I get that Lightning will be great for instant, low-value transactions, like buying a coffee, but given it's trustless nature, why not high-value transactions as well? If the node is going to try any shenanigans, the transaction will eventually settle on the blockchain, anyway, so why wouldn't you use Lightning for every transaction? I'm assuming Lightning fees will be a lot lower than Blockchain fees eventually, as the Blockchain will be used as the settlement layer.</t>
  </si>
  <si>
    <t>http://www.reddit.com/r/Bitcoin/comments/38h1em/in_our_bright_lightning_future_in_what_situations/</t>
  </si>
  <si>
    <t>June 04, 2015 at 10:45AM</t>
  </si>
  <si>
    <t>Thought Experiment: Imagine the blockchain is 6TB in size. We must deal. How do we? How does a regular person run a full node? SPV? How do we have both efficiency AND trust with a nearly unlimited sized blockchain?</t>
  </si>
  <si>
    <t>I think it may be good to explore solutions to a massive sized blockchain, rather than worry/work so hard to prevent the size expansion.Much of Bitcoin's allure is that it is a permanent and immutable register of "events" and "existence", not only of the transacting of BTC currency... Haven't several of the big news articles been related to using the blockchain to store a reliable history or something other than BTC transactions? What if we accepted that people/institutions will use this MASSIVELY. Can we plan for it and enable it? How would we design it?Borrowing from today's enterprise databases and analytic systems, is there a more efficient data storage format/system for the blockchain/UTXO/unconfirmed TX? Something that queries quickly, compresses well, etc? Could this replace the current blockchain format?What would need to change in the client?What strategies could be employed to have confidence in the chain, yet not store it all?Could there be layers of confidence, could the blockchain be downloaded/verified in phases?i.e.start w/ SPV or similiargrab the most recently block from a 'trusted' source to buy you time, allow you to use BTC &amp; the blockchain while your machine works to back-validate the rest of the chainmove to block headers only, or similar, validate those.perhaps keep full transactions in an archive, and use reformatted/compressed copies of the transactions for speedy storage and query access?grab the entire blocks a few at a time, once verified, discard them, no need to store them once checked outthe node network could act like a MPP database, a massive lookup web service, passing and relaying requests for the nitty gritty details of those terabytes from nodes that actually do store them, and sending them along to somebody who is working on verifying their chain...while NOT having to store everything to still be confident. (i.e. a node confirmed the whole chain once, a year ago, and when there is a need to check a single tx sometime in the future, it can use the network as its ridiculous database to look it up.Maybe we have different types of nodes (full, partial, summary, relay, UTXO, other, etc) ?could the Storj or Maidsafe network be leveraged here to store/lookup parts of the blockchain? Could some concepts be borrowed?I'm not terribly informed with the detailed plumbing of all this, and I know some of what I've suggested has been proposed. But as a professional software / data architect, this is where I would begin discussion for the next phase of the project. The direction would be to expand the capabilities of the software, make it scale to greater use-cases, and ENABLE customers in their imaginative ideas, rather than tell customers they just "can't do that" or that they need to restrict their usage of the software tool. I would think, with Bitcoin, we'd want to enable, enable, enable, while of course keeping its core integrity intact.Anyhow, thoughts?</t>
  </si>
  <si>
    <t>http://www.reddit.com/r/Bitcoin/comments/38h0b7/thought_experiment_imagine_the_blockchain_is_6tb/</t>
  </si>
  <si>
    <t>vero7llc</t>
  </si>
  <si>
    <t>Vero7: the first company to offer VOIP Phone and Office 365 for bitcoin. (use coupon bitcoin50 until friday on us!)</t>
  </si>
  <si>
    <t>http://www.vero7.com</t>
  </si>
  <si>
    <t>http://www.reddit.com/r/Bitcoin/comments/38h0ai/vero7_the_first_company_to_offer_voip_phone_and/</t>
  </si>
  <si>
    <t>June 04, 2015 at 11:11AM</t>
  </si>
  <si>
    <t>voteno289</t>
  </si>
  <si>
    <t>Proposed Legislation Could Impede Innovation</t>
  </si>
  <si>
    <t>http://www.exitevent.com/article/bitcoin-enthusiasts-proposed-nc-legislation-could-impede-innovation-150601</t>
  </si>
  <si>
    <t>http://www.reddit.com/r/Bitcoin/comments/38h3n5/proposed_legislation_could_impede_innovation/</t>
  </si>
  <si>
    <t>June 04, 2015 at 11:03AM</t>
  </si>
  <si>
    <t>kyletorpey</t>
  </si>
  <si>
    <t>Thomas Middleditch from Silicon Valley made a bitcoin joke on Conan (at end of clip)</t>
  </si>
  <si>
    <t>https://youtu.be/3qQ7SmBP7mQ</t>
  </si>
  <si>
    <t>http://www.reddit.com/r/Bitcoin/comments/38h2ll/thomas_middleditch_from_silicon_valley_made_a/</t>
  </si>
  <si>
    <t>June 04, 2015 at 11:28AM</t>
  </si>
  <si>
    <t>Brainwallets Get An Upgrade With WarpWallet</t>
  </si>
  <si>
    <t>http://bravenewcoin.com/news/brainwallets-get-an-upgrade-with-warpwallet/</t>
  </si>
  <si>
    <t>http://www.reddit.com/r/Bitcoin/comments/38h5um/brainwallets_get_an_upgrade_with_warpwallet/</t>
  </si>
  <si>
    <t>June 04, 2015 at 11:25AM</t>
  </si>
  <si>
    <t>FUCK_SHIT_CUNT</t>
  </si>
  <si>
    <t>Tor Use in Russia Spiking in Response to Kremlin’s Censorship Efforts - Also, remember that Bitcoin bootstrapped itself thanks to silk road using it ... evading censorship/government control</t>
  </si>
  <si>
    <t>http://globalvoicesonline.org/2015/06/02/tor-use-in-russia-spiking-in-response-to-kremlins-censorship-efforts/</t>
  </si>
  <si>
    <t>http://www.reddit.com/r/Bitcoin/comments/38h5jl/tor_use_in_russia_spiking_in_response_to_kremlins/</t>
  </si>
  <si>
    <t>June 04, 2015 at 11:52AM</t>
  </si>
  <si>
    <t>winnie_pool</t>
  </si>
  <si>
    <t>igot.com get scam</t>
  </si>
  <si>
    <t>Dear all, I deposit bitcoin to igot.com completed with 3x BTC 2015-05-12. After I sold BTC to USD and withdrawn to my bank.Rule of igot.com: http://help.igot.com/customer/portal/articles/1388394-how-do-i-withdraw-fiat-currency-from-my-igot-account-[i]It will take 1 to 5 business days for your withdrawal to show up in your bank account. Larger amounts may take longer. Please allow at least five business days. If the funds have not arrived after this period, please raise a support ticket from within your account or email hello@igot.com so we can track your payment. [/i]And true, this is answer of support igot.com:Dear Customer,[i]Thank you for contacting igot.com.International wires can take between 10 to 15 business days. We hope this has resolved the issue to your satisfaction. Please do not hesitate to contact us if you have any further questions.Regards,igot Support[/i]I am waiting to 10 days but nothing happen and still pending, I send ticket:[i]Please cancel my withdrawal USD to bank. It's too long to process and I can't waiting. I will continue trading &amp; withdraw BTC later.[/i]But 3 days next no answer from supporter, I continue message:[i]3 days ago and I not see any info from supporter. Are u working?[/i]Continue, I read this forum and know Dan support, I continue sent email to Dan and several days next USD reback to my account.I use USD buy BTC with their price and huge fee 1%. I accept the losses to withdraw btc to my wallet.[b]BUT, WHEN I WITHDRAW BTC TO MY WALLET, IT CONTINUE TO PENDING AGAIN. ALMOST OTHER EXCHANGE PROCESS IT IMMEDIATELY.[/b]Send ticket to supporter at 2015-5-21 and they answer:[i]Dear Customer,Thank you for your email. This is a very crucial update. We simply do not want to risk losing bitcoin while this is happening.Our team is working on this right now and we will resolve this as soon as we can.Unfortunately, this is taking longer than expected but we expect it to return back to normal early next week.Please accept our sincere apologies.Rest assured, the services will be resumed as soon as this is resolved.Regards,igot Support[/i]And after 1 week with no anything change, I continue to ticket and they answered:[i]Dear Customer,Thank you for your email.Our system upgrade is taking longer than expected due to some complications.We expect the service to return to normal in the next few days.Please accept our apologies for the inconvenience.You can buy, sell, and deposit bitcoin in the meantime. Withdrawals are affected during this upgrade.Rest assured, our team is working round the clock to get this resolved very soon.If you would like to sell your bitcoin instead, please let me know and we can offer $5 above our sell price.Regards,igot Support[/i]Thus, summary of my withdraw btc:2015-06-04 07:25:59 +0700 16AnDHvbGN........NQFNFL9 34.52080000 BTC Fee: 0.00050000 BTC Pending 2015-05-30 07:13:16 +0700 16AnDHvbGN........NQFNFL9    0.50000000 BTC Fee: 0.00050000 BTC Cancelled 2015-05-25 13:51:04 +0700 16AnDHvbGN........NQFNFL9    34.52080000 BTC Fee: 0.00050000 BTC Cancelled 2015-05-21 19:46:55 +0700 16AnDHvbGN........NQFNFL9     34.52080000 BTC Fee: 0.00050000 BTC Cancelled[b]From 20015-05-21 to now, I still don't receive my bitcoin.[/b]I email to daninel many times anh he does not solve anything for me.Are they scam me? and How do I have to get a refund? Anyone in Australia help me?I will continue post to other forums and request additional assistance. Tks[img]http://i.imgur.com/h1CTHTe.png[/img] [img]http://i.imgur.com/ar7eQ0o.png[/img] [img]http://i.imgur.com/YTB4fO1.png[/img] [img]http://i.imgur.com/LqtxK5t.png[/img]</t>
  </si>
  <si>
    <t>http://www.reddit.com/r/Bitcoin/comments/38h8f9/igotcom_get_scam/</t>
  </si>
  <si>
    <t>June 04, 2015 at 11:50AM</t>
  </si>
  <si>
    <t>ManeBit</t>
  </si>
  <si>
    <t>Just link the block size to scale with the difficulty factor.</t>
  </si>
  <si>
    <t>This allows for moore's law to take its course properly along with nullifying future complications.Do we really want to continue hard coding limitations into the core code? That's ridiculous.Code with elegance and scale dynamically.</t>
  </si>
  <si>
    <t>http://www.reddit.com/r/Bitcoin/comments/38h888/just_link_the_block_size_to_scale_with_the/</t>
  </si>
  <si>
    <t>June 04, 2015 at 11:38AM</t>
  </si>
  <si>
    <t>New PayPal User Agreement Automatically Opts You Into Receiving Robocalls At Any Phone Number That PayPal Can Harvest About You Through Any Means. Want To Opt Out? You Must Close Your Account.</t>
  </si>
  <si>
    <t>http://www.washingtonpost.com/blogs/the-switch/wp/2015/06/03/a-horrible-new-paypal-policy-opts-you-into-getting-robocalls/</t>
  </si>
  <si>
    <t>http://www.reddit.com/r/Bitcoin/comments/38h6w8/new_paypal_user_agreement_automatically_opts_you/</t>
  </si>
  <si>
    <t>June 04, 2015 at 12:04PM</t>
  </si>
  <si>
    <t>Some idea's for Bitcoin business card templates. Feel free to cut, copy, paste, print, share, change, adjust, eat, or whatever you would like with these</t>
  </si>
  <si>
    <t>http://imgur.com/a/YmTs7#0</t>
  </si>
  <si>
    <t>http://www.reddit.com/r/Bitcoin/comments/38h9qv/some_ideas_for_bitcoin_business_card_templates/</t>
  </si>
  <si>
    <t>June 04, 2015 at 12:03PM</t>
  </si>
  <si>
    <t>Is banks vs Bitcoin analogous to Blockbuster vs Netflix?</t>
  </si>
  <si>
    <t>How ultimately can banks with incredible overhead for very simple transactions -- this overhead comes from physical locations which are prime real estate -- doomed to if not fail at least change majorly? Actually, why aren't they doomed to fail just like Blockbuster? For just about the same reason?</t>
  </si>
  <si>
    <t>http://www.reddit.com/r/Bitcoin/comments/38h9n9/is_banks_vs_bitcoin_analogous_to_blockbuster_vs/</t>
  </si>
  <si>
    <t>June 04, 2015 at 12:00PM</t>
  </si>
  <si>
    <t>Dutch Kitten's naughty stream • /r/Streamiumlive</t>
  </si>
  <si>
    <t>http://np.reddit.com/r/Streamiumlive/comments/38h75j/dutch_kittens_naughty_stream/</t>
  </si>
  <si>
    <t>http://www.reddit.com/r/Bitcoin/comments/38h9c2/dutch_kittens_naughty_stream_rstreamiumlive/</t>
  </si>
  <si>
    <t>June 04, 2015 at 11:59AM</t>
  </si>
  <si>
    <t>devraps</t>
  </si>
  <si>
    <t>All this talk of blocksize this and centralized that. You wanna know what the real problem is?</t>
  </si>
  <si>
    <t>The problem is that there isn't a decent, non techie way to run a node on multiple OS'sI have a Mac OSX, Ubuntu and Windows machine and have been trying to get a node up and running for ages.In my opinion, there is no reason whatsoever that we shouldn't have by now "BTC node software, one click download, choose blockchain folder and run!Until it's easy for people to say "I want to support bitcoin - download + click click - done" people aren't going to do it.You need to lower the commitment level an order of magnitude - it's not a bandwidth issue, it's a setup issue... All the node does is download data and relay it - why the hell is there now simple solution that makes it fun and easy and offers rewarding stats for instance...</t>
  </si>
  <si>
    <t>http://www.reddit.com/r/Bitcoin/comments/38h96b/all_this_talk_of_blocksize_this_and_centralized/</t>
  </si>
  <si>
    <t>June 04, 2015 at 12:18PM</t>
  </si>
  <si>
    <t>Lifesabalancingact</t>
  </si>
  <si>
    <t>Wife and mom who uses bitcoin</t>
  </si>
  <si>
    <t>I am an wife and stay at home mom and I use Bitcoin in my everyday life. Years ago when my husband would talk and lecture about the beauty of Bitcoin, I would often feel confused and not smart enough to understand what a block or a node was and solving these blocks were really complicated math problems. I still wanted to understand and be supportive of my husbands interests but these seemed way over my head. I started using Bitcoin with gyft and I use it in my life everyday. I find it beneficial in my life for two reasons: it allows me to avoid using the banking system and I do not have to carry cash. People often think I am strange for not saving 5% with a target red card. I use to explain to the mouth breathing zombie cashier how I was using Bitcoin, why it was so awesome and my personal information wasn't worth the 5% savings. More times then not they were baffled and the situation was uncomfortable. Being able to have the choice and freedom of not using a bank is important . I do not have to give up my personal information to purchase things online or in a store. I can control and secure my money without a bank charging me for saving or spending it. I do not have to carry cash. I can simply store my Bitcoin in a virtual wallet and carry my phone. Sounds complicated? Not at all when I want to make a transaction I simply copy an address or scan a QR code and put in the amount I want to send. It's that easy! I still don't know what a block is and why my husbands computer dings every night at 10 pm when the Blockchain updates. What I do know is Bitcoin is a useful tool and anybody is capable of using it. I believe in Bitcoin and think it will be a huge part of our society in the future. To the moon!</t>
  </si>
  <si>
    <t>http://www.reddit.com/r/Bitcoin/comments/38hb7y/wife_and_mom_who_uses_bitcoin/</t>
  </si>
  <si>
    <t>June 04, 2015 at 12:08PM</t>
  </si>
  <si>
    <t>oheoh</t>
  </si>
  <si>
    <t>Whats the easiest way to buy bitcoins without paying 1% fee?</t>
  </si>
  <si>
    <t>Every time I buy on coinbase, I feel like I'm at cashing my check at the corner store and being fleeced.</t>
  </si>
  <si>
    <t>http://www.reddit.com/r/Bitcoin/comments/38ha5y/whats_the_easiest_way_to_buy_bitcoins_without/</t>
  </si>
  <si>
    <t>June 04, 2015 at 12:27PM</t>
  </si>
  <si>
    <t>nopara73</t>
  </si>
  <si>
    <t>Dish in Talks to Merge With T-Mobile US: I'm not sure if this news even worth to mention, but Dish accepts btc, so T-Mobile US could get a baby-step closer to bitcoin</t>
  </si>
  <si>
    <t>http://www.bloomberg.com/news/articles/2015-06-04/dish-said-to-be-in-talks-to-merge-with-t-mobile-wsj-reports</t>
  </si>
  <si>
    <t>http://www.reddit.com/r/Bitcoin/comments/38hc3u/dish_in_talks_to_merge_with_tmobile_us_im_not/</t>
  </si>
  <si>
    <t>June 04, 2015 at 12:48PM</t>
  </si>
  <si>
    <t>bitcoinjet3498349834</t>
  </si>
  <si>
    <t>Legality on buying/selling large amounts?</t>
  </si>
  <si>
    <t>I just got accepted into the JET programme (yay) where I'm gonna teach English to Japanese students. They recommend bringing 2.5k USD with you to pay off the rent. I was thinking of buying 11 bitcoin and selling that when I get there to save room in my luggage and minimize risk of loss.Can I do this without da poepoe getting on my ass? Is it worth it? Or should I stick to exchanging USD to JPY while I'm in country.</t>
  </si>
  <si>
    <t>http://www.reddit.com/r/Bitcoin/comments/38hed5/legality_on_buyingselling_large_amounts/</t>
  </si>
  <si>
    <t>June 04, 2015 at 01:03PM</t>
  </si>
  <si>
    <t>BitcoinTheFuture</t>
  </si>
  <si>
    <t>A Bitcoin Scenario</t>
  </si>
  <si>
    <t>Hello All, My question is about a potential transaction fee market in Bitcoin.Lets say a fee market develops and I want to buy a cup of coffee. My options would be:Pay 20 cents to make a Bitcoin transaction Pay 5 cents to make a Litecoin/Altcoin transaction Get 2% back to make a Credit Card transactionIs adding friction to Bitcoin transactions a good idea? I would think that it would be best to keep tx fees low to encourage a large volume of transactions that in aggregate would add up to be more tx fees in total.Unless you are a big fan of Bitcoin it does not seem to make sense to use it for daily transactions.</t>
  </si>
  <si>
    <t>http://www.reddit.com/r/Bitcoin/comments/38hfx0/a_bitcoin_scenario/</t>
  </si>
  <si>
    <t>June 04, 2015 at 01:30PM</t>
  </si>
  <si>
    <t>California Bill AB-1326 passes state legislature today. Affects all crypto businesses in California that do exchanges</t>
  </si>
  <si>
    <t>https://leginfo.legislature.ca.gov/faces/billNavClient.xhtml;jsessionid=d3fea13d550e031c7a7ab0d18d50</t>
  </si>
  <si>
    <t>http://www.reddit.com/r/Bitcoin/comments/38him8/california_bill_ab1326_passes_state_legislature/</t>
  </si>
  <si>
    <t>June 04, 2015 at 01:22PM</t>
  </si>
  <si>
    <t>renegadellama</t>
  </si>
  <si>
    <t>What's the best way to sell a car for Bitcoin?</t>
  </si>
  <si>
    <t>Are there any marketplaces setup for this type of transaction? I guess I could always take out an ad in the paper and offer BTC as an option but I have a feeling the winning bid would be with fiat. Just curious.</t>
  </si>
  <si>
    <t>http://www.reddit.com/r/Bitcoin/comments/38hhw6/whats_the_best_way_to_sell_a_car_for_bitcoin/</t>
  </si>
  <si>
    <t>June 04, 2015 at 02:08PM</t>
  </si>
  <si>
    <t>binghamtonbitcoin</t>
  </si>
  <si>
    <t>Bullish! Volume on itbit today is near the 5500 btc</t>
  </si>
  <si>
    <t>https://www.itbit.com/</t>
  </si>
  <si>
    <t>http://www.reddit.com/r/Bitcoin/comments/38hlt9/bullish_volume_on_itbit_today_is_near_the_5500_btc/</t>
  </si>
  <si>
    <t>June 04, 2015 at 02:42PM</t>
  </si>
  <si>
    <t>cocoabitter</t>
  </si>
  <si>
    <t>Gavin disclosing shouldn't matter</t>
  </si>
  <si>
    <t>I saw people here complaining about Gavin consulting for Bitcoin companies and lobbying about block size increases to favor them: people ZOMG stop complaining, this is the free market at work and I don't believe is any of your business if Gavin has second motives, after all everyone does.Gavin simply knows best and I'm pretty sure he is not obliged to disclose any consulting he has done for businesses lobbying for block size increases when pretty much all devs do some consulting or even have their own start up!</t>
  </si>
  <si>
    <t>http://www.reddit.com/r/Bitcoin/comments/38hoh9/gavin_disclosing_shouldnt_matter/</t>
  </si>
  <si>
    <t>June 04, 2015 at 02:27PM</t>
  </si>
  <si>
    <t>Top 10 most retweeted Bitcoin tweets.</t>
  </si>
  <si>
    <t>http://www.reddit.com/r/Bitcoin/comments/38hn9d/top_10_most_retweeted_bitcoin_tweets/</t>
  </si>
  <si>
    <t>June 04, 2015 at 02:24PM</t>
  </si>
  <si>
    <t>Are you seriously telling me....</t>
  </si>
  <si>
    <t>https://i.chzbgr.com/maxW500/8504636416/h3E9F4696/</t>
  </si>
  <si>
    <t>http://www.reddit.com/r/Bitcoin/comments/38hn1r/are_you_seriously_telling_me/</t>
  </si>
  <si>
    <t>June 04, 2015 at 03:28PM</t>
  </si>
  <si>
    <t>redpola</t>
  </si>
  <si>
    <t>Stephen Fry gives 10 million followers some Bitcoin exposure...</t>
  </si>
  <si>
    <t>http://twitter.com/stephenfry/status/606374239701106688</t>
  </si>
  <si>
    <t>http://www.reddit.com/r/Bitcoin/comments/38hs26/stephen_fry_gives_10_million_followers_some/</t>
  </si>
  <si>
    <t>June 04, 2015 at 03:24PM</t>
  </si>
  <si>
    <t>LakeBTC</t>
  </si>
  <si>
    <t>Bits of Bitcoin Wisdom for In-House Lawyers</t>
  </si>
  <si>
    <t>https://www.lakebtc.com/p/7355?locale=en</t>
  </si>
  <si>
    <t>http://www.reddit.com/r/Bitcoin/comments/38hrrp/bits_of_bitcoin_wisdom_for_inhouse_lawyers/</t>
  </si>
  <si>
    <t>June 04, 2015 at 03:01PM</t>
  </si>
  <si>
    <t>FIGHT CENTRALIZATION: If you can no longer run a node...</t>
  </si>
  <si>
    <t>Then calculate how much your old node cost you and donate your btc equal in value to a node micro-pool.It will be like cloud hashing, but with no return, just like that node you were running.</t>
  </si>
  <si>
    <t>http://www.reddit.com/r/Bitcoin/comments/38hq04/fight_centralization_if_you_can_no_longer_run_a/</t>
  </si>
  <si>
    <t>June 04, 2015 at 02:53PM</t>
  </si>
  <si>
    <t>8btccom</t>
  </si>
  <si>
    <t>Hangzhou Bitcoiners Meetup hosted by 8btc</t>
  </si>
  <si>
    <t>http://8btc.com/thread-19234-6-1.html</t>
  </si>
  <si>
    <t>http://www.reddit.com/r/Bitcoin/comments/38hpdj/hangzhou_bitcoiners_meetup_hosted_by_8btc/</t>
  </si>
  <si>
    <t>June 04, 2015 at 05:33PM</t>
  </si>
  <si>
    <t>lateralspin</t>
  </si>
  <si>
    <t>China Releases World's First ATM with Built-In Facial Recognition</t>
  </si>
  <si>
    <t>http://cointelegraph.com/news/114468/china-releases-worlds-first-atm-with-built-in-facial-recognition</t>
  </si>
  <si>
    <t>http://www.reddit.com/r/Bitcoin/comments/38i2a6/china_releases_worlds_first_atm_with_builtin/</t>
  </si>
  <si>
    <t>June 04, 2015 at 05:48PM</t>
  </si>
  <si>
    <t>alistairmilne</t>
  </si>
  <si>
    <t>We need these everywhere, but with Bitcoin option!</t>
  </si>
  <si>
    <t>http://www.thisismoney.co.uk/money/holidays/article-3107546/Kiosk-turns-unwanted-currency-pounds-launches-tube-stations-August-accept-pesetas-schillings.html</t>
  </si>
  <si>
    <t>http://www.reddit.com/r/Bitcoin/comments/38i3kc/we_need_these_everywhere_but_with_bitcoin_option/</t>
  </si>
  <si>
    <t>June 04, 2015 at 06:01PM</t>
  </si>
  <si>
    <t>LocalBitcoins.com: LocalBitcoins.com largest UK exchange according to new study</t>
  </si>
  <si>
    <t>http://localbitcoins.blogspot.fi/2015/06/localbitcoinscom-largest-uk-exchange.html</t>
  </si>
  <si>
    <t>http://www.reddit.com/r/Bitcoin/comments/38i4p5/localbitcoinscom_localbitcoinscom_largest_uk/</t>
  </si>
  <si>
    <t>June 04, 2015 at 06:00PM</t>
  </si>
  <si>
    <t>Bitcoin ≠ Blockchain</t>
  </si>
  <si>
    <t>It seems that there is no incentive to use bitcoin as money.The blockchain tech might offer some interesting possibilities, but because bitcoin devs are unable to come to a consensus over simple things, it is safe to assume that there will be no serious upgrades to the bitcoin network any time soon.It is really enough for ethereum like network to reach about 1 million users in order to take over bitcoin. Which is nothing really if you think about it.So if ethereum or any other coin with "2.0" capabilities comes up with a "killer app" - the game is over for bitcoin.Bitcoin use cases are only limited to money it seems. And because money is already digital today, people don't actually need to use bitcoin.In short, Bitcoin ≠ Blockchain.</t>
  </si>
  <si>
    <t>http://www.reddit.com/r/Bitcoin/comments/38i4m9/bitcoin_blockchain/</t>
  </si>
  <si>
    <t>June 04, 2015 at 05:52PM</t>
  </si>
  <si>
    <t>aprz43</t>
  </si>
  <si>
    <t>Bitcoin challenges central banks</t>
  </si>
  <si>
    <t>http://www.australianbankingfinance.com/technology/bitcoin-challenges-central-banks-/</t>
  </si>
  <si>
    <t>http://www.reddit.com/r/Bitcoin/comments/38i3wh/bitcoin_challenges_central_banks/</t>
  </si>
  <si>
    <t>June 04, 2015 at 06:21PM</t>
  </si>
  <si>
    <t>lzys</t>
  </si>
  <si>
    <t>Coinvest.co with bitcoin</t>
  </si>
  <si>
    <t>Hey guys, have done a quick webapp - coinvest.co for investing in startups together (initially through angellist). (idea is - if I'm not understand the field of investment I could advise a friend who does).I was thinking to add a payment feature to it in Bitcoin, through Copay.io migration. Might help in circulating more bitcoins in the system.What do you thinkg? would anyone want to help on it? Payment\equity of course could be offered.</t>
  </si>
  <si>
    <t>http://www.reddit.com/r/Bitcoin/comments/38i6jr/coinvestco_with_bitcoin/</t>
  </si>
  <si>
    <t>June 04, 2015 at 06:19PM</t>
  </si>
  <si>
    <t>Bitcoin Regulation Bill Approved by Californian State Assembly</t>
  </si>
  <si>
    <t>http://www.coindesk.com/bitcoin-regulation-bill-approved-by-californian-state-assembly</t>
  </si>
  <si>
    <t>http://www.reddit.com/r/Bitcoin/comments/38i6e8/bitcoin_regulation_bill_approved_by_californian/</t>
  </si>
  <si>
    <t>June 04, 2015 at 06:16PM</t>
  </si>
  <si>
    <t>MightySpaghettiKing</t>
  </si>
  <si>
    <t>Is there anywhere I can buy bitcoin without verifying my ID?</t>
  </si>
  <si>
    <t>Everywhere I seem to go on asks for phone number, photo ID etc. !</t>
  </si>
  <si>
    <t>http://www.reddit.com/r/Bitcoin/comments/38i62o/is_there_anywhere_i_can_buy_bitcoin_without/</t>
  </si>
  <si>
    <t>June 04, 2015 at 06:34PM</t>
  </si>
  <si>
    <t>TheOnlinePolak</t>
  </si>
  <si>
    <t>How do I put a wallet on my USB drive? Will it benefit me at all?</t>
  </si>
  <si>
    <t>http://www.reddit.com/r/Bitcoin/comments/38i7s7/how_do_i_put_a_wallet_on_my_usb_drive_will_it/</t>
  </si>
  <si>
    <t>June 04, 2015 at 06:30PM</t>
  </si>
  <si>
    <t>flibbrMarketplace</t>
  </si>
  <si>
    <t>Can we have a twitter marketing drive to get efukt to accept bitcoin. They use shopify</t>
  </si>
  <si>
    <t>https://twitter.com/flibbr/status/606422627167707136</t>
  </si>
  <si>
    <t>http://www.reddit.com/r/Bitcoin/comments/38i7dw/can_we_have_a_twitter_marketing_drive_to_get/</t>
  </si>
  <si>
    <t>June 04, 2015 at 07:16PM</t>
  </si>
  <si>
    <t>Cointopay</t>
  </si>
  <si>
    <t>Orbitcoin Ranter Webcam madness (episode 7) video</t>
  </si>
  <si>
    <t>https://www.youtube.com/attribution_link?a=e9yoywt3SJA&amp;u=%2Fwatch%3Fv%3D29Gm8K4GUs8%26feature%3Dshare</t>
  </si>
  <si>
    <t>http://www.reddit.com/r/Bitcoin/comments/38ic3q/orbitcoin_ranter_webcam_madness_episode_7_video/</t>
  </si>
  <si>
    <t>June 04, 2015 at 07:02PM</t>
  </si>
  <si>
    <t>SatoshiLabs releases standalone TREZOR Management tool</t>
  </si>
  <si>
    <t>http://satoshilabs.com/news/2015-06-04-chrome-extension-with-trezor-management/</t>
  </si>
  <si>
    <t>http://www.reddit.com/r/Bitcoin/comments/38iajh/satoshilabs_releases_standalone_trezor_management/</t>
  </si>
  <si>
    <t>June 04, 2015 at 06:52PM</t>
  </si>
  <si>
    <t>SadXapoUser</t>
  </si>
  <si>
    <t>Did Xapo added the 1% fee to sell your bitcoins just recently or I'm mistaken? I believe there was a blog post where they said the only fee was the 0.25% bitstamp sell fee, but I'm not sure I remember right.</t>
  </si>
  <si>
    <t>http://imgur.com/cSToDOD</t>
  </si>
  <si>
    <t>http://www.reddit.com/r/Bitcoin/comments/38i9js/did_xapo_added_the_1_fee_to_sell_your_bitcoins/</t>
  </si>
  <si>
    <t>June 04, 2015 at 06:47PM</t>
  </si>
  <si>
    <t>seriouslytaken</t>
  </si>
  <si>
    <t>The next Bernie Madoff, will hold a Bit license...that is how this game works.</t>
  </si>
  <si>
    <t>I just hope by that time we'll have a prediction market in place to warn the average Joe/Jane</t>
  </si>
  <si>
    <t>http://www.reddit.com/r/Bitcoin/comments/38i8yq/the_next_bernie_madoff_will_hold_a_bit/</t>
  </si>
  <si>
    <t>June 04, 2015 at 08:07PM</t>
  </si>
  <si>
    <t>The Factom Protocol – A Technical Overview | Inside Bitcoins | Bitcoin news | Price</t>
  </si>
  <si>
    <t>http://insidebitcoins.com/news/the-factom-protocol-a-technical-overview/32872</t>
  </si>
  <si>
    <t>http://www.reddit.com/r/Bitcoin/comments/38ii2n/the_factom_protocol_a_technical_overview_inside/</t>
  </si>
  <si>
    <t>June 04, 2015 at 08:17PM</t>
  </si>
  <si>
    <t>bitcoin_block_poll</t>
  </si>
  <si>
    <t>"Should the Bitcoin block size limit be raised?" Online poll.</t>
  </si>
  <si>
    <t>http://www.poll-maker.com/poll329839xee274Cb0-12</t>
  </si>
  <si>
    <t>http://www.reddit.com/r/Bitcoin/comments/38ijak/should_the_bitcoin_block_size_limit_be_raised/</t>
  </si>
  <si>
    <t>June 04, 2015 at 08:41PM</t>
  </si>
  <si>
    <t>davout-bc</t>
  </si>
  <si>
    <t>Hey let's increase the block size</t>
  </si>
  <si>
    <t>https://8ch.net/btc/res/326.html</t>
  </si>
  <si>
    <t>http://www.reddit.com/r/Bitcoin/comments/38imb5/hey_lets_increase_the_block_size/</t>
  </si>
  <si>
    <t>June 04, 2015 at 08:36PM</t>
  </si>
  <si>
    <t>Russell Brand Comments Regarding Ross Ulbricht Injust Sentece</t>
  </si>
  <si>
    <t>http://247cryptonews.com/russell-brand-comments-regarding-ross-ulbricht-injust-sentece/</t>
  </si>
  <si>
    <t>http://www.reddit.com/r/Bitcoin/comments/38ilod/russell_brand_comments_regarding_ross_ulbricht/</t>
  </si>
  <si>
    <t>June 04, 2015 at 09:48PM</t>
  </si>
  <si>
    <t>Libre_Duh</t>
  </si>
  <si>
    <t>How are your local BTC ATM's? To me that is worst than banks...</t>
  </si>
  <si>
    <t>The problem is the price. I bought 20 EUR of BTC the other day and when I realized they charged be with 5 EUR!</t>
  </si>
  <si>
    <t>http://www.reddit.com/r/Bitcoin/comments/38ivtc/how_are_your_local_btc_atms_to_me_that_is_worst/</t>
  </si>
  <si>
    <t>copyrightXchange</t>
  </si>
  <si>
    <t>copyrightXchange is giving 100,000 shares to each of its first 50 bitcoin customers.</t>
  </si>
  <si>
    <t>https://www.copyrightxchange.com/</t>
  </si>
  <si>
    <t>http://www.reddit.com/r/Bitcoin/comments/38ivqc/copyrightxchange_is_giving_100000_shares_to_each/</t>
  </si>
  <si>
    <t>June 04, 2015 at 10:05PM</t>
  </si>
  <si>
    <t>CoinCadence</t>
  </si>
  <si>
    <t>What happened to DarkWallet?</t>
  </si>
  <si>
    <t>The site https://darkwallet.is is down, UnSystem site is down, github repo has no commits in last 3 months.This is a great project for privacy conscious bitcoiners, what happened folks?</t>
  </si>
  <si>
    <t>http://www.reddit.com/r/Bitcoin/comments/38iy3l/what_happened_to_darkwallet/</t>
  </si>
  <si>
    <t>June 04, 2015 at 10:38PM</t>
  </si>
  <si>
    <t>Jonathan Levin of Coinometrics.com is not bullish on bitcoin. Fixed supply, deflationary nature and centralized mining are his stated "problems" about bitcoin.</t>
  </si>
  <si>
    <t>https://youtu.be/g9Nq3UzogEg?t=2m30s</t>
  </si>
  <si>
    <t>http://www.reddit.com/r/Bitcoin/comments/38j3cy/jonathan_levin_of_coinometricscom_is_not_bullish/</t>
  </si>
  <si>
    <t>June 04, 2015 at 10:53PM</t>
  </si>
  <si>
    <t>Chakra74</t>
  </si>
  <si>
    <t>Luke-jr in Elementary School</t>
  </si>
  <si>
    <t>http://imgur.com/aqs3uwO</t>
  </si>
  <si>
    <t>http://www.reddit.com/r/Bitcoin/comments/38j5rw/lukejr_in_elementary_school/</t>
  </si>
  <si>
    <t>June 04, 2015 at 11:03PM</t>
  </si>
  <si>
    <t>solled</t>
  </si>
  <si>
    <t>With a Dish / T-Mobile merger in the works, will T-Mobile be accepting bitcoin next?</t>
  </si>
  <si>
    <t>http://www.wsj.com/articles/dish-network-in-merger-talks-with-t-mobile-us-1433383285</t>
  </si>
  <si>
    <t>http://www.reddit.com/r/Bitcoin/comments/38j7cp/with_a_dish_tmobile_merger_in_the_works_will/</t>
  </si>
  <si>
    <t>June 04, 2015 at 11:31PM</t>
  </si>
  <si>
    <t>leram84</t>
  </si>
  <si>
    <t>I love the idea of having fundraiser live stremiums. The thought that one day pornstars might launch more successful crowd sourced charity drives than billionaire philanthropists is hilariously appealing.</t>
  </si>
  <si>
    <t>http://www.reddit.com/r/Bitcoin/comments/38jbt5/i_love_the_idea_of_having_fundraiser_live/</t>
  </si>
  <si>
    <t>[Update] We're a no contract VOIP provider and we're considering accepting bitcoin.</t>
  </si>
  <si>
    <t>Hey all, we're Vero7.com and I believe we're the first VOIP company to accept payment in bitcoin.You guys asked for it, and now we're doing a trial run accepting bitcoin this month! Use promo code bitcoin50 for 50% off your first month service.In addition we also offer Microsoft Office 365 for bitcoin as well. (if you're an existing customer with O365 we can easily migrate you to our billing portal with no down time)If you have any questions or need help signing up, please email us, support@vero7.com or call us direct 775-301-1113We want to say a quick thanks to the community for supporting us and helping convince management to let us demo this payment method.</t>
  </si>
  <si>
    <t>http://www.reddit.com/r/Bitcoin/comments/38jbqz/update_were_a_no_contract_voip_provider_and_were/</t>
  </si>
  <si>
    <t>June 04, 2015 at 11:28PM</t>
  </si>
  <si>
    <t>Qui-Gon-Bit</t>
  </si>
  <si>
    <t>Bloomberg - ECB's Liikanen calls Bitcoin "problematic."</t>
  </si>
  <si>
    <t>Wire: Bloomberg First Word (BFW) Date: Jun 4 2015 12:00:00 Bitcoin ‘Problematic’ as Payments System, ECB’s Liikanen SaysBy Raine Tiessalo (Bloomberg) -- Bitcoin “isn’t subject to the most basic principles governing payment systems,” including know-your-customer, according to European Central Bank Governing Council member Erkki Liikanen.Says Bitcoin’s “continuity of operations and contingency planning are problematic,” and fluctuations in Bitcoin value “impose additional costs”Says payments systems should meet five criteria: technical efficiency, accessibility and non-discrimination, efficient and cost-based pricing, operational stability with contingency plans in case of problems, and international compatibilitySays none of new virtual currencies meet those standardsSays “there’s again a risk that future payment systems will become fragmented with the emergence of new payment methods. It would be better to set the harmonized guidelines before this fragmentation actually happens”Liikanen, who also heads the Bank of Finland, comments in copy of speech given in HelsinkiNOTE: Bank of Finland said in Jan. 2014 Bitcoin is a commodity rather than a currencyAny thoughts on this? I don't see current conventional payment systems being absent of any of these problems. Especially when it comes to cross-border payments.</t>
  </si>
  <si>
    <t>http://www.reddit.com/r/Bitcoin/comments/38jb9w/bloomberg_ecbs_liikanen_calls_bitcoin_problematic/</t>
  </si>
  <si>
    <t>June 04, 2015 at 11:19PM</t>
  </si>
  <si>
    <t>WVBitcoinBoy</t>
  </si>
  <si>
    <t>Can you sell things on Local Bitcoins and then include bitcoin for "free"?</t>
  </si>
  <si>
    <t>Is this a way to get around the problems associated with MSB/FinCEN and stay legal? Can I not sell you XYZ widget for $XXX cash, or my service of "meeting you to talk for $xx/hour" then give you Bitcoin as a gift? Where is the line drawn?</t>
  </si>
  <si>
    <t>http://www.reddit.com/r/Bitcoin/comments/38j9uw/can_you_sell_things_on_local_bitcoins_and_then/</t>
  </si>
  <si>
    <t>June 04, 2015 at 11:17PM</t>
  </si>
  <si>
    <t>Table of Digital Currency Regulation State-by-State | Coin Center</t>
  </si>
  <si>
    <t>https://docs.google.com/spreadsheets/d/1gMu3SQo5mkaPkTZO2voGlZjVHofKQ4yZdB9zpaizPfU/pubhtml?gid=0&amp;single=true</t>
  </si>
  <si>
    <t>http://www.reddit.com/r/Bitcoin/comments/38j9my/table_of_digital_currency_regulation_statebystate/</t>
  </si>
  <si>
    <t>June 04, 2015 at 11:16PM</t>
  </si>
  <si>
    <t>znjrnz1312</t>
  </si>
  <si>
    <t>Bitcoin Adoption To Thrive From SpaceX's Internet-providing Satellites? - Bitcoinist.net</t>
  </si>
  <si>
    <t>http://bitcoinist.net/bitcoin-adoption-to-thrive-from-spacex-internet-providing-satellites/</t>
  </si>
  <si>
    <t>http://www.reddit.com/r/Bitcoin/comments/38j9fb/bitcoin_adoption_to_thrive_from_spacexs/</t>
  </si>
  <si>
    <t>June 04, 2015 at 11:11PM</t>
  </si>
  <si>
    <t>minqhan</t>
  </si>
  <si>
    <t>Is my miner working?</t>
  </si>
  <si>
    <t>I registered a worker on Mintsy and I'm running cc miner on my GTX 760. It has about 400 shares confirmed, but on Mintsy it says only 57 are confirmed. What's the deal? I've been running the miner for 4 hours now.</t>
  </si>
  <si>
    <t>http://www.reddit.com/r/Bitcoin/comments/38j8me/is_my_miner_working/</t>
  </si>
  <si>
    <t>June 05, 2015 at 12:20AM</t>
  </si>
  <si>
    <t>kostialevin</t>
  </si>
  <si>
    <t>Bitcoin XT 0.10.2A</t>
  </si>
  <si>
    <t>https://github.com/bitcoinxt/bitcoinxt/releases/tag/v0.10.2A</t>
  </si>
  <si>
    <t>http://www.reddit.com/r/Bitcoin/comments/38jjm8/bitcoin_xt_0102a/</t>
  </si>
  <si>
    <t>June 05, 2015 at 12:17AM</t>
  </si>
  <si>
    <t>The next great bull market: Gold $25,000 If you only looked at the comments you would think it was a bitcoin article.</t>
  </si>
  <si>
    <t>http://www.marketwatch.com/story/the-next-great-bull-market-gold-25000-2015-06-04</t>
  </si>
  <si>
    <t>http://www.reddit.com/r/Bitcoin/comments/38jj3c/the_next_great_bull_market_gold_25000_if_you_only/</t>
  </si>
  <si>
    <t>June 05, 2015 at 01:01AM</t>
  </si>
  <si>
    <t>zanetackett</t>
  </si>
  <si>
    <t>Bitfinex Becomes First Bitcoin Exchange to Offer On-Blockchain Trade Settlements and Segregated Customer Wallets.</t>
  </si>
  <si>
    <t>http://www.coindesk.com/bitfinex-bitcoin-exchange-on-blockchain-transactions/</t>
  </si>
  <si>
    <t>http://www.reddit.com/r/Bitcoin/comments/38jq8z/bitfinex_becomes_first_bitcoin_exchange_to_offer/</t>
  </si>
  <si>
    <t>June 05, 2015 at 12:57AM</t>
  </si>
  <si>
    <t>snaxion</t>
  </si>
  <si>
    <t>Overstock, God Love'em - But How About Splitting The Savings Of Using BTC over VISA With Us Customers? Incentives work.</t>
  </si>
  <si>
    <t>http://www.reddit.com/r/Bitcoin/comments/38jpl0/overstock_god_loveem_but_how_about_splitting_the/</t>
  </si>
  <si>
    <t>June 05, 2015 at 12:44AM</t>
  </si>
  <si>
    <t>Meg4Freedom</t>
  </si>
  <si>
    <t>US Compliant, gold-backed cryptoasset, released</t>
  </si>
  <si>
    <t>http://news.anthemvault.com/hayekgold-now-available-nationwide/</t>
  </si>
  <si>
    <t>http://www.reddit.com/r/Bitcoin/comments/38jnlu/us_compliant_goldbacked_cryptoasset_released/</t>
  </si>
  <si>
    <t>June 05, 2015 at 12:39AM</t>
  </si>
  <si>
    <t>fortisle</t>
  </si>
  <si>
    <t>Dish and T-Mobile announce merger plans</t>
  </si>
  <si>
    <t>Since dish already accepts bitcoin, maybe T-Mobile will consider doing so as well in the US?</t>
  </si>
  <si>
    <t>http://www.reddit.com/r/Bitcoin/comments/38jmrw/dish_and_tmobile_announce_merger_plans/</t>
  </si>
  <si>
    <t>June 05, 2015 at 01:13AM</t>
  </si>
  <si>
    <t>bitcoin_polls</t>
  </si>
  <si>
    <t>Poll: What should the Bitcoin block sized be raise to?</t>
  </si>
  <si>
    <t>http://www.poll-maker.com/poll330024x48b8529b-12</t>
  </si>
  <si>
    <t>http://www.reddit.com/r/Bitcoin/comments/38js8h/poll_what_should_the_bitcoin_block_sized_be_raise/</t>
  </si>
  <si>
    <t>June 05, 2015 at 01:12AM</t>
  </si>
  <si>
    <t>The Future of Bitcoin; the Opportunity and Obstacles</t>
  </si>
  <si>
    <t>https://finance.yahoo.com/news/future-bitcoin-opportunity-obstacles-180344301.html</t>
  </si>
  <si>
    <t>http://www.reddit.com/r/Bitcoin/comments/38js5y/the_future_of_bitcoin_the_opportunity_and/</t>
  </si>
  <si>
    <t>June 05, 2015 at 01:31AM</t>
  </si>
  <si>
    <t>mitgib</t>
  </si>
  <si>
    <t>How to acquire BTC in pakistan</t>
  </si>
  <si>
    <t>On June 1st, Amazon Simple Pay stopped accepting payments, which was how my customers from Pakistan made payment with their Credit/Debt Card. I've accepted BTC for years, but am met with huge resistance from those customers, and I have no advise beyond localbitcoins.com for these folks to get local funds to BTCIs there anything I can suggest to these people to make life easier?</t>
  </si>
  <si>
    <t>http://www.reddit.com/r/Bitcoin/comments/38jvls/how_to_acquire_btc_in_pakistan/</t>
  </si>
  <si>
    <t>June 05, 2015 at 01:30AM</t>
  </si>
  <si>
    <t>BTC247news</t>
  </si>
  <si>
    <t>Bitcoin Algorithmic Trading Platform ‘Iceberg Trade’ Launches Beta</t>
  </si>
  <si>
    <t>http://bitcoinprbuzz.com/dts-corp-launches-bitcoin-litecoin-and-ripple-algorithmic-trading-platform-iceberg-trade-beta/</t>
  </si>
  <si>
    <t>http://www.reddit.com/r/Bitcoin/comments/38jvfd/bitcoin_algorithmic_trading_platform_iceberg/</t>
  </si>
  <si>
    <t>June 05, 2015 at 01:26AM</t>
  </si>
  <si>
    <t>diycoin</t>
  </si>
  <si>
    <t>"Digital Gold" Author Nathaniel Popper @ Silicon Valley Bitcoin Meetup -Tonight @ 6pm @ Plug and Play Tech Center - Silicon Valley Bitcoin (Sunnyvale, CA)</t>
  </si>
  <si>
    <t>http://www.meetup.com/Silicon-Valley-Bitcoin-Users/events/218767507/</t>
  </si>
  <si>
    <t>http://www.reddit.com/r/Bitcoin/comments/38jui0/digital_gold_author_nathaniel_popper_silicon/</t>
  </si>
  <si>
    <t>June 05, 2015 at 01:41AM</t>
  </si>
  <si>
    <t>Silk Road founder's life sentence appeal may rely on an alleged $800,000 theft by federal agents</t>
  </si>
  <si>
    <t>http://www.businessinsider.com/the-silk-road-founders-life-sentence-appeal-2015-6</t>
  </si>
  <si>
    <t>http://www.reddit.com/r/Bitcoin/comments/38jxie/silk_road_founders_life_sentence_appeal_may_rely/</t>
  </si>
  <si>
    <t>June 05, 2015 at 02:04AM</t>
  </si>
  <si>
    <t>CRYPSA</t>
  </si>
  <si>
    <t>Bitcoin, the Prince of Fiat Currency - Do you agree?</t>
  </si>
  <si>
    <t>https://manperez.wordpress.com/2015/06/01/bitcoin-the-prince-of-fiat-currencies/</t>
  </si>
  <si>
    <t>http://www.reddit.com/r/Bitcoin/comments/38k26j/bitcoin_the_prince_of_fiat_currency_do_you_agree/</t>
  </si>
  <si>
    <t>June 05, 2015 at 01:55AM</t>
  </si>
  <si>
    <t>KokoroHeart</t>
  </si>
  <si>
    <t>Ways to Get .01 BTC ($2USD)</t>
  </si>
  <si>
    <t>Just shy of a purchase, sitting here trying to think of way to get a very small amount in btc quickly (.01BTC)Any ideas? I'm unsure of all these websites offering BTC for various tasks.. Are any of them known to be legitimate?</t>
  </si>
  <si>
    <t>http://www.reddit.com/r/Bitcoin/comments/38k0df/ways_to_get_01_btc_2usd/</t>
  </si>
  <si>
    <t>June 05, 2015 at 01:54AM</t>
  </si>
  <si>
    <t>box1820</t>
  </si>
  <si>
    <t>■NYC Meetup■ Coming Tues... Bitcoin / Altcoins / NXT Discussions.... @xCubicle &amp;lt;(^.^)-</t>
  </si>
  <si>
    <t>http://www.meetup.com/xtech-meetup-nyc-drupal-bitcoin-robotics-arduino-workshops/events/223018339/?a=ea1_grp&amp;rv=ea1&amp;_af=event&amp;_af_eid=223018339</t>
  </si>
  <si>
    <t>http://www.reddit.com/r/Bitcoin/comments/38k092/nyc_meetup_coming_tues_bitcoin_altcoins_nxt/</t>
  </si>
  <si>
    <t>June 05, 2015 at 02:32AM</t>
  </si>
  <si>
    <t>Mageant</t>
  </si>
  <si>
    <t>Greece officially defaulting now.</t>
  </si>
  <si>
    <t>http://www.usatoday.com/story/money/markets/2015/06/04/imf-greece-debt/28479073/</t>
  </si>
  <si>
    <t>http://www.reddit.com/r/Bitcoin/comments/38k7ij/greece_officially_defaulting_now/</t>
  </si>
  <si>
    <t>June 05, 2015 at 02:50AM</t>
  </si>
  <si>
    <t>EdsterGB</t>
  </si>
  <si>
    <t>Exponential Finance: Beyond Bitcoin—the Real Power Is In the Blockchain - Singularity HUB</t>
  </si>
  <si>
    <t>http://singularityhub.com/2015/06/03/exponential-finance-beyond-bitcoin-the-real-power-is-in-the-blockchain/?utm_content=buffer01d4c&amp;utm_medium=social&amp;utm_source=twitter.com&amp;utm_campaign=buffer</t>
  </si>
  <si>
    <t>http://www.reddit.com/r/Bitcoin/comments/38kaqw/exponential_finance_beyond_bitcointhe_real_power/</t>
  </si>
  <si>
    <t>June 05, 2015 at 02:40AM</t>
  </si>
  <si>
    <t>Zyklon87</t>
  </si>
  <si>
    <t>Question about "lock_time"</t>
  </si>
  <si>
    <t>Hi, I got a raw transaction that I decoded using a tool from blockchain.info, and in the beginning of this script after I decoded it, I see this"lock_time":1433444904 Trying to pushtx from blockchain.info but doesn't work, what time it will be valid this transaction ?</t>
  </si>
  <si>
    <t>http://www.reddit.com/r/Bitcoin/comments/38k93b/question_about_lock_time/</t>
  </si>
  <si>
    <t>June 05, 2015 at 03:27AM</t>
  </si>
  <si>
    <t>umbrel</t>
  </si>
  <si>
    <t>Need exciting ideas!</t>
  </si>
  <si>
    <t>Hi everyone, Need your ideas, What could government do with blockchain technology, something really really big and inspiring? Not just accept Bitcoin or regulate it in one way or another, maybe register contracts and copyright or even citizens' passports on blockchain, but something even bigger. Maybe issue own coin and make it legal tender... Please join brainstorming.</t>
  </si>
  <si>
    <t>http://www.reddit.com/r/Bitcoin/comments/38khlx/need_exciting_ideas/</t>
  </si>
  <si>
    <t>June 05, 2015 at 03:11AM</t>
  </si>
  <si>
    <t>letter_of_reprimand</t>
  </si>
  <si>
    <t>X-post from /r/AMA - The president of the Liberland Settlement Association, the homesteading organization of Europe's new libertarian cryptocurrency friendly nation, is taking questions.</t>
  </si>
  <si>
    <t>http://www.np.reddit.com/r/IAmA/comments/38jawf/im_the_president_of_the_liberland_settlement/</t>
  </si>
  <si>
    <t>http://www.reddit.com/r/Bitcoin/comments/38keug/xpost_from_rama_the_president_of_the_liberland/</t>
  </si>
  <si>
    <t>June 05, 2015 at 03:04AM</t>
  </si>
  <si>
    <t>Financial Blockchain Applications will be Measured in the Trillions, says Blythe Masters at Exponential Finance 2015</t>
  </si>
  <si>
    <t>https://bitcoinmagazine.com/20686/financial-blockchain-applications-will-measured-trillions-says-blythe-masters-exponential-finance-2015/</t>
  </si>
  <si>
    <t>http://www.reddit.com/r/Bitcoin/comments/38kdil/financial_blockchain_applications_will_be/</t>
  </si>
  <si>
    <t>June 05, 2015 at 03:03AM</t>
  </si>
  <si>
    <t>minerscentral</t>
  </si>
  <si>
    <t>How would I go about finding if some stolen coins ended up in an exchange?</t>
  </si>
  <si>
    <t>http://www.reddit.com/r/Bitcoin/comments/38kdco/how_would_i_go_about_finding_if_some_stolen_coins/</t>
  </si>
  <si>
    <t>June 05, 2015 at 03:02AM</t>
  </si>
  <si>
    <t>talkData</t>
  </si>
  <si>
    <t>SEC Officials Furious over Sandhill Exchange “Doxxing” of Employee</t>
  </si>
  <si>
    <t>http://coinfire.io/2015/06/02/sec-officials-furious-over-sandhill-exchange-doxxing-of-employee/</t>
  </si>
  <si>
    <t>http://www.reddit.com/r/Bitcoin/comments/38kd3c/sec_officials_furious_over_sandhill_exchange/</t>
  </si>
  <si>
    <t>June 05, 2015 at 02:55AM</t>
  </si>
  <si>
    <t>"Things I Learned about Credit Bureaus This Week"</t>
  </si>
  <si>
    <t>https://news.ycombinator.com/item?id=9660848</t>
  </si>
  <si>
    <t>http://www.reddit.com/r/Bitcoin/comments/38kbre/things_i_learned_about_credit_bureaus_this_week/</t>
  </si>
  <si>
    <t>June 05, 2015 at 04:10AM</t>
  </si>
  <si>
    <t>Anen-o-me</t>
  </si>
  <si>
    <t>Watch Out: The Better Than Cash Alliance Has a Plan</t>
  </si>
  <si>
    <t>http://www.economicpolicyjournal.com/2015/06/watch-out-better-than-cash-alliance-has.html</t>
  </si>
  <si>
    <t>http://www.reddit.com/r/Bitcoin/comments/38kqbz/watch_out_the_better_than_cash_alliance_has_a_plan/</t>
  </si>
  <si>
    <t>June 05, 2015 at 04:03AM</t>
  </si>
  <si>
    <t>1st Denver brewery to accept Bitcoin!</t>
  </si>
  <si>
    <t>http://www.blackshirtbrewingco.com/blog</t>
  </si>
  <si>
    <t>http://www.reddit.com/r/Bitcoin/comments/38koxy/1st_denver_brewery_to_accept_bitcoin/</t>
  </si>
  <si>
    <t>June 05, 2015 at 04:41AM</t>
  </si>
  <si>
    <t>YokoHamata</t>
  </si>
  <si>
    <t>Bitcoin is Backed by Time Itself</t>
  </si>
  <si>
    <t>https://diginomics.com/bitcoin-is-backed-by-time-itself/</t>
  </si>
  <si>
    <t>http://www.reddit.com/r/Bitcoin/comments/38kvyu/bitcoin_is_backed_by_time_itself/</t>
  </si>
  <si>
    <t>June 05, 2015 at 04:35AM</t>
  </si>
  <si>
    <t>stevehl42</t>
  </si>
  <si>
    <t>Bitcoins Unique Selling Point In The States &amp;amp; Guerrilla Marketing Flyers</t>
  </si>
  <si>
    <t>Right now, the biggest selling point to the mainstream in the states is getting 20% off Starbucks using the fold app. Followed by Purse.io's Amazon Discount and Gyft's Cards.Why don't we create flyers around these selling points and distribute guerrilla style around our cities?The flyer would walk people step by step through the process, showing them the easiest way to buy bitcoin, which is currently using a credit card with Circle or cash with BitQuick right?Each flyer should target one offer at a time. Like the first flyer's headline would say "How to get 20% off Starbucks on every purchase". Don't mention bitcoin until the step by step instructions, this way it'll suck more people in.Any graphic designers up for the challenge?</t>
  </si>
  <si>
    <t>http://www.reddit.com/r/Bitcoin/comments/38kuus/bitcoins_unique_selling_point_in_the_states/</t>
  </si>
  <si>
    <t>June 05, 2015 at 04:52AM</t>
  </si>
  <si>
    <t>On StreamiumLive: My gf's boobs (and me?) /$20 hr.</t>
  </si>
  <si>
    <t>http://www.np.reddit.com/r/Streamiumlive/comments/38ks6b/my_gfs_boobs_and_me/</t>
  </si>
  <si>
    <t>http://www.reddit.com/r/Bitcoin/comments/38kxjb/on_streamiumlive_my_gfs_boobs_and_me_20_hr/</t>
  </si>
  <si>
    <t>June 05, 2015 at 05:07AM</t>
  </si>
  <si>
    <t>svenberg</t>
  </si>
  <si>
    <t>[Bitcoin-development] Tough questions for Peter Todd, Chief Scientist {Mastercoin|Counterparty|Darkwallet|Viacoin}</t>
  </si>
  <si>
    <t>https://www.mail-archive.com/bitcoin-development@lists.sourceforge.net/msg08054.html</t>
  </si>
  <si>
    <t>http://www.reddit.com/r/Bitcoin/comments/38kzxi/bitcoindevelopment_tough_questions_for_peter_todd/</t>
  </si>
  <si>
    <t>June 05, 2015 at 05:01AM</t>
  </si>
  <si>
    <t>CosbyTeamTriosby</t>
  </si>
  <si>
    <t>Let's face it: you will never be able to insure your bitcoins while keeping your private keys.</t>
  </si>
  <si>
    <t>Probably one of the core reasons 90%+ of people do not own physical gold in their homes in any material sense.People do not want to risk losing their money. The idea of losing an unrecoverable password is not something society is going to accept and adopt. No. Fucking. Way.We need to move away from this "decentralized banking or bust" idiocy IF the idea is that the manstream should adopt bitcoin. Bitcoin banks are the saviors and not the enemy, if they are independent from each other. People will never buy into bitcoin unless the risk of losing them is spread out through banking insurance.My hunch is that this community is full of meticulous, possibly anal retentive, OCD, super organizers, but guess what? A lot of us are disorganized, short on attention, forgetful, and aloof. We need someone to secure our bitcoins for us because we are distracted and don't have the time or resources to recite our "unique bitcoin passphrases" every morning to ensure we don't forget them. Nor do we have 10 acres of land where we can bury our steel plate wallets. Fucking daffy.Bitcoin banks: how can we make them better and how can they be trusted. If BofA or Chase offered bitcoin for sale, oh me oh my, talk about the moon. It's either they get on board now, or we wait another 30-40 years for another brand to establish monetary trust.</t>
  </si>
  <si>
    <t>http://www.reddit.com/r/Bitcoin/comments/38kz2a/lets_face_it_you_will_never_be_able_to_insure/</t>
  </si>
  <si>
    <t>June 05, 2015 at 05:28AM</t>
  </si>
  <si>
    <t>Michagogo</t>
  </si>
  <si>
    <t>The Bitcoin Core 0.11 release cycle has begun, with v0.11.0rc1 tagged.</t>
  </si>
  <si>
    <t>https://github.com/bitcoin/bitcoin/blob/v0.11.0rc1/doc/release-notes.md</t>
  </si>
  <si>
    <t>http://www.reddit.com/r/Bitcoin/comments/38l3jc/the_bitcoin_core_011_release_cycle_has_begun_with/</t>
  </si>
  <si>
    <t>June 05, 2015 at 05:13AM</t>
  </si>
  <si>
    <t>cedivad</t>
  </si>
  <si>
    <t>Tough questions for Peter Todd, Chief Scientist {Mastercoin | Counterparty | Coinkite | Darkwallet</t>
  </si>
  <si>
    <t>http://bitcoin-development.narkive.com/EtlscI0j/tough-questions-for-peter-todd-chief-scientist-mastercoin-counterparty-coinkite-darkwallet-viacoin</t>
  </si>
  <si>
    <t>http://www.reddit.com/r/Bitcoin/comments/38l11z/tough_questions_for_peter_todd_chief_scientist/</t>
  </si>
  <si>
    <t>June 05, 2015 at 05:41AM</t>
  </si>
  <si>
    <t>StoryBit</t>
  </si>
  <si>
    <t>So if we hover at 220-240 for a year bitcoin may become an attractive store of value.</t>
  </si>
  <si>
    <t>http://www.reddit.com/r/Bitcoin/comments/38l5rl/so_if_we_hover_at_220240_for_a_year_bitcoin_may/</t>
  </si>
  <si>
    <t>June 05, 2015 at 05:38AM</t>
  </si>
  <si>
    <t>dsdxdydz</t>
  </si>
  <si>
    <t>Bought this tee for .05 BTC at the Montreal Bitcoin Embassy, big ups core dev massive!</t>
  </si>
  <si>
    <t>http://imgur.com/FheJGme</t>
  </si>
  <si>
    <t>http://www.reddit.com/r/Bitcoin/comments/38l55q/bought_this_tee_for_05_btc_at_the_montreal/</t>
  </si>
  <si>
    <t>June 05, 2015 at 06:14AM</t>
  </si>
  <si>
    <t>Kerrai</t>
  </si>
  <si>
    <t>The Bitlicense Dissected: Just The Important Stuff</t>
  </si>
  <si>
    <t>http://theblogchain.com/news/bitlicense-dissected/</t>
  </si>
  <si>
    <t>http://www.reddit.com/r/Bitcoin/comments/38lad9/the_bitlicense_dissected_just_the_important_stuff/</t>
  </si>
  <si>
    <t>June 05, 2015 at 06:08AM</t>
  </si>
  <si>
    <t>TheStatelessMan</t>
  </si>
  <si>
    <t>Mexico's TAR Airlines First in Latin America to Accept Bitcoin</t>
  </si>
  <si>
    <t>http://panampost.com/panam-staff/2015/06/04/mexicos-tar-airlines-first-in-latin-america-to-accept-bitcoin/</t>
  </si>
  <si>
    <t>http://www.reddit.com/r/Bitcoin/comments/38l9h7/mexicos_tar_airlines_first_in_latin_america_to/</t>
  </si>
  <si>
    <t>June 05, 2015 at 06:07AM</t>
  </si>
  <si>
    <t>Bidofthis</t>
  </si>
  <si>
    <t>IT'S ALIVE! IBM's Self Aware Token Patent Application (Bitcoin Inside)</t>
  </si>
  <si>
    <t>http://appft.uspto.gov/netacgi/nph-Parser?Sect1=PTO2&amp;Sect2=HITOFF&amp;p=1&amp;u=%2Fnetahtml%2FPTO%2Fsearch-bool.html&amp;r=1&amp;f=G&amp;l=50&amp;co1=AND&amp;d=PG01&amp;s1=20150149343.PGNR.&amp;OS=DN/20150149343&amp;RS=DN/20150149343?p=cite_Brian_Cohen_Inthepixels_on_Twitter_Bidofthis_on_Reddit</t>
  </si>
  <si>
    <t>http://www.reddit.com/r/Bitcoin/comments/38l9cg/its_alive_ibms_self_aware_token_patent/</t>
  </si>
  <si>
    <t>June 05, 2015 at 05:48AM</t>
  </si>
  <si>
    <t>Exoro</t>
  </si>
  <si>
    <t>What offline wallet should I choose?</t>
  </si>
  <si>
    <t>Currently my wallet is on CoinBase. I thought that would be fine, but I heard it's safer to have an offline wallet(incase the company gets hacked).There are a ton of wallets out there and a lot of different opinions on which one is best. I would like to fine a nice, clean one for Mac. If there's a way to have the offline wallet accessible via an iOS app as well, that would be awesome!Any suggestions?</t>
  </si>
  <si>
    <t>http://www.reddit.com/r/Bitcoin/comments/38l6sh/what_offline_wallet_should_i_choose/</t>
  </si>
  <si>
    <t>June 05, 2015 at 06:32AM</t>
  </si>
  <si>
    <t>StreetPen</t>
  </si>
  <si>
    <t>New project: Bitcoin Promotion QR Code</t>
  </si>
  <si>
    <t>Hi,I've built a QR code that anyone can scan to receive ~$.25 worth of BTC. It works in a "pez dispenser" type of manner (thanks for the idea /u/Paltry_Digger) where a script loads tip.me links to the QR code and the code links to a site that pulls one link at a time.The idea is the code can be put on a shirt, as a sticker, on an index card at a bar, or anything. Once someone has a financial reason to get into BTC for free they'll be more likely to do it.I'd like to load each one with $100 to start before pitching to local businesses. The idea being they get a code to put up anywhere for free in exchange for allowing people to pay for products with BTC in-store or online.I have several wealthier friends who have pledged to put $100 on up to 10 QRC codes per month and was wondering if once I get the ball rolling reddit had any other ideas for promotion or how to obtain further financial support.</t>
  </si>
  <si>
    <t>http://www.reddit.com/r/Bitcoin/comments/38ld1s/new_project_bitcoin_promotion_qr_code/</t>
  </si>
  <si>
    <t>June 05, 2015 at 07:11AM</t>
  </si>
  <si>
    <t>themusicgod1</t>
  </si>
  <si>
    <t>Bitcoin Difficulty Derivative - EXCHANGE (B.EXCH) [Havelock]</t>
  </si>
  <si>
    <t>https://www.havelockinvestments.com/fund.php?symbol=B.EXCH</t>
  </si>
  <si>
    <t>http://www.reddit.com/r/Bitcoin/comments/38liya/bitcoin_difficulty_derivative_exchange_bexch/</t>
  </si>
  <si>
    <t>June 05, 2015 at 07:02AM</t>
  </si>
  <si>
    <t>nmoBTC</t>
  </si>
  <si>
    <t>Can we argue that Bitcoin is much like TCP/IP where there is only going to be one universal VALUE protocol (i.e. no altcoins)?</t>
  </si>
  <si>
    <t>http://www.reddit.com/r/Bitcoin/comments/38lhut/can_we_argue_that_bitcoin_is_much_like_tcpip/</t>
  </si>
  <si>
    <t>June 05, 2015 at 07:00AM</t>
  </si>
  <si>
    <t>Brand new TV show mentions Bitcoin. Made me jump up and look at my girlfriend to make sure I wasn't crazy. "We traced some shady Bitcoin transactions Brandt made." - Stitchers (2015) s01e01</t>
  </si>
  <si>
    <t>http://www.springfieldspringfield.co.uk/view_episode_scripts.php?tv-show=stitchers-2015&amp;episode=s01e01</t>
  </si>
  <si>
    <t>http://www.reddit.com/r/Bitcoin/comments/38lhk7/brand_new_tv_show_mentions_bitcoin_made_me_jump/</t>
  </si>
  <si>
    <t>June 05, 2015 at 07:50AM</t>
  </si>
  <si>
    <t>69coins</t>
  </si>
  <si>
    <t>Price volatility - bitcoin, gold, and international currencies</t>
  </si>
  <si>
    <t>http://i.imgur.com/yWC3hj4.png</t>
  </si>
  <si>
    <t>http://www.reddit.com/r/Bitcoin/comments/38lob1/price_volatility_bitcoin_gold_and_international/</t>
  </si>
  <si>
    <t>manrider</t>
  </si>
  <si>
    <t>I just discovered that you can buy postage with bitcoin on Shipnik.com</t>
  </si>
  <si>
    <t>https://shipnik.com</t>
  </si>
  <si>
    <t>http://www.reddit.com/r/Bitcoin/comments/38lo5s/i_just_discovered_that_you_can_buy_postage_with/</t>
  </si>
  <si>
    <t>June 05, 2015 at 07:46AM</t>
  </si>
  <si>
    <t>Philogus</t>
  </si>
  <si>
    <t>This could be the first country to go cashless</t>
  </si>
  <si>
    <t>http://money.cnn.com/2015/06/02/technology/cashless-society-denmark/index.html?iid=ob_homepage_tech_pool&amp;iid=obnetwork</t>
  </si>
  <si>
    <t>http://www.reddit.com/r/Bitcoin/comments/38lno5/this_could_be_the_first_country_to_go_cashless/</t>
  </si>
  <si>
    <t>June 05, 2015 at 07:45AM</t>
  </si>
  <si>
    <t>molokomoloko</t>
  </si>
  <si>
    <t>Where to buy motorcycle parts with bitcoin?</t>
  </si>
  <si>
    <t>Hey everyone... anyone know where I can buy motorcycle parts (cafe racer handlebars) with bitcoins?</t>
  </si>
  <si>
    <t>http://www.reddit.com/r/Bitcoin/comments/38lnhk/where_to_buy_motorcycle_parts_with_bitcoin/</t>
  </si>
  <si>
    <t>June 05, 2015 at 07:43AM</t>
  </si>
  <si>
    <t>CoinFest</t>
  </si>
  <si>
    <t>CoinFest's Multisig Donation Wallet Now has 15 Signatories</t>
  </si>
  <si>
    <t>http://www.newsbtc.com/2015/06/05/coinfest-wallet-multisig/</t>
  </si>
  <si>
    <t>http://www.reddit.com/r/Bitcoin/comments/38ln6e/coinfests_multisig_donation_wallet_now_has_15/</t>
  </si>
  <si>
    <t>June 05, 2015 at 08:31AM</t>
  </si>
  <si>
    <t>luigi_fan</t>
  </si>
  <si>
    <t>@nyse: NYSE Chairman Jeff Sprecher discusses bitcoin, millennials, &amp;amp; technology in @CNBC interview</t>
  </si>
  <si>
    <t>http://video.cnbc.com/gallery/?video=3000385843&amp;play=1</t>
  </si>
  <si>
    <t>http://www.reddit.com/r/Bitcoin/comments/38ltr8/nyse_nyse_chairman_jeff_sprecher_discusses/</t>
  </si>
  <si>
    <t>June 05, 2015 at 08:54AM</t>
  </si>
  <si>
    <t>What is stopping any corrupt government around the world to keep printing money and using that money to buy bitcoin, thereby securing their own fraudulent behavior into something scarce?</t>
  </si>
  <si>
    <t>http://www.reddit.com/r/Bitcoin/comments/38lwk9/what_is_stopping_any_corrupt_government_around/</t>
  </si>
  <si>
    <t>June 05, 2015 at 08:57AM</t>
  </si>
  <si>
    <t>Could Bitcoin's stability actually be due to the spreading of its wealth into other altcoin economies? The more altcoins out there the more btc value is distrubuted amongst them.</t>
  </si>
  <si>
    <t>http://www.reddit.com/r/Bitcoin/comments/38lwyx/could_bitcoins_stability_actually_be_due_to_the/</t>
  </si>
  <si>
    <t>June 05, 2015 at 09:11AM</t>
  </si>
  <si>
    <t>killavanilla_0106</t>
  </si>
  <si>
    <t>Confused</t>
  </si>
  <si>
    <t>Okay.... I don't understand how you can tell if its a rip off or not. You're telling me I give some random person my visa giftcard information.... They will only take what I let them take.... in exchange for their bitcoin? What if you give someone your information then they never give you the bitcoin.... seems like I'd just be setting myself up for a scam.</t>
  </si>
  <si>
    <t>http://www.reddit.com/r/Bitcoin/comments/38lz55/confused/</t>
  </si>
  <si>
    <t>June 05, 2015 at 09:39AM</t>
  </si>
  <si>
    <t>inggrid_gatecoin</t>
  </si>
  <si>
    <t>This just in: Bitcoin Regulation Bill Approved by Californian State Assembly</t>
  </si>
  <si>
    <t>http://www.coindesk.com/bitcoin-regulation-bill-approved-by-californian-state-assembly/</t>
  </si>
  <si>
    <t>http://www.reddit.com/r/Bitcoin/comments/38m3lf/this_just_in_bitcoin_regulation_bill_approved_by/</t>
  </si>
  <si>
    <t>June 05, 2015 at 09:30AM</t>
  </si>
  <si>
    <t>Kitten-Smuggler</t>
  </si>
  <si>
    <t>How powerful is the bitcoin network?</t>
  </si>
  <si>
    <t>The latest article I can find on how powerful the network is was written in 2013 ( http://www.forbes.com/sites/reuvencohen/2013/11/28/global-bitcoin-computing-power-now-256-times-faster-than-top-500-supercomputers-combined/ ). Is there a site where I can see what it is at now? Is it more or less powerful than it was in 2013 during the mining rush?</t>
  </si>
  <si>
    <t>http://www.reddit.com/r/Bitcoin/comments/38m26g/how_powerful_is_the_bitcoin_network/</t>
  </si>
  <si>
    <t>June 05, 2015 at 09:27AM</t>
  </si>
  <si>
    <t>Bandors</t>
  </si>
  <si>
    <t>Why does a bitcoin confirmation take so long?</t>
  </si>
  <si>
    <t>I've been sitting here in front of a bitcoin ATM for the last half hour. It needs six confirmations before I can pull out the money. There has only been one confirmation so far. Does this mean I have to sit here for another couple hours?</t>
  </si>
  <si>
    <t>http://www.reddit.com/r/Bitcoin/comments/38m1qu/why_does_a_bitcoin_confirmation_take_so_long/</t>
  </si>
  <si>
    <t>June 05, 2015 at 10:52AM</t>
  </si>
  <si>
    <t>JamboRambo</t>
  </si>
  <si>
    <t>Can I use my .dat wallet from Bitcoin Core and transfer it to Electrum BTC? Bitcoin Core is so slow to update!</t>
  </si>
  <si>
    <t>http://www.reddit.com/r/Bitcoin/comments/38meei/can_i_use_my_dat_wallet_from_bitcoin_core_and/</t>
  </si>
  <si>
    <t>June 05, 2015 at 11:17AM</t>
  </si>
  <si>
    <t>Call me inconsiderate, but THIS is why I don't take Luke-Jr seriously: He lost the majority of his coins on Mt. Gox when there were signs FOR MONTHS to NOT keep coins there. He lacks the ability to properly gauge situations and look into the future.</t>
  </si>
  <si>
    <t>http://www.reddit.com/r/Bitcoin/comments/2ybn3s/lukejr_please_at_least_cite_your_crazy_wiki_edits/cp85p5w</t>
  </si>
  <si>
    <t>http://www.reddit.com/r/Bitcoin/comments/38mhrh/call_me_inconsiderate_but_this_is_why_i_dont_take/</t>
  </si>
  <si>
    <t>June 05, 2015 at 11:55AM</t>
  </si>
  <si>
    <t>makemejelly49</t>
  </si>
  <si>
    <t>I'm confused about the state of Bitcoin at the moment.</t>
  </si>
  <si>
    <t>So, what's going on with BTC value these days? I can't remember the last time I saw 1BTC exchange to even $300USD. I'm not too upset, it just means that right now it's a buyer's market, but I can't help but wonder if this means it has finally reached stability as a currency, and the $10k Day is nothing but a fool's dream.Did Satoshi-sama unleash his hoard onto the market and drop the price, or will a rebound happen in the coming years?</t>
  </si>
  <si>
    <t>http://www.reddit.com/r/Bitcoin/comments/38mmmc/im_confused_about_the_state_of_bitcoin_at_the/</t>
  </si>
  <si>
    <t>June 05, 2015 at 11:49AM</t>
  </si>
  <si>
    <t>I used to feel like the crazy one trying to explain the bitcoin-future to my ignorant friends, but then I reversed the role and started judging them for not comprehending the logic behind a 'digital-money' future. Now they're asking me how to buy it.</t>
  </si>
  <si>
    <t>http://www.reddit.com/r/Bitcoin/comments/38mm1j/i_used_to_feel_like_the_crazy_one_trying_to/</t>
  </si>
  <si>
    <t>June 05, 2015 at 12:24PM</t>
  </si>
  <si>
    <t>hopitas</t>
  </si>
  <si>
    <t>Bitcoin micro payments for internet radio channel content.</t>
  </si>
  <si>
    <t>I have been wondering how Bitcoin could be used for micro payments for net radio content. Does anyone know any existing radios or similar content providers?If for example a radio channel has 50k net listeners/week and 1% of those listeners would be willing to pay dollar/week, this could be part of feasible business model.The major obstacle I can see is how to get people using micropayments. Is there similar cases where for example Changetip is been used? How about making some faucet and let people try out the payment system for free first?Any ideas are welcome.</t>
  </si>
  <si>
    <t>http://www.reddit.com/r/Bitcoin/comments/38mpwe/bitcoin_micro_payments_for_internet_radio_channel/</t>
  </si>
  <si>
    <t>June 05, 2015 at 01:09PM</t>
  </si>
  <si>
    <t>SpectroCoin Launches A Bitcoin Debit Card For Eastern Europe</t>
  </si>
  <si>
    <t>https://bitcoinmagazine.com/20689/spectrocoin-launches-bitcoin-debit-card-eastern-europe/</t>
  </si>
  <si>
    <t>http://www.reddit.com/r/Bitcoin/comments/38mum5/spectrocoin_launches_a_bitcoin_debit_card_for/</t>
  </si>
  <si>
    <t>June 05, 2015 at 01:45PM</t>
  </si>
  <si>
    <t>SpiryGolden</t>
  </si>
  <si>
    <t>http://www.reddit.com/r/Bitcoin/comments/38my06/russell_brand_comments_regarding_ross_ulbricht/</t>
  </si>
  <si>
    <t>June 05, 2015 at 01:24PM</t>
  </si>
  <si>
    <t>Are bitcoin and the banks worth it or a waste of time?</t>
  </si>
  <si>
    <t>http://www.afr.com/technology/are-bitcoin-and-the-banks-worth-it-or-a-waste-of-time-20150605-ghh9n8</t>
  </si>
  <si>
    <t>http://www.reddit.com/r/Bitcoin/comments/38mw3v/are_bitcoin_and_the_banks_worth_it_or_a_waste_of/</t>
  </si>
  <si>
    <t>June 05, 2015 at 01:23PM</t>
  </si>
  <si>
    <t>Jinjagalesi</t>
  </si>
  <si>
    <t>Is it too late to make money off Bitcoin?</t>
  </si>
  <si>
    <t>If not, how??</t>
  </si>
  <si>
    <t>http://www.reddit.com/r/Bitcoin/comments/38mw0m/is_it_too_late_to_make_money_off_bitcoin/</t>
  </si>
  <si>
    <t>June 05, 2015 at 01:18PM</t>
  </si>
  <si>
    <t>Bitcoin price had never made sense, so don't worry. The price jumped from a high of around 200 to a high of 1100 within a month, then somehow held above that jump until recently</t>
  </si>
  <si>
    <t>http://www.reddit.com/r/Bitcoin/comments/38mvlv/bitcoin_price_had_never_made_sense_so_dont_worry/</t>
  </si>
  <si>
    <t>ruccos</t>
  </si>
  <si>
    <t>Bitcoin Jesus says invest in bitcoin and you shall reap</t>
  </si>
  <si>
    <t>http://calvinayre.com/2015/06/02/business/bitcoin-jesus-says-invest-in-bitcoin-and-you-shall-reap/</t>
  </si>
  <si>
    <t>http://www.reddit.com/r/Bitcoin/comments/38mvlp/bitcoin_jesus_says_invest_in_bitcoin_and_you/</t>
  </si>
  <si>
    <t>June 05, 2015 at 01:57PM</t>
  </si>
  <si>
    <t>Ascribe Wants To Build ‘The Ownership Layer Of The Internet’</t>
  </si>
  <si>
    <t>http://bravenewcoin.com/news/ascribe-wants-to-build-the-ownership-layer-of-the-internet/</t>
  </si>
  <si>
    <t>http://www.reddit.com/r/Bitcoin/comments/38mz4k/ascribe_wants_to_build_the_ownership_layer_of_the/</t>
  </si>
  <si>
    <t>June 05, 2015 at 01:52PM</t>
  </si>
  <si>
    <t>bitpotluck</t>
  </si>
  <si>
    <t>Shia Labeouf wants moar block size debate</t>
  </si>
  <si>
    <t>https://www.youtube.com/watch?v=UVDB9yhdoNM</t>
  </si>
  <si>
    <t>http://www.reddit.com/r/Bitcoin/comments/38myn9/shia_labeouf_wants_moar_block_size_debate/</t>
  </si>
  <si>
    <t>June 05, 2015 at 02:12PM</t>
  </si>
  <si>
    <t>TransferWise users now move £500 million a month on the platform</t>
  </si>
  <si>
    <t>https://transferwise.com/blog/2015-06/transferwise-users-move-500-million-a-month-globally?utm_medium=content&amp;utm_source=news&amp;utm_campaign=500mill</t>
  </si>
  <si>
    <t>http://www.reddit.com/r/Bitcoin/comments/38n0jb/transferwise_users_now_move_500_million_a_month/</t>
  </si>
  <si>
    <t>June 05, 2015 at 02:55PM</t>
  </si>
  <si>
    <t>SrPeixinho</t>
  </si>
  <si>
    <t>What happens if someone post illegal data to the blockchain?</t>
  </si>
  <si>
    <t>Suppose that someone encodes illegal data such as pirated content, drug ads and pedofilia. That person then proceeds to tell everyone on the internet where the data is located.What would happen on this scenario?</t>
  </si>
  <si>
    <t>http://www.reddit.com/r/Bitcoin/comments/38n441/what_happens_if_someone_post_illegal_data_to_the/</t>
  </si>
  <si>
    <t>June 05, 2015 at 02:41PM</t>
  </si>
  <si>
    <t>SuperNET Sponsors “Blockchain Solution in Greece” Project by Drachmae</t>
  </si>
  <si>
    <t>http://insidebitcoins.com/news/supernet-sponsors-blockchain-solution-in-greece-project-by-drachmae/32939</t>
  </si>
  <si>
    <t>http://www.reddit.com/r/Bitcoin/comments/38n2xp/supernet_sponsors_blockchain_solution_in_greece/</t>
  </si>
  <si>
    <t>June 05, 2015 at 03:18PM</t>
  </si>
  <si>
    <t>hawooni</t>
  </si>
  <si>
    <t>Bitcoin Leader Changes Mind, Says He’ll Fork Without Developer Consensus</t>
  </si>
  <si>
    <t>http://altcoinpress.com/2015/05/bitcoin-leader-changes-mind-says-hell-fork-without-developer-consensus/</t>
  </si>
  <si>
    <t>http://www.reddit.com/r/Bitcoin/comments/38n62i/bitcoin_leader_changes_mind_says_hell_fork/</t>
  </si>
  <si>
    <t>June 05, 2015 at 03:31PM</t>
  </si>
  <si>
    <t>wiewiewahhhh</t>
  </si>
  <si>
    <t>Vaultoro Partners With ShapeShift To Expand Customer Base</t>
  </si>
  <si>
    <t>http://dmt.li/aultorohapeshift</t>
  </si>
  <si>
    <t>http://www.reddit.com/r/Bitcoin/comments/38n77u/vaultoro_partners_with_shapeshift_to_expand/</t>
  </si>
  <si>
    <t>June 05, 2015 at 03:56PM</t>
  </si>
  <si>
    <t>Emeraldthinking</t>
  </si>
  <si>
    <t>Duuuude!! Bitcoin for cannabis whaaaa!! So i can get my cannabis delivered to my doorstep?? This is pretty fuckin awesome. I will most definitely keep a close watch on this.</t>
  </si>
  <si>
    <t>https://goldengatesgreenest.com</t>
  </si>
  <si>
    <t>http://www.reddit.com/r/Bitcoin/comments/38n9at/duuuude_bitcoin_for_cannabis_whaaaa_so_i_can_get/</t>
  </si>
  <si>
    <t>June 05, 2015 at 03:41PM</t>
  </si>
  <si>
    <t>daper27</t>
  </si>
  <si>
    <t>Coinbase &amp;amp; Credit Card Purchases</t>
  </si>
  <si>
    <t>Hi all,Does coinbase even allow for bitcoin purchases via credit card or is that system solely intended as a backup mechanism in the event your back account does not have sufficient funds?If coinbase does allow purchases with the credit card, how do you go about doing this? If not, is there a reputable bitcoin broker that does?Thanks!</t>
  </si>
  <si>
    <t>http://www.reddit.com/r/Bitcoin/comments/38n82i/coinbase_credit_card_purchases/</t>
  </si>
  <si>
    <t>June 05, 2015 at 04:54PM</t>
  </si>
  <si>
    <t>Andyl66</t>
  </si>
  <si>
    <t>New York to regulate Bitcoin - seriously WTF?</t>
  </si>
  <si>
    <t>http://www.engadget.com/2015/06/05/new-york-bitlicense/</t>
  </si>
  <si>
    <t>http://www.reddit.com/r/Bitcoin/comments/38ne40/new_york_to_regulate_bitcoin_seriously_wtf/</t>
  </si>
  <si>
    <t>June 05, 2015 at 04:53PM</t>
  </si>
  <si>
    <t>PSA: Pruning your node will prevent it from relaying *any* blocks</t>
  </si>
  <si>
    <t>According to the release notes, block pruning disables relaying blocks altogether.So basically your node pretty much disappears from the network, except for the part where it simply bounces unconfirmed txes to other peers.Do not enable pruning unless you want to weaken the network even further.</t>
  </si>
  <si>
    <t>http://www.reddit.com/r/Bitcoin/comments/38ne1c/psa_pruning_your_node_will_prevent_it_from/</t>
  </si>
  <si>
    <t>June 05, 2015 at 04:51PM</t>
  </si>
  <si>
    <t>slacky86</t>
  </si>
  <si>
    <t>Someone design a mobile phone hardware wallet. Youll make a kabillion dollars!</t>
  </si>
  <si>
    <t>Yeah i know you can plug a trezor into a phone but having a cable running to your phone from it isnt really all that convenient.Bitcoin needs to be safe, secure and easy to use on the go and a hardware wallet designed specially as a small attatchment that plugs directly into the micro usb or lightning plug would be perfect.Trezor is really made for desktops but has the ability to plug into a phone. Wouldnt it be bettet to be made the other way around specifically for mobile with the option to plug into a computer as well.I was thinking of a design similar in shape to something like this:https://lh4.googleusercontent.com/proxy/9TinW_mTrT9zTq61IidlO-1KNePdlJGubekU2fnwcDjbJbVwywk6-0yvBDR1flD3wbtKULPpxHtGR5CFb0hFpTFhV_T3M3Uk4zNSngJadH4tpRfdPJ42aRo83VB2N7Y2dX2ljfSxf5g=w495-h297-ncSimilar to a trezor maybe with a lcd and option to have micro usb or lightning with a cable atatchment for pc. An app for it run and also open source so other mobile wallets can support it.</t>
  </si>
  <si>
    <t>http://www.reddit.com/r/Bitcoin/comments/38ndxl/someone_design_a_mobile_phone_hardware_wallet/</t>
  </si>
  <si>
    <t>June 05, 2015 at 04:43PM</t>
  </si>
  <si>
    <t>dogeqrcode</t>
  </si>
  <si>
    <t>BitTube.TV would like to invite you to get some BitCoin!</t>
  </si>
  <si>
    <t>http://www.bittube.tv</t>
  </si>
  <si>
    <t>http://www.reddit.com/r/Bitcoin/comments/38nd83/bittubetv_would_like_to_invite_you_to_get_some/</t>
  </si>
  <si>
    <t>June 05, 2015 at 04:28PM</t>
  </si>
  <si>
    <t>Silly theoretical questions about seeds for someone who enjoys doing maths.</t>
  </si>
  <si>
    <t>Say I have a 12 words seed for an HD wallet. I want to keep it written on a piece of paper, in a sealed envelop, in my desk drawer. But, I am afraid someone might come into my home, open the envelop with steam, copy the seed, and steal my Bitcoin's some day.So, I obfuscate the 12 words in a series of 12x12 words. Of course, when needed I will remember which words are mine. But it is still easier to remember than memorizing the words without writing them down.Would someone help me calculate these please?a) Is 144 words (within which 12 are "real") enough to make it really hard to brute force? In other words, how many possible false combinations are hiding the real one? Assuming my "real" word list is spread out within other "fake" words in their original order.b) Same as (a) but assuming my "real" words are not in order. (I would have to remember the order myself.)c) Same as (b) and one of my words is missing. (I actually remember it, without writing it down. So, 11 "real" words and 133 "fake" ones.)d) If it is still not good enough, how many "fake" words should I use?e) Is there a simple and verified open-source script somewhere that I can use to generate the 132 other words?</t>
  </si>
  <si>
    <t>http://www.reddit.com/r/Bitcoin/comments/38nbzw/silly_theoretical_questions_about_seeds_for/</t>
  </si>
  <si>
    <t>June 05, 2015 at 05:07PM</t>
  </si>
  <si>
    <t>bsie</t>
  </si>
  <si>
    <t>BitClub scam or not?</t>
  </si>
  <si>
    <t>I think BitClub Network is running a scam, what are your thoughts?Here is a picture of our new debit card that will be issued from one of the largest banks in Hong Kong. We have been working on this process for months and we are just about ready to make it available to everyone.This is more than just a card it will also come with your own wallet that can be synced up with your BitClub account very easily.As you can see from the picture the card will include your name (or business name) and BitClub Network will be embossed at the bottom. We also have our logo with a QR code that will be linked directly to your Bitcoin wallet. This is unlike anything out there because now you can literally have people scan your card to load it up with Bitcoin.We will be making the order page available on Monday!First, we will open this up to Founders only for a few days and then everyone will have full access to it.The cost is a flat rate of 0.09 BTC + shipping costs that you can select from a few different options depending on your location.When you order the card it will be shipped out immediately and sent via regular mail with all the instructions on how to activate your new account.</t>
  </si>
  <si>
    <t>http://www.reddit.com/r/Bitcoin/comments/38nf7t/bitclub_scam_or_not/</t>
  </si>
  <si>
    <t>June 05, 2015 at 05:24PM</t>
  </si>
  <si>
    <t>The Creepiest Promotion Ever - Bitcoin, Freedom &amp;amp; Anarchy ! - Who will be the first to kickstart this crazy decentralized unverified t-shirt project ?</t>
  </si>
  <si>
    <t>We talked to motherboard @ vicenews http://motherboard.vice.com/read/meet-mr-anonymous-and-the-wet-t-shirt-girls ... thanks for writing a great article Jodan.What can you get for 3 keywords and 50 bucks in Bitcoin ?check out what you can do &gt;&gt; https://plus.google.com/116957188919892294339/posts/Bzebw4Ut7eM … - and be first to wear a custom designed surprise t-shirt designed and printed by us? -(if you like we can wear your t-shirt in a video before we ship it)Help us / join us and let's kickstart this crazy decentralized project worldwide.Mission goal: We would like to Shoot Guns and Ride Elephants in our wet t-shirts and we can do that where we live.. and we want to make it into an awesome Bitcoin video for you guys... and prove a business can run without verification or merchant accounts.Bitcoin rules... share the love Big kiss/ the WetTshirtGirlsA quick statement: Technology is an reflection of mankind who all are put on this world to be the best we can be... but we are forever condemned in the flesh.. that is mankind's only true battle. Technology don't have this issue and might soon surpass us in many ways... but will we sign off our humanity for the promised advantages new tech gives us.. please don't.</t>
  </si>
  <si>
    <t>http://www.reddit.com/r/Bitcoin/comments/38ngtb/the_creepiest_promotion_ever_bitcoin_freedom/</t>
  </si>
  <si>
    <t>June 05, 2015 at 05:36PM</t>
  </si>
  <si>
    <t>heKkuza</t>
  </si>
  <si>
    <t>The new VegasCasino.io opens its doors for Bitcoin players!</t>
  </si>
  <si>
    <t>http://bitcoincasino.info/bitcoin-casino-news/new-vegascasino-io-opens-its-doors-for-bitcoin-players/</t>
  </si>
  <si>
    <t>http://www.reddit.com/r/Bitcoin/comments/38nhwm/the_new_vegascasinoio_opens_its_doors_for_bitcoin/</t>
  </si>
  <si>
    <t>June 05, 2015 at 05:26PM</t>
  </si>
  <si>
    <t>hellyeahent</t>
  </si>
  <si>
    <t>Bitfinex proof of reserve</t>
  </si>
  <si>
    <t>https://www.bitfinex.com/pages/announcements/?id=39Good idea, now time for bitstamp ?</t>
  </si>
  <si>
    <t>http://www.reddit.com/r/Bitcoin/comments/38ngz9/bitfinex_proof_of_reserve/</t>
  </si>
  <si>
    <t>June 05, 2015 at 06:30PM</t>
  </si>
  <si>
    <t>NYSE Chairman: Millennials Trust Bitcoin More Than Fiat</t>
  </si>
  <si>
    <t>http://www.coindesk.com/nyse-chairman-millennials-trust-bitcoin-more-than-fiat/</t>
  </si>
  <si>
    <t>http://www.reddit.com/r/Bitcoin/comments/38nmxn/nyse_chairman_millennials_trust_bitcoin_more_than/</t>
  </si>
  <si>
    <t>June 05, 2015 at 06:00PM</t>
  </si>
  <si>
    <t>rob2360</t>
  </si>
  <si>
    <t>Bitstamp loses another financial intermediary</t>
  </si>
  <si>
    <t>After Standard Chartered shut USD payments to Bitstamp's bankers - Raiffesen - in February it was still possible to send GBP to Raiffesen. That ceased this week with GBP deposits being held by intermediary Unicredit who have decided to refuse to onward remit. Anyone who has sent money to Raiffesen will need to get the bank to recall their funds which are stuck in Austria...</t>
  </si>
  <si>
    <t>http://www.reddit.com/r/Bitcoin/comments/38nk1x/bitstamp_loses_another_financial_intermediary/</t>
  </si>
  <si>
    <t>June 05, 2015 at 05:51PM</t>
  </si>
  <si>
    <t>thederpill</t>
  </si>
  <si>
    <t>What are the most important programming languages for Bitcoin?</t>
  </si>
  <si>
    <t>Presuming Bitcoin becomes a massive global success with huge opportunities for entrepreneurs and programmers...Which programming languages are/will be the most important?</t>
  </si>
  <si>
    <t>http://www.reddit.com/r/Bitcoin/comments/38nj8k/what_are_the_most_important_programming_languages/</t>
  </si>
  <si>
    <t>June 05, 2015 at 06:54PM</t>
  </si>
  <si>
    <t>Win 20 000 satoshi!!</t>
  </si>
  <si>
    <t>http://freebtc.xaa.pl</t>
  </si>
  <si>
    <t>http://www.reddit.com/r/Bitcoin/comments/38np86/win_20_000_satoshi/</t>
  </si>
  <si>
    <t>June 05, 2015 at 06:39PM</t>
  </si>
  <si>
    <t>SpacePudding</t>
  </si>
  <si>
    <t>I have to make a presentation about Bitcoin. Can you advice me some useful ressources?</t>
  </si>
  <si>
    <t>Hello everyone !In 3 weeks I have to make a presentation in front of my class to explain them everything about Bitcoin, focusing on the finance aspect.I chose to talk about these subjects: - History/Background - Suppliers/Customers (users) - Historical charts - Companies linked to Bitcoin - Competitors of Bitcoin - Factors driving the value up or down - Forecast for end 2015I have mostly studied the historical part right now but I think you guys may be the best to give me some useful ressources to enhance my presentation.Thank you !</t>
  </si>
  <si>
    <t>http://www.reddit.com/r/Bitcoin/comments/38nnqy/i_have_to_make_a_presentation_about_bitcoin_can/</t>
  </si>
  <si>
    <t>June 05, 2015 at 07:05PM</t>
  </si>
  <si>
    <t>jonstern</t>
  </si>
  <si>
    <t>Blockchain = Bitcoin (capital B)</t>
  </si>
  <si>
    <t>Same fucking thing. The press is very misinformed by reporting they are not. Makes me very annoyed when so called "experts" try to differentiate it.</t>
  </si>
  <si>
    <t>http://www.reddit.com/r/Bitcoin/comments/38nqes/blockchain_bitcoin_capital_b/</t>
  </si>
  <si>
    <t>June 05, 2015 at 07:32PM</t>
  </si>
  <si>
    <t>coinadoio</t>
  </si>
  <si>
    <t>Price reduction at Coinado - a Bitcoin-exclusive cloud torrenting service for command line fans. Now at $0.05/GB. We also give out data coupons for those who tweet about us - check us out!</t>
  </si>
  <si>
    <t>http://coinado.io</t>
  </si>
  <si>
    <t>http://www.reddit.com/r/Bitcoin/comments/38ntem/price_reduction_at_coinado_a_bitcoinexclusive/</t>
  </si>
  <si>
    <t>June 05, 2015 at 08:05PM</t>
  </si>
  <si>
    <t>Entrepreneurs Jump on the Bitcoin Bandwagon</t>
  </si>
  <si>
    <t>http://www.entrepreneur.com/article/246607</t>
  </si>
  <si>
    <t>http://www.reddit.com/r/Bitcoin/comments/38nxgb/entrepreneurs_jump_on_the_bitcoin_bandwagon/</t>
  </si>
  <si>
    <t>June 05, 2015 at 08:04PM</t>
  </si>
  <si>
    <t>grovulent</t>
  </si>
  <si>
    <t>BusinessWorld | Philippine remittance industry embraces crypto-currency</t>
  </si>
  <si>
    <t>http://www.bworldonline.com/content.php?section=Economy&amp;title=philippine-remittance-industry-embraces-crypto-currency&amp;id=109164</t>
  </si>
  <si>
    <t>http://www.reddit.com/r/Bitcoin/comments/38nxat/businessworld_philippine_remittance_industry/</t>
  </si>
  <si>
    <t>June 05, 2015 at 07:56PM</t>
  </si>
  <si>
    <t>David_Moskowitz</t>
  </si>
  <si>
    <t>New York’s Bitlicense Implications for Non-US Businesses</t>
  </si>
  <si>
    <t>http://coinrepublic.com/new-yorks-bitlicense-implications-for-non-us-businesses/</t>
  </si>
  <si>
    <t>http://www.reddit.com/r/Bitcoin/comments/38nw8r/new_yorks_bitlicense_implications_for_nonus/</t>
  </si>
  <si>
    <t>June 05, 2015 at 07:52PM</t>
  </si>
  <si>
    <t>jigggi</t>
  </si>
  <si>
    <t>Bitcoin core</t>
  </si>
  <si>
    <t>I opened bitcoin core and it started to download blocks from the beginning and shows that my balance is 0 although there should be some bitcoins. Is this some update or what?</t>
  </si>
  <si>
    <t>http://www.reddit.com/r/Bitcoin/comments/38nvve/bitcoin_core/</t>
  </si>
  <si>
    <t>June 05, 2015 at 08:30PM</t>
  </si>
  <si>
    <t>pecathor</t>
  </si>
  <si>
    <t>3 interesting startups from Europe: Bitcoin, E-commerce and Security</t>
  </si>
  <si>
    <t>https://www.linkedin.com/pulse/3-interesting-startups-from-europe-bitcoin-e-commerce-bogomil-shopov</t>
  </si>
  <si>
    <t>http://www.reddit.com/r/Bitcoin/comments/38o0mh/3_interesting_startups_from_europe_bitcoin/</t>
  </si>
  <si>
    <t>June 05, 2015 at 09:40PM</t>
  </si>
  <si>
    <t>Richard Branson tweets about BitFury's bitcoin mining lightbulb</t>
  </si>
  <si>
    <t>https://twitter.com/richardbranson/status/606827985388335105</t>
  </si>
  <si>
    <t>http://www.reddit.com/r/Bitcoin/comments/38oam8/richard_branson_tweets_about_bitfurys_bitcoin/</t>
  </si>
  <si>
    <t>June 05, 2015 at 09:39PM</t>
  </si>
  <si>
    <t>Price is spiking on the "vagina" news from Russia.</t>
  </si>
  <si>
    <t>If we'll lose money in this thing, at least there will be stories to tell our grand kids.Edit: grammar.</t>
  </si>
  <si>
    <t>http://www.reddit.com/r/Bitcoin/comments/38oaez/price_is_spiking_on_the_vagina_news_from_russia/</t>
  </si>
  <si>
    <t>June 05, 2015 at 09:36PM</t>
  </si>
  <si>
    <t>BlockTrail Acquires SendChat</t>
  </si>
  <si>
    <t>https://blog.blocktrail.com/2015/06/blocktrail-acquires-sendchat-welcomes-new-member/</t>
  </si>
  <si>
    <t>http://www.reddit.com/r/Bitcoin/comments/38o9x9/blocktrail_acquires_sendchat/</t>
  </si>
  <si>
    <t>June 05, 2015 at 10:11PM</t>
  </si>
  <si>
    <t>Tell me if you recognize the rapper in this video (yes this is bitcoin related)</t>
  </si>
  <si>
    <t>https://www.youtube.com/watch?v=N_F2FDpU1mM</t>
  </si>
  <si>
    <t>http://www.reddit.com/r/Bitcoin/comments/38oesl/tell_me_if_you_recognize_the_rapper_in_this_video/</t>
  </si>
  <si>
    <t>June 05, 2015 at 10:09PM</t>
  </si>
  <si>
    <t>ColBuzzLiteBeer</t>
  </si>
  <si>
    <t>In 'year of Apple Pay', many top retailers remain skeptical</t>
  </si>
  <si>
    <t>http://www.reuters.com/article/2015/06/05/us-apple-pay-idUSKBN0OL0CM20150605</t>
  </si>
  <si>
    <t>http://www.reddit.com/r/Bitcoin/comments/38oelh/in_year_of_apple_pay_many_top_retailers_remain/</t>
  </si>
  <si>
    <t>fuckotheclown3</t>
  </si>
  <si>
    <t>Need a little help - getblockcount is lying to me.</t>
  </si>
  <si>
    <t>I realize people will see this at different times, so I'll just report current:Blockchain.info says the block count is 359,535 right now.Fuckotheclown3's node says the block count is 302,729 right now.I'm running Bitcoin Core Daemon version v0.10.0I've rebuilt from scratch on numerous occasions and I never seem to get a block count anywhere near blockchain's, even after it settles down and I start getting one block every 10 minutes.Does anyone run a bitcoind node and have a block count above 359,000? Could blockchain.info be including some historical stuff that isn't in the chain any more, like a hard fork?Thanks for anything.</t>
  </si>
  <si>
    <t>http://www.reddit.com/r/Bitcoin/comments/38oehs/need_a_little_help_getblockcount_is_lying_to_me/</t>
  </si>
  <si>
    <t>June 05, 2015 at 10:07PM</t>
  </si>
  <si>
    <t>yeh-nah-yeh</t>
  </si>
  <si>
    <t>Government licensed US race books offer 1.6 on American Pharoah to win the Belmont Stakes. With a trusted bitcoin book you can get 1.91. 50% worse deal is the price of "consumer protection"</t>
  </si>
  <si>
    <t>http://bitcoin-betting-guide.com/james-cannings-blog/belmont-stakes-bitcoin-betting-overview/</t>
  </si>
  <si>
    <t>http://www.reddit.com/r/Bitcoin/comments/38oe9k/government_licensed_us_race_books_offer_16_on/</t>
  </si>
  <si>
    <t>June 05, 2015 at 10:21PM</t>
  </si>
  <si>
    <t>Conensus seems to have been reached on block size increase</t>
  </si>
  <si>
    <t>The blocksize discussion has subsided, and it seems that a consensus has been reached on when and how to implement the change. Summarizing the specific proposals that have been posted here:Instead of triggering the increase at a specific block number, as Satoshi had suggested, it will be triggered by a specific event occurring in the blockchain. That way, no one will know in advance when the limit will be increased -- maybe next month, maybe next year, maybe never.Specifically, the block size limit will be increased as soon as 800 of the last 1000 mined blocks are stamped with the version number of the new, big-block-enabled version of the software. That is the only way to ensure that the limit will be raised while 20% of the miners (and an unknown percentage of nodes and clients) are still running the old version.Care will be taken to make the blocks generated by the new version aceptable to the old-version, and vice-versa, apart from their size and ancestry. That will ensure that (a) even after the limit has been raised, the chain will not actually fork until some miner issues a block bigger than 1 MB, which no one can predict when it will happen; and (b) without following the back links to the present time, there will be no way to tell whether a block is part of the old branch, of the new branch, or of the common trunk before the fork.The new hard block size limit will be 'unlimited' (actually 264-1 = 18 exabytes, for technical reasons). That way, a malicious or careless miner will be able to knock out any number of nodes and clients, permanently, by mining a block that is too large for them to load into memory, but still small enough for at least one node to validate and include in the blockchain.Care will be taken to keep the transaction requests formally valid under both versions, even after the fork, apart from the spent/unspent status of the inputs. That way, after the fork happens, (a) clients will never know whether their requests will be executed on the old chain, on the new chain, on both, or on neither; and (b) their wallets will soon become inconsistent with both chains, hopefully in a way that cannot be fixed.While the hard block size limit will be removed, the default soft block size limit (currently 750 kB) will be lowered to 300 kB. That way, as soon as a sufficient number of miners have upgraded, a growing backlog of unconfirmed transactions will begin to form on the node pools, even before the hard limit is actually increased. That will force every client to include in each of his requests a fee that is 10% higher than the average of the fees included by other clients in their requests; thus preparing the community for the future when block rewards will no longer be enough to support the miners.Now I need only figure out how to connect my microwave oven to the internet so that it will automatically start popping the popcorn as soon as 799 of the last 1000 blocks had the new version tag.</t>
  </si>
  <si>
    <t>http://www.reddit.com/r/Bitcoin/comments/38ogcz/conensus_seems_to_have_been_reached_on_block_size/</t>
  </si>
  <si>
    <t>June 05, 2015 at 10:18PM</t>
  </si>
  <si>
    <t>Buckyboycoin</t>
  </si>
  <si>
    <t>So why are there so many 0,022 trades</t>
  </si>
  <si>
    <t>http://bitcointicker.co/</t>
  </si>
  <si>
    <t>http://www.reddit.com/r/Bitcoin/comments/38ofwz/so_why_are_there_so_many_0022_trades/</t>
  </si>
  <si>
    <t>June 05, 2015 at 10:13PM</t>
  </si>
  <si>
    <t>bvchurch</t>
  </si>
  <si>
    <t>Bitcoin sales tax?</t>
  </si>
  <si>
    <t>I'm fairly new to bitcoin, so please correct me if I'm wrong, but I understand that the IRS is treating bitcoin as a commodity, which means that if you buy and sell bitcoin for US dollars, you have to report that income and pay capital gains tax in the event that the price of bitcoin increased between buying and selling it.But what about sales tax? If you are buying things with bitcoin, is there a way for the US government to tax your consumption of goods and services? If not, then it seems as if the government would want to make bitcoin illegal.Am I missing anything?</t>
  </si>
  <si>
    <t>http://www.reddit.com/r/Bitcoin/comments/38of4t/bitcoin_sales_tax/</t>
  </si>
  <si>
    <t>June 05, 2015 at 10:57PM</t>
  </si>
  <si>
    <t>alarm_test</t>
  </si>
  <si>
    <t>Farmer's 'village currency' lands him in court - BBC News</t>
  </si>
  <si>
    <t>http://www.bbc.co.uk/news/blogs-news-from-elsewhere-33024081</t>
  </si>
  <si>
    <t>http://www.reddit.com/r/Bitcoin/comments/38olyx/farmers_village_currency_lands_him_in_court_bbc/</t>
  </si>
  <si>
    <t>June 05, 2015 at 11:15PM</t>
  </si>
  <si>
    <t>EmbroideredLexicon</t>
  </si>
  <si>
    <t>Brooklyn Man Robbed at Gunpoint for $1,100 in Bitcoin, Police Say</t>
  </si>
  <si>
    <t>http://www.dnainfo.com/new-york/20150605/crown-heights/brooklyn-man-robbed-at-gunpoint-for-1100-bitcoin-police-say</t>
  </si>
  <si>
    <t>http://www.reddit.com/r/Bitcoin/comments/38oopw/brooklyn_man_robbed_at_gunpoint_for_1100_in/</t>
  </si>
  <si>
    <t>June 05, 2015 at 11:13PM</t>
  </si>
  <si>
    <t>ezview</t>
  </si>
  <si>
    <t>New York and California Ban sales of Gold and Silver Currency and Coins for Fiat between individuals or peer to peer</t>
  </si>
  <si>
    <t>Sounds Silly? We did it before in 1934. http://en.wikipedia.org/wiki/Gold_Reserve_Act What are we going to do about this? When does selling your Bitcoin for fiat become illegal because as "a business"? Remember 1934.</t>
  </si>
  <si>
    <t>http://www.reddit.com/r/Bitcoin/comments/38oof1/new_york_and_california_ban_sales_of_gold_and/</t>
  </si>
  <si>
    <t>June 05, 2015 at 11:06PM</t>
  </si>
  <si>
    <t>CallTur</t>
  </si>
  <si>
    <t>Rand Paul, the senator who is fighting for bitcoins to be unregulated and tax free, accepts donations in bitcoin.</t>
  </si>
  <si>
    <t>https://secure.randpaul.com/?standingstrong&amp;sr=rhf060415a</t>
  </si>
  <si>
    <t>http://www.reddit.com/r/Bitcoin/comments/38on9n/rand_paul_the_senator_who_is_fighting_for/</t>
  </si>
  <si>
    <t>June 05, 2015 at 11:02PM</t>
  </si>
  <si>
    <t>Egon_1</t>
  </si>
  <si>
    <t>Silk Road: Ross Ulbricht files appeal against convictions and sentencing</t>
  </si>
  <si>
    <t>http://www.theguardian.com/technology/2015/jun/05/silk-road-ross-ulbricht-appeal-convictions-sentencing</t>
  </si>
  <si>
    <t>http://www.reddit.com/r/Bitcoin/comments/38omo7/silk_road_ross_ulbricht_files_appeal_against/</t>
  </si>
  <si>
    <t>June 06, 2015 at 12:00AM</t>
  </si>
  <si>
    <t>EXCLUSIVE: World’s Bitcoin Exchanges Track and Report Customer Activity</t>
  </si>
  <si>
    <t>http://altcoinpress.com/2015/06/worlds-bitcoin-exchanges-track-and-report-customer-activity/</t>
  </si>
  <si>
    <t>http://www.reddit.com/r/Bitcoin/comments/38ovs2/exclusive_worlds_bitcoin_exchanges_track_and/</t>
  </si>
  <si>
    <t>June 05, 2015 at 11:59PM</t>
  </si>
  <si>
    <t>sesimybi</t>
  </si>
  <si>
    <t>http://www.reddit.com/r/Bitcoin/comments/38ovlo/facebook_ceo_mark_zuckerberg_spoke_out_about/</t>
  </si>
  <si>
    <t>June 05, 2015 at 11:58PM</t>
  </si>
  <si>
    <t>rdymac</t>
  </si>
  <si>
    <t>Is CoinMap.org broken or lagging? Newly added Bitcoin enabled stores are nota being updated</t>
  </si>
  <si>
    <t>http://www.reddit.com/r/Bitcoin/comments/38ovbo/is_coinmaporg_broken_or_lagging_newly_added/</t>
  </si>
  <si>
    <t>June 06, 2015 at 12:33AM</t>
  </si>
  <si>
    <t>Bitcoin Public Policy Associations Respond to the Final BitLicense Release</t>
  </si>
  <si>
    <t>http://insidebitcoins.com/news/bitcoin-public-policy-associations-respond-to-the-final-bitlicense-release/32967</t>
  </si>
  <si>
    <t>http://www.reddit.com/r/Bitcoin/comments/38p0z1/bitcoin_public_policy_associations_respond_to_the/</t>
  </si>
  <si>
    <t>June 06, 2015 at 01:16AM</t>
  </si>
  <si>
    <t>Can someone who is tech savvy please explain how much more of a chameleon Bitcoin is to Ripple insofar as businesses adding new technologies onto the blockchain?</t>
  </si>
  <si>
    <t>Just curious. I'm not a big fan of ripple but I just wanted to know how agile the ripple network is compared to Bitcoin as far as businesses building on top of it. Or is there really any difference at all(besides the obvious decentralize vs. centralized aspect).</t>
  </si>
  <si>
    <t>http://www.reddit.com/r/Bitcoin/comments/38p85o/can_someone_who_is_tech_savvy_please_explain_how/</t>
  </si>
  <si>
    <t>June 06, 2015 at 01:27AM</t>
  </si>
  <si>
    <t>abresler</t>
  </si>
  <si>
    <t>Fellow NYC bitcoiners, come say hi and feel free to use BTC to support my wife's cookie business at Williams Sonoma on 59th &amp;amp; Lexington, we will be there 1PM to 5PM.</t>
  </si>
  <si>
    <t>http://i.imgur.com/OS3TBXk.jpg</t>
  </si>
  <si>
    <t>http://www.reddit.com/r/Bitcoin/comments/38p9yf/fellow_nyc_bitcoiners_come_say_hi_and_feel_free/</t>
  </si>
  <si>
    <t>June 06, 2015 at 02:03AM</t>
  </si>
  <si>
    <t>CeasefireX</t>
  </si>
  <si>
    <t>Could you summon your would-be automated vehicle with multi-sig? Could you embed commands within a transaction?</t>
  </si>
  <si>
    <t>Just brainstorming here and possibly way over thinking .. but summoning your automated self-driving Tesla for instance ... could that perhaps be done using a 2-signature multi-sig wallet where your car and you share the wallet and you initiate a "payment" to your car and your car signs the other signature as acknowledgement ... and could you command it to go to a physical location within that transaction? i.e. thru GPS or something like "whatthreewords"... maybe this is trying to solve a problem that doesn't exist with an overcomplicated solution ..but was just thinking of the new world of incentives for hackers that this future self-driven world brings .. could they eventually wedge themselves between the user and the summoned vehicle to redirect the car? If so, could something like a blockchain transaction be useful?Again, just spit ballin' .. be easy on me.</t>
  </si>
  <si>
    <t>http://www.reddit.com/r/Bitcoin/comments/38pfx8/could_you_summon_your_wouldbe_automated_vehicle/</t>
  </si>
  <si>
    <t>June 06, 2015 at 02:25AM</t>
  </si>
  <si>
    <t>Kraken-Austin</t>
  </si>
  <si>
    <t>Former house speaker indicted for withdrawing his money from his bank account!</t>
  </si>
  <si>
    <t>http://www.nytimes.com/2015/06/06/upshot/when-its-a-crime-to-withdraw-money-from-your-bank.html?rref=upshot</t>
  </si>
  <si>
    <t>http://www.reddit.com/r/Bitcoin/comments/38pjgh/former_house_speaker_indicted_for_withdrawing_his/</t>
  </si>
  <si>
    <t>June 06, 2015 at 02:18AM</t>
  </si>
  <si>
    <t>If Amazon allows cars to be sold, will it ever be possible to buy a car on Amazon for 20% off with bitcoin?</t>
  </si>
  <si>
    <t>http://www.reddit.com/r/Bitcoin/comments/38pifw/if_amazon_allows_cars_to_be_sold_will_it_ever_be/</t>
  </si>
  <si>
    <t>June 06, 2015 at 03:02AM</t>
  </si>
  <si>
    <t>PSA: At the current subsidy, with full 1MB blocks, we're currently paying $5.625 per kilobyte to process transactions.</t>
  </si>
  <si>
    <t>That transaction fee you think you're paying when you send a Bitcoin transaction? Peanuts, compared to the price the entire network is spending (the block subsidy) in debasement of the currency every time a new block is generated.</t>
  </si>
  <si>
    <t>http://www.reddit.com/r/Bitcoin/comments/38povz/psa_at_the_current_subsidy_with_full_1mb_blocks/</t>
  </si>
  <si>
    <t>June 06, 2015 at 03:01AM</t>
  </si>
  <si>
    <t>DogeBets</t>
  </si>
  <si>
    <t>Wasn't it nice when Bitcoin was Volatile?</t>
  </si>
  <si>
    <t>http://imgur.com/gallery/nVyxBkR/new</t>
  </si>
  <si>
    <t>http://www.reddit.com/r/Bitcoin/comments/38por2/wasnt_it_nice_when_bitcoin_was_volatile/</t>
  </si>
  <si>
    <t>June 06, 2015 at 03:36AM</t>
  </si>
  <si>
    <t>mrpg_</t>
  </si>
  <si>
    <t>DAE feel like they would be completely willing to spend more Bitcoin but don't do it because it would be sad since you don't have "enough" Bitcoin yet?</t>
  </si>
  <si>
    <t>If you didn't understand the title, let me try to explain it by employing an example: Yesterday I realized a technical object of mine was missing and that I could very well need it. I thought of a few websites that accept Bitcoin, since I am a great Bitcoin enthusiast. I also found said product on a Bitcoin accepting site. But then I had a feeling of hesitation: I thought, man, that would be a pity if I spent like 0.1 BTC on this object. I found this feeling to be extremely unsettling so I searched for a reason. I realized that it occured to me because of a psychological notion that "I don't have enough Bitcoin yet" and that spending this tiny amount leads to me "losing" like 10% of my total Bitcoin amount.Now I'm not sure whether you can relate to that and that's basically what I want to know.The solution is of course completely crystal clear: more Bitcoin. It would be nice if a "rebuy" function would exist in German exchanges - I believe that this strange feeling would then go away.Thank you for your replies.</t>
  </si>
  <si>
    <t>http://www.reddit.com/r/Bitcoin/comments/38ptnw/dae_feel_like_they_would_be_completely_willing_to/</t>
  </si>
  <si>
    <t>June 06, 2015 at 03:31AM</t>
  </si>
  <si>
    <t>-XB-</t>
  </si>
  <si>
    <t>$2400 Cash out from XBTeller Bitcoin ATM</t>
  </si>
  <si>
    <t>https://www.youtube.com/attribution_link?a=3uoRGxB576c&amp;u=%2Fwatch%3Fv%3DP81c_HZRtXg%26feature%3Dshare</t>
  </si>
  <si>
    <t>http://www.reddit.com/r/Bitcoin/comments/38pszm/2400_cash_out_from_xbteller_bitcoin_atm/</t>
  </si>
  <si>
    <t>June 06, 2015 at 03:17AM</t>
  </si>
  <si>
    <t>walloon5</t>
  </si>
  <si>
    <t>Proof of Burn for larger block size?</t>
  </si>
  <si>
    <t>Do we have to do something weird to keep everything consistent,Like a Proof of Burn to get into bigger blocks? Some way a transaction can never go back to a lower versioned block #, but would look like burned coins on the old bitcoin 1 MB fork, but would look like new coins - which can't go back - on the new 20 MB fork?Sounds hella risky when put that way, but...?Isn't it possible that otherwise coins are going to be double spent or hopelessly entangled in big and small blocks?</t>
  </si>
  <si>
    <t>http://www.reddit.com/r/Bitcoin/comments/38pr1c/proof_of_burn_for_larger_block_size/</t>
  </si>
  <si>
    <t>June 06, 2015 at 03:58AM</t>
  </si>
  <si>
    <t>OtroPoema</t>
  </si>
  <si>
    <t>https://www.dnainfo.com/new-york/20150605/crown-heights/brooklyn-man-robbed-at-gunpoint-for-1100-bitcoin-police-say</t>
  </si>
  <si>
    <t>http://www.reddit.com/r/Bitcoin/comments/38pwva/brooklyn_man_robbed_at_gunpoint_for_1100_in/</t>
  </si>
  <si>
    <t>June 06, 2015 at 03:57AM</t>
  </si>
  <si>
    <t>Arvanche</t>
  </si>
  <si>
    <t>So how does one start and get money from it?</t>
  </si>
  <si>
    <t>I heard Bitcoin before and apparently its currency online or something? What I want to know is how do you get this so called "currency" and how would you buy things with it. Heres 2 situations...1) You cant get money you need bitcoin but how do you get it2) You are at a store, you want to buy a chocolate bar, you only have bitcoin how do you pay?Please answer and help</t>
  </si>
  <si>
    <t>http://www.reddit.com/r/Bitcoin/comments/38pwqg/so_how_does_one_start_and_get_money_from_it/</t>
  </si>
  <si>
    <t>June 06, 2015 at 03:49AM</t>
  </si>
  <si>
    <t>Knickerbacher</t>
  </si>
  <si>
    <t>IOS Vulnerability Spoofs Apple Pay, Bitcoin the Better Option?</t>
  </si>
  <si>
    <t>http://bitcoinist.net/ios-vulnerability-spoofs-apple-pay-bitcoin-better-option/</t>
  </si>
  <si>
    <t>http://www.reddit.com/r/Bitcoin/comments/38pvm9/ios_vulnerability_spoofs_apple_pay_bitcoin_the/</t>
  </si>
  <si>
    <t>June 06, 2015 at 04:40AM</t>
  </si>
  <si>
    <t>xiphy</t>
  </si>
  <si>
    <t>Greek Banks On Verge Of Total Collapse: Bank Run Surges "Massively" As Depositors Yank €700 Million Today Alone</t>
  </si>
  <si>
    <t>http://www.zerohedge.com/news/2015-06-05/greek-banks-verge-total-collapse-bank-run-surges-massively-depositors-yank-%E2%82%AC700-mill</t>
  </si>
  <si>
    <t>http://www.reddit.com/r/Bitcoin/comments/38q2pg/greek_banks_on_verge_of_total_collapse_bank_run/</t>
  </si>
  <si>
    <t>June 06, 2015 at 04:20AM</t>
  </si>
  <si>
    <t>bestradingbrokers</t>
  </si>
  <si>
    <t>#InstaForexBitcoinTrading</t>
  </si>
  <si>
    <t>https://www.instaforex.com/forex_promo/bitcoin_1/?x=JIYQ</t>
  </si>
  <si>
    <t>http://www.reddit.com/r/Bitcoin/comments/38q006/instaforexbitcointrading/</t>
  </si>
  <si>
    <t>June 06, 2015 at 05:17AM</t>
  </si>
  <si>
    <t>Portis403</t>
  </si>
  <si>
    <t>This Week in Bitcoin: Bitcoin Capital Raises $1M Through Equity Crowdfunding, A New Bitcoin Micropayment Solution, Coinbase Suspends Service in Wyoming, and More!</t>
  </si>
  <si>
    <t>http://www.futurism.com/wp-content/uploads/2015/06/Bitcoin_June5th_2015.jpg</t>
  </si>
  <si>
    <t>http://www.reddit.com/r/Bitcoin/comments/38q7t9/this_week_in_bitcoin_bitcoin_capital_raises_1m/</t>
  </si>
  <si>
    <t>June 06, 2015 at 05:35AM</t>
  </si>
  <si>
    <t>Welcome to Bitcoin's Boring Era</t>
  </si>
  <si>
    <t>http://www.bloombergview.com/articles/2015-06-05/bitcoin-eccentrics-pushed-aside-in-name-of-progress</t>
  </si>
  <si>
    <t>http://www.reddit.com/r/Bitcoin/comments/38qa9w/welcome_to_bitcoins_boring_era/</t>
  </si>
  <si>
    <t>June 06, 2015 at 05:34AM</t>
  </si>
  <si>
    <t>Bitcoin and the Arts: An Interview with Artist and Composer, Zoe Keating</t>
  </si>
  <si>
    <t>http://www.forbes.com/sites/georgehoward/2015/06/05/bitcoin-and-the-arts-and-interview-with-artist-and-composer-zoe-keating/</t>
  </si>
  <si>
    <t>http://www.reddit.com/r/Bitcoin/comments/38qa6t/bitcoin_and_the_arts_an_interview_with_artist_and/</t>
  </si>
  <si>
    <t>June 06, 2015 at 05:28AM</t>
  </si>
  <si>
    <t>Lazboarder</t>
  </si>
  <si>
    <t>Just look at the graphs of ING bank,or translate with google,is there any official thing about this.</t>
  </si>
  <si>
    <t>http://webrazzi.com/2015/06/04/turkiye-mobil-bankacilik-bitcoin-arastirma/</t>
  </si>
  <si>
    <t>http://www.reddit.com/r/Bitcoin/comments/38q9ej/just_look_at_the_graphs_of_ing_bankor_translate/</t>
  </si>
  <si>
    <t>June 06, 2015 at 05:59AM</t>
  </si>
  <si>
    <t>btcbible</t>
  </si>
  <si>
    <t>How does a vanity address like this get generated? (1BitcoinEaterAddressDontSendf59kuE)</t>
  </si>
  <si>
    <t>https://blockchain.info/address/1BitcoinEaterAddressDontSendf59kuE</t>
  </si>
  <si>
    <t>http://www.reddit.com/r/Bitcoin/comments/38qdl8/how_does_a_vanity_address_like_this_get_generated/</t>
  </si>
  <si>
    <t>June 06, 2015 at 06:52AM</t>
  </si>
  <si>
    <t>luckytopher</t>
  </si>
  <si>
    <t>You could be a millionaire</t>
  </si>
  <si>
    <t>http://imgur.com/Nmynjq5</t>
  </si>
  <si>
    <t>http://www.reddit.com/r/Bitcoin/comments/38qkp8/you_could_be_a_millionaire/</t>
  </si>
  <si>
    <t>June 06, 2015 at 06:50AM</t>
  </si>
  <si>
    <t>Is There a Bitcoin Tech That Will Enable the Crowdsourcing of a Marketing Campaign to Reintroduce Bitcoin to the World?</t>
  </si>
  <si>
    <t>http://www.reddit.com/r/Bitcoin/comments/38qkgg/is_there_a_bitcoin_tech_that_will_enable_the/</t>
  </si>
  <si>
    <t>June 06, 2015 at 07:21AM</t>
  </si>
  <si>
    <t>C41n</t>
  </si>
  <si>
    <t>Brooklynite Allegedly Mugged at Gunpoint for $1,100 in Bitcoin</t>
  </si>
  <si>
    <t>http://gawker.com/brooklynite-allegedly-mugged-at-gunpoint-for-1-100-in-1709405758</t>
  </si>
  <si>
    <t>http://www.reddit.com/r/Bitcoin/comments/38qogh/brooklynite_allegedly_mugged_at_gunpoint_for_1100/</t>
  </si>
  <si>
    <t>June 06, 2015 at 07:06AM</t>
  </si>
  <si>
    <t>AlyoshaV</t>
  </si>
  <si>
    <t>BTC-E is entirely down, claiming datacenter issues</t>
  </si>
  <si>
    <t>https://twitter.com/btcecom/status/606957379473829888</t>
  </si>
  <si>
    <t>http://www.reddit.com/r/Bitcoin/comments/38qmmf/btce_is_entirely_down_claiming_datacenter_issues/</t>
  </si>
  <si>
    <t>June 06, 2015 at 07:03AM</t>
  </si>
  <si>
    <t>fiatpoor</t>
  </si>
  <si>
    <t>TechCrunch Bitcoin Podcast</t>
  </si>
  <si>
    <t>https://www.youtube.com/watch?v=fU7nk1O4jbg</t>
  </si>
  <si>
    <t>http://www.reddit.com/r/Bitcoin/comments/38qm8d/techcrunch_bitcoin_podcast/</t>
  </si>
  <si>
    <t>June 06, 2015 at 07:00AM</t>
  </si>
  <si>
    <t>NeverForgetGAW</t>
  </si>
  <si>
    <t>This Week On The TechCrunch Bitcoin Podcast: Live In Tumbleweed City</t>
  </si>
  <si>
    <t>http://techcrunch.com/2015/06/05/this-week-on-the-techcrunch-bitcoin-podcast-live-in-tumbleweed-city/</t>
  </si>
  <si>
    <t>http://www.reddit.com/r/Bitcoin/comments/38qlty/this_week_on_the_techcrunch_bitcoin_podcast_live/</t>
  </si>
  <si>
    <t>June 06, 2015 at 06:59AM</t>
  </si>
  <si>
    <t>Voxelnauts - First MMORPG to use the blockchain to track in game assets. Imagine crafting in game items and selling them as "virtual goods"</t>
  </si>
  <si>
    <t>Kickstarter: https://www.kickstarter.com/projects/1760210928/voxelnauts-vr-mmoArticle: http://cointelegraph.com/news/114443/voxelnauts-a-minecraft-inspired-game-with-nxt-backed-property-rights-and-drm</t>
  </si>
  <si>
    <t>http://www.reddit.com/r/Bitcoin/comments/38qlkk/voxelnauts_first_mmorpg_to_use_the_blockchain_to/</t>
  </si>
  <si>
    <t>June 06, 2015 at 08:26AM</t>
  </si>
  <si>
    <t>ryo01991</t>
  </si>
  <si>
    <t>earn free 10000 satoshi every 45 minutes</t>
  </si>
  <si>
    <t>http://cashonline.tips/</t>
  </si>
  <si>
    <t>http://www.reddit.com/r/Bitcoin/comments/38qw47/earn_free_10000_satoshi_every_45_minutes/</t>
  </si>
  <si>
    <t>June 06, 2015 at 08:11AM</t>
  </si>
  <si>
    <t>btctroubadour</t>
  </si>
  <si>
    <t>Would anyone else like to pay for di.fm using bitcoin?</t>
  </si>
  <si>
    <t>https://diradio.uservoice.com/forums/183400-digitally-imported-feedback/suggestions/3941472-accept-bitcoin-as-payment-for-di-fm-premium</t>
  </si>
  <si>
    <t>http://www.reddit.com/r/Bitcoin/comments/38quff/would_anyone_else_like_to_pay_for_difm_using/</t>
  </si>
  <si>
    <t>June 06, 2015 at 08:40AM</t>
  </si>
  <si>
    <t>bobbyong</t>
  </si>
  <si>
    <t>7 Bitcoin Leaders Speak Up On The Bitcoin Block Size Limit Debate</t>
  </si>
  <si>
    <t>https://www.coingecko.com/buzz/bitcoin-leaders-speak-up-block-size</t>
  </si>
  <si>
    <t>http://www.reddit.com/r/Bitcoin/comments/38qxuw/7_bitcoin_leaders_speak_up_on_the_bitcoin_block/</t>
  </si>
  <si>
    <t>June 06, 2015 at 08:33AM</t>
  </si>
  <si>
    <t>HK_frank</t>
  </si>
  <si>
    <t>YardWallet Means Real Security with Ease of Use for Mobile Bitcoin Users</t>
  </si>
  <si>
    <t>http://tiagn.com/blog/yardwallet-real-security-with-ease-of-use-for-mobile-bitcoin-users/</t>
  </si>
  <si>
    <t>http://www.reddit.com/r/Bitcoin/comments/38qx1x/yardwallet_means_real_security_with_ease_of_use/</t>
  </si>
  <si>
    <t>June 06, 2015 at 08:54AM</t>
  </si>
  <si>
    <t>Circle will close your account if you use it to buy a knife or if you sell bitcoins OTC (localbitcoins)</t>
  </si>
  <si>
    <t>https://support.circle.com/hc/en-us/articles/204691914</t>
  </si>
  <si>
    <t>http://www.reddit.com/r/Bitcoin/comments/38qzgt/circle_will_close_your_account_if_you_use_it_to/</t>
  </si>
  <si>
    <t>June 06, 2015 at 09:21AM</t>
  </si>
  <si>
    <t>PhiMinD</t>
  </si>
  <si>
    <t>Exascale Power Co. Plans To Build $50 Billion Supercomputer In New Mexico, Boosting Block Chain Processing</t>
  </si>
  <si>
    <t>http://virtualmining.com/company-plans-to-build-50-billion-supercomputer-in-new-mexico-boosting-block-chain-processing/</t>
  </si>
  <si>
    <t>http://www.reddit.com/r/Bitcoin/comments/38r2m9/exascale_power_co_plans_to_build_50_billion/</t>
  </si>
  <si>
    <t>June 06, 2015 at 09:16AM</t>
  </si>
  <si>
    <t>Super quick interview with Gabriel Abed, CEO of Bitt the global exchange and money transmitter based in the Caribbean</t>
  </si>
  <si>
    <t>https://www.youtube.com/watch?v=Nzqq3PIlV8A</t>
  </si>
  <si>
    <t>http://www.reddit.com/r/Bitcoin/comments/38r23f/super_quick_interview_with_gabriel_abed_ceo_of/</t>
  </si>
  <si>
    <t>June 06, 2015 at 09:47AM</t>
  </si>
  <si>
    <t>minorwhite</t>
  </si>
  <si>
    <t>paypal took $500.00 out of my bank account without my permission</t>
  </si>
  <si>
    <t>And allowed it to sit in my paypal account. WTF?</t>
  </si>
  <si>
    <t>http://www.reddit.com/r/Bitcoin/comments/38r5h7/paypal_took_50000_out_of_my_bank_account_without/</t>
  </si>
  <si>
    <t>June 06, 2015 at 10:06AM</t>
  </si>
  <si>
    <t>slimeslip</t>
  </si>
  <si>
    <t>I made a faucet, wondering where I can buy a few dollars of bitcoin to get it started</t>
  </si>
  <si>
    <t>So I made a faucet (http://slimeslip.co) mostly for fun, and was wondering where I could buy some bitcoin to get it going. Any ideas?</t>
  </si>
  <si>
    <t>http://www.reddit.com/r/Bitcoin/comments/38r7l7/i_made_a_faucet_wondering_where_i_can_buy_a_few/</t>
  </si>
  <si>
    <t>June 06, 2015 at 10:27AM</t>
  </si>
  <si>
    <t>TruValueCapital</t>
  </si>
  <si>
    <t>Can someone please explain how the Colored Coins work from a technical standpoint?</t>
  </si>
  <si>
    <t>I understand Bitcoins can be colored and traded as anything but I want to know how is it done? From what I understand, Bitcoins are essentially digital tokens and the first App was sending money. So now instead of money we can attach stocks or bonds but how are they attached? For example, I want to buy $100 of XYZ company on the blockchain what would I do and how are the tokens exchanged for Bitcoin?</t>
  </si>
  <si>
    <t>http://www.reddit.com/r/Bitcoin/comments/38r9tg/can_someone_please_explain_how_the_colored_coins/</t>
  </si>
  <si>
    <t>June 06, 2015 at 10:25AM</t>
  </si>
  <si>
    <t>allyougottado</t>
  </si>
  <si>
    <t>Moores law in action. Fit 16 full blockchains onto a tiny microSD card.</t>
  </si>
  <si>
    <t>http://www.cnet.com/news/microdia-will-sell-a-1000-ish-512gb-microsd-come-july/</t>
  </si>
  <si>
    <t>http://www.reddit.com/r/Bitcoin/comments/38r9p4/moores_law_in_action_fit_16_full_blockchains_onto/</t>
  </si>
  <si>
    <t>June 06, 2015 at 10:21AM</t>
  </si>
  <si>
    <t>Deterministic ordering of transaction inputs and outputs for better privacy</t>
  </si>
  <si>
    <t>https://github.com/kristovatlas/rfc/blob/master/bips/bip-li01.mediawiki</t>
  </si>
  <si>
    <t>http://www.reddit.com/r/Bitcoin/comments/38r96r/deterministic_ordering_of_transaction_inputs_and/</t>
  </si>
  <si>
    <t>June 06, 2015 at 10:55AM</t>
  </si>
  <si>
    <t>LBC-Should</t>
  </si>
  <si>
    <t>LocalBitcoins should publish their average price of coins sold on their website on their front page.</t>
  </si>
  <si>
    <t>If you've done any significant amount of Bitcoin trading, you are well aware that most coins are traded completely over-the-counter. A large percentage of coins traded on LBC are traded in cash outside of the website to avoid the 1% fee. But they are still doing an INSANE amount of volume each month through their website escrow, too.They should create a "LBC Average" and list it on their front page of their website, similar to how Coinbase/Stamp/BTC-e do it. That way, people have a clearer idea of what coins are actually selling for, on average, for actual real world use, not just traders on an exchange or bots.I actually think that this would have a good effect on price, as most LBC transactions are sold for a premium.Thoughts?</t>
  </si>
  <si>
    <t>http://www.reddit.com/r/Bitcoin/comments/38rcu0/localbitcoins_should_publish_their_average_price/</t>
  </si>
  <si>
    <t>June 06, 2015 at 10:39AM</t>
  </si>
  <si>
    <t>gentitus</t>
  </si>
  <si>
    <t>What kinda fool wants to buy bitcoin by depositing cash to my bank ... at f**kin midnight??? $$@# coin lockers!</t>
  </si>
  <si>
    <t>http://imgur.com/3arA5Ln</t>
  </si>
  <si>
    <t>http://www.reddit.com/r/Bitcoin/comments/38rb2i/what_kinda_fool_wants_to_buy_bitcoin_by/</t>
  </si>
  <si>
    <t>June 06, 2015 at 10:58AM</t>
  </si>
  <si>
    <t>the4skins</t>
  </si>
  <si>
    <t>coinbase down?</t>
  </si>
  <si>
    <t>usd orderbooks empty and no trades in the past 35 mins</t>
  </si>
  <si>
    <t>http://www.reddit.com/r/Bitcoin/comments/38rd4n/coinbase_down/</t>
  </si>
  <si>
    <t>June 06, 2015 at 11:19AM</t>
  </si>
  <si>
    <t>OpenBazaar beta 5.0 - minor release, stability and bug fixes. • /r/OpenBazaar</t>
  </si>
  <si>
    <t>https://www.np.reddit.com/r/OpenBazaar/comments/38c0iy/openbazaar_beta_50_minor_release_stability_and/</t>
  </si>
  <si>
    <t>http://www.reddit.com/r/Bitcoin/comments/38rfcm/openbazaar_beta_50_minor_release_stability_and/</t>
  </si>
  <si>
    <t>June 06, 2015 at 11:43AM</t>
  </si>
  <si>
    <t>US States Continue To Attempt Bitcoin Regulation</t>
  </si>
  <si>
    <t>http://bravenewcoin.com/news/us-states-continue-to-attempt-bitcoin-regulation/</t>
  </si>
  <si>
    <t>http://www.reddit.com/r/Bitcoin/comments/38rhue/us_states_continue_to_attempt_bitcoin_regulation/</t>
  </si>
  <si>
    <t>June 06, 2015 at 11:54AM</t>
  </si>
  <si>
    <t>fpvhawk</t>
  </si>
  <si>
    <t>Wiper Messenger Update - Bitcoin Transaction Receipts inside of the chat!!!!</t>
  </si>
  <si>
    <t>https://gowiper.com/</t>
  </si>
  <si>
    <t>http://www.reddit.com/r/Bitcoin/comments/38rixb/wiper_messenger_update_bitcoin_transaction/</t>
  </si>
  <si>
    <t>June 06, 2015 at 12:12PM</t>
  </si>
  <si>
    <t>Bitspark Glides Through Innotribe’s Semi-Finals</t>
  </si>
  <si>
    <t>http://bravenewcoin.com/news/bitspark-glides-through-innotribes-semi-finals/</t>
  </si>
  <si>
    <t>http://www.reddit.com/r/Bitcoin/comments/38rkl6/bitspark_glides_through_innotribes_semifinals/</t>
  </si>
  <si>
    <t>June 06, 2015 at 12:36PM</t>
  </si>
  <si>
    <t>WannabeWingsuitPilot</t>
  </si>
  <si>
    <t>"The real value of bitcoin and crypto currency technology". Best BTC video I've seen so far.</t>
  </si>
  <si>
    <t>http://blog.blockchain.com/2014/10/17/the-real-value-of-bitcoin-and-crypto-currency-technology/</t>
  </si>
  <si>
    <t>http://www.reddit.com/r/Bitcoin/comments/38rmnh/the_real_value_of_bitcoin_and_crypto_currency/</t>
  </si>
  <si>
    <t>June 06, 2015 at 02:21PM</t>
  </si>
  <si>
    <t>Bitcoinqzzz</t>
  </si>
  <si>
    <t>So... What are we waiting for now?</t>
  </si>
  <si>
    <t>There's been nothing but good news recently. I remember reading that once BitLicense is out, it will change the game. Well, BL is out and price is decreasing.There hasn't really been a bull run for God knows how long and Im just confused. I still believe massively in BTC, but the constant price decline makes no sense to me.What will the turning point be (if there is one), because looking at long term charts, it just looks like constant decline.Sorry to sound like a pessimistic polly, but I'm genuinely interested to know a) what's causing the decline in price and b) what significant event is going to bring out the moonsuits.</t>
  </si>
  <si>
    <t>http://www.reddit.com/r/Bitcoin/comments/38rv0m/so_what_are_we_waiting_for_now/</t>
  </si>
  <si>
    <t>June 06, 2015 at 02:08PM</t>
  </si>
  <si>
    <t>lestuforget</t>
  </si>
  <si>
    <t>Kraken Appoints Howard Bernstein, the Ex-CCO of Meeriman Capital as New Chief Compliance Officer</t>
  </si>
  <si>
    <t>http://bitcoinist.net/kraken-appoints-howard-bernstein-ex-cco-meeriman-capital-new-chief-compliance-officer/</t>
  </si>
  <si>
    <t>http://www.reddit.com/r/Bitcoin/comments/38ru3o/kraken_appoints_howard_bernstein_the_excco_of/</t>
  </si>
  <si>
    <t>June 06, 2015 at 02:05PM</t>
  </si>
  <si>
    <t>Vertp</t>
  </si>
  <si>
    <t>Where can I accept Bitcoin in Bitcoin? I want to offload the burden of creating new addresses. NOT blockchain.info.</t>
  </si>
  <si>
    <t>Any help? Just want a processor that will handle creating new addresses for each customer and storing the private keys for accessing those addresses. Fine with paying a fee.</t>
  </si>
  <si>
    <t>http://www.reddit.com/r/Bitcoin/comments/38rtvy/where_can_i_accept_bitcoin_in_bitcoin_i_want_to/</t>
  </si>
  <si>
    <t>June 06, 2015 at 02:48PM</t>
  </si>
  <si>
    <t>Imperatorny</t>
  </si>
  <si>
    <t>UltraPlay features Bitcoin in the new website trailer</t>
  </si>
  <si>
    <t>http://ultraplay.co</t>
  </si>
  <si>
    <t>http://www.reddit.com/r/Bitcoin/comments/38rwus/ultraplay_features_bitcoin_in_the_new_website/</t>
  </si>
  <si>
    <t>June 06, 2015 at 02:38PM</t>
  </si>
  <si>
    <t>object_oriented_cash</t>
  </si>
  <si>
    <t>Time to embrace the future --&amp;gt; "Google won’t earn any transaction fees from credit-card issuers for its coming mobile-phone payments service, unlike Apple, because of evolving ground rules for the services."</t>
  </si>
  <si>
    <t>http://www.wsj.com/article_email/google-loses-key-mobile-payment-feesgoogle-misses-out-on-apples-slice-of-mobile-transactions-1433546638-lMyQjAxMTE1NjA2NTYwMzU2Wj</t>
  </si>
  <si>
    <t>http://www.reddit.com/r/Bitcoin/comments/38rw5n/time_to_embrace_the_future_google_wont_earn_any/</t>
  </si>
  <si>
    <t>June 06, 2015 at 02:27PM</t>
  </si>
  <si>
    <t>Bitcoin Raffle Anyone?</t>
  </si>
  <si>
    <t>Try weekly free point raffle to win $10 USD. (collect hourly point faucet to buy tickets: no deposit required)https://www.cointoast.com/raffle/19</t>
  </si>
  <si>
    <t>http://www.reddit.com/r/Bitcoin/comments/38rvgc/bitcoin_raffle_anyone/</t>
  </si>
  <si>
    <t>June 06, 2015 at 03:16PM</t>
  </si>
  <si>
    <t>embryodb</t>
  </si>
  <si>
    <t>appropriate law</t>
  </si>
  <si>
    <t>http://embryodb.tumblr.com/post/120840194046/appropriate-law</t>
  </si>
  <si>
    <t>http://www.reddit.com/r/Bitcoin/comments/38ryr5/appropriate_law/</t>
  </si>
  <si>
    <t>June 06, 2015 at 03:56PM</t>
  </si>
  <si>
    <t>jankovize</t>
  </si>
  <si>
    <t>6000 GB SSD announced</t>
  </si>
  <si>
    <t>http://www.fixstars.com/en/ssd/features/</t>
  </si>
  <si>
    <t>http://www.reddit.com/r/Bitcoin/comments/38s1bs/6000_gb_ssd_announced/</t>
  </si>
  <si>
    <t>June 06, 2015 at 03:27PM</t>
  </si>
  <si>
    <t>ax18</t>
  </si>
  <si>
    <t>Does anyone know where you can buy a shirt like this?</t>
  </si>
  <si>
    <t>http://ilporticodipinto.it/sites/default/files/Dusty/Bitcoin/InBitcoinWeTrust.png</t>
  </si>
  <si>
    <t>http://www.reddit.com/r/Bitcoin/comments/38rzg5/does_anyone_know_where_you_can_buy_a_shirt_like/</t>
  </si>
  <si>
    <t>June 06, 2015 at 04:52PM</t>
  </si>
  <si>
    <t>Blackbitman</t>
  </si>
  <si>
    <t>Just a quick questions about Coinjar</t>
  </si>
  <si>
    <t>Helloi am a member of coinjar and i have a coinjar swipe cardi just want to know when transfering money to my swipe card.. do coinjar take there cut?because last time i loaded it up with like 300 or something and less then that was in my accountand if they do take a cut does anyone know would it be better for me to just transfer it to my bank.. or continue to use my swipe cardthanks all</t>
  </si>
  <si>
    <t>http://www.reddit.com/r/Bitcoin/comments/38s4vc/just_a_quick_questions_about_coinjar/</t>
  </si>
  <si>
    <t>June 06, 2015 at 05:58PM</t>
  </si>
  <si>
    <t>needanode</t>
  </si>
  <si>
    <t>Bitcoin node for under 15 USD / month?</t>
  </si>
  <si>
    <t>Looking for a VPS that can run a bitcoin node for under 15 USD.BTW how can I copy the blockchain from one machine to an other? That would take care of the initial download because I have the blockchain on my machine.</t>
  </si>
  <si>
    <t>http://www.reddit.com/r/Bitcoin/comments/38s9eh/bitcoin_node_for_under_15_usd_month/</t>
  </si>
  <si>
    <t>June 06, 2015 at 05:40PM</t>
  </si>
  <si>
    <t>DavidParkerCCN</t>
  </si>
  <si>
    <t>Ross Ulbricht Appeals his Conviction and Sentence amid Government Corruption &amp;amp; Public Outrage</t>
  </si>
  <si>
    <t>https://www.cryptocoinsnews.com/ross-ulbricht-appeals-conviction-sentence-amid-government-corruption-public-outrage/</t>
  </si>
  <si>
    <t>http://www.reddit.com/r/Bitcoin/comments/38s86v/ross_ulbricht_appeals_his_conviction_and_sentence/</t>
  </si>
  <si>
    <t>Capriccioboy</t>
  </si>
  <si>
    <t>KnCMiner's 3D 16nm Bitcoin Mining Chip</t>
  </si>
  <si>
    <t>http://digitalmoneytimes.com/crypto-news/kncminers-3d-16nm-bitcoin-mining-chips-shake-up-mining-landscape/</t>
  </si>
  <si>
    <t>http://www.reddit.com/r/Bitcoin/comments/38s865/kncminers_3d_16nm_bitcoin_mining_chip/</t>
  </si>
  <si>
    <t>June 06, 2015 at 06:17PM</t>
  </si>
  <si>
    <t>Can someone please explain the relationship between the number of bits and the number of characters in a Bitcoin address.</t>
  </si>
  <si>
    <t>According to Bitcoin Magazine Issue 9 "Crypto in Plain English":"The public key is put through a hash function which produces a shorter 160-bit address that can be written with check digits and version information in a mere 27 to 34 digits, still long but more manageable."To me, 160 bits / 8 = 20 bytes = 20 characters. Obviously, this is not correct. So:a) How does one get from 160 bits to 27 - 34 characters (which I assume [correct me if I am wrong] means 27 - 34 bytes).b) Why is the output anywhere between 27 and 34 bytes. Looking at my addresses in Electrum, they are all 34 bytes. Why the variation?Thanks!</t>
  </si>
  <si>
    <t>http://www.reddit.com/r/Bitcoin/comments/38saya/can_someone_please_explain_the_relationship/</t>
  </si>
  <si>
    <t>June 06, 2015 at 06:06PM</t>
  </si>
  <si>
    <t>KarbonZ9</t>
  </si>
  <si>
    <t>The average person neither wants or can control private keys, secure online wallets needed for mass adoption.</t>
  </si>
  <si>
    <t>We need to stop saying that you don't own bitcoin if you don't control the private keys.It's really really hard for the normal person (think parents, siblings, co-workers) to secure the private keys, and use bitcoin at the same time, cold wallets are easy, sure.My 2 cents</t>
  </si>
  <si>
    <t>http://www.reddit.com/r/Bitcoin/comments/38sa1p/the_average_person_neither_wants_or_can_control/</t>
  </si>
  <si>
    <t>June 06, 2015 at 06:34PM</t>
  </si>
  <si>
    <t>coins101</t>
  </si>
  <si>
    <t>Bitcoin Full Node Incentives</t>
  </si>
  <si>
    <t>Looking to do a research paper on Bitcoin Full Node historical numbers.I only know of Bitnodes:https://getaddr.bitnodes.io/Also, looking for any data on previously attempted incentives and the results.Thanks in advance everyone.</t>
  </si>
  <si>
    <t>http://www.reddit.com/r/Bitcoin/comments/38sc4m/bitcoin_full_node_incentives/</t>
  </si>
  <si>
    <t>June 06, 2015 at 06:27PM</t>
  </si>
  <si>
    <t>orpel</t>
  </si>
  <si>
    <t>What is your Moon?</t>
  </si>
  <si>
    <t>1 million doll hair bitcoins... complete monetary revolution... financial transparency or total obfuscation.. what is your Moon?</t>
  </si>
  <si>
    <t>http://www.reddit.com/r/Bitcoin/comments/38sbny/what_is_your_moon/</t>
  </si>
  <si>
    <t>June 06, 2015 at 07:24PM</t>
  </si>
  <si>
    <t>RevHooke</t>
  </si>
  <si>
    <t>What percent of your net worth have you allocated to Bitcoin?</t>
  </si>
  <si>
    <t>How did you come to that amount? What will make you change that allocation? Assuming the a person can safely lose the money, what percent would you recomend investing?Would post to r/investing, but we know how popular Bitcoin is over there ;)I am at 5% networth, and readjust with every paycheck, although havn't had to sell yet.</t>
  </si>
  <si>
    <t>http://www.reddit.com/r/Bitcoin/comments/38sfvk/what_percent_of_your_net_worth_have_you_allocated/</t>
  </si>
  <si>
    <t>June 06, 2015 at 07:23PM</t>
  </si>
  <si>
    <t>pat__boy</t>
  </si>
  <si>
    <t>Bitcoin block</t>
  </si>
  <si>
    <t>Hi, i just want to know why u tell big block will take more space. If we just fill all block at 1mb.... we will just add transaction to be add in the future ? So small block will give the same amount of transaction in many block. The node size will be the same for 1mb then 20mb ... just the 20 mb will be fill faster .. no ?</t>
  </si>
  <si>
    <t>http://www.reddit.com/r/Bitcoin/comments/38sfv7/bitcoin_block/</t>
  </si>
  <si>
    <t>June 06, 2015 at 07:10PM</t>
  </si>
  <si>
    <t>There IS a mainstream use case, right now...</t>
  </si>
  <si>
    <t>People who know about the psychology of selling will tell you that one of the motivations people have when they buy is greed.Personally I'd prefer to separate 'greed' as defined above into enlightened self-interest, which I don't have a moral objection to, and greed proper, which I do.But that's by the way.The main point I'm making is that 'greed' as identified as a motivation to buy IS a reason for mainstream use of bitcoin by consumers right now.The facts are as follows:there is a limited supply of bitcoinbitcoin has the potential to take a serious slice of the forex market, remittances, card payments, etcbitcoin has the potential be used as a store of value safe from enforced government 'bail-ins' etcIf Bitcoin does move into those areas in a big way the price would have to rise significantly due to limited supply.Therefore, if people buy themselves some bitcoin now, they might make a lot of money.I know some Bitcoin idealists don't like this kind of talk, but it's true. And it taps into an important reason why people decide to buy anything.It's important to tell people that Bitcoin isn't guaranteed to rise in price, no-one knows how this is going to play out. If you use it as an investment it is a high-risk investment.But a plausible case can be made that Bitcoin will rise in price very considerably.Also, a wise investment portfolio will include some high risk options, alongside safer investments.I think we should be promoting this angle to encourage Bitcoin adoption.</t>
  </si>
  <si>
    <t>http://www.reddit.com/r/Bitcoin/comments/38setk/there_is_a_mainstream_use_case_right_now/</t>
  </si>
  <si>
    <t>June 06, 2015 at 07:49PM</t>
  </si>
  <si>
    <t>Experiment: let's ask miners to reduce their soft limit for a week to see what happens</t>
  </si>
  <si>
    <t>Nicolas Dorier has proposed an experiment to try to spam the blockchain to see what happens. Maybe we could do a complementary experiment from another angle by asking miners to reduce their soft limits for a while.Right now the average block size is 400kb, we could try to limit blocks to 500kb and then slowly reduce it to 200kb. Obviously, we would stop lowering the limit if bad things started happening. This doesn't sounds terribly expensive or risky and could give us some useful information.</t>
  </si>
  <si>
    <t>http://www.reddit.com/r/Bitcoin/comments/38shuq/experiment_lets_ask_miners_to_reduce_their_soft/</t>
  </si>
  <si>
    <t>June 06, 2015 at 07:41PM</t>
  </si>
  <si>
    <t>Hollymerrick</t>
  </si>
  <si>
    <t>Why FDIC-Insured Exchanges are Significant for Bitcoin</t>
  </si>
  <si>
    <t>http://www.miningpool.co.uk/why-fdic-insured-exchanges-are-significant-for-bitcoin/</t>
  </si>
  <si>
    <t>http://www.reddit.com/r/Bitcoin/comments/38sh8g/why_fdicinsured_exchanges_are_significant_for/</t>
  </si>
  <si>
    <t>June 06, 2015 at 08:23PM</t>
  </si>
  <si>
    <t>Raimonnn</t>
  </si>
  <si>
    <t>Jetzt können Sie in Gold mit Bitcoins zu investieren</t>
  </si>
  <si>
    <t>http://bitforum.info/t/free-0-25-grams-of-gold-with-bitgold-sign-up-offer/940</t>
  </si>
  <si>
    <t>http://www.reddit.com/r/Bitcoin/comments/38sksb/jetzt_k%C3%B6nnen_sie_in_gold_mit_bitcoins_zu/</t>
  </si>
  <si>
    <t>June 06, 2015 at 08:42PM</t>
  </si>
  <si>
    <t>We have to improve the accessibility of Bitcoin: Why bitcoin has failed to achieve liftoff as a medium of exchange</t>
  </si>
  <si>
    <t>http://jpkoning.blogspot.dk/2015/06/why-bitcoin-has-failed-to-achieve.html?spref=tw</t>
  </si>
  <si>
    <t>http://www.reddit.com/r/Bitcoin/comments/38smlz/we_have_to_improve_the_accessibility_of_bitcoin/</t>
  </si>
  <si>
    <t>June 06, 2015 at 08:55PM</t>
  </si>
  <si>
    <t>Let's talk about the elephant in the room</t>
  </si>
  <si>
    <t>I have been using bitcoin since 2011 and I decided to gather my thoughts in one place (and under new account) regarding the elephant in the bitcoin room &gt; the use of bitcoin primarily for nefarious gray/black markets revolving around drugs.I think the darkmarkets have done a huge damage to Bitcoin, I am afraid to talk to "normal" people (friends/family/co-workers) about bitcoin since by now they all associate Bitcoin with drugs (silk road) and scams (ransomware)A lot of Bitcoin users like me are very Libertarian leaning so we usually wave this off as inconsequential. But now I am starting to think that the long term survival and growth of Bitcoin needs to shed this dark image/legacy especially considering that Bitcoin faces large entrenched interests withing the existing financial industry (banks and credit card companies)I feel sorry for exchanges who endup being stuck between a rock and hard place, just today on r/Bitcoin we had a thread about Bitstamp loosing another banking partner and Coinbase tightening screws further on their users.The drugs (whatever your position on them) argument against Bitcoin is being used by regulators and politicians to grab control and "regulation" over bitcoin as we now see in NY.Sorry for ranting on! Do I have any solutions? I dont know for starters maybe the darkmarket owners can switch to some other "coin" more suited for their needs just so bitcoins name is no longer tarnished, hell it might even be in their interest the more the Bitcoin ecosystem is squeezed the harder it be for them to launder their proceeds. I dunno...tl:dr: Bitcoin has a big image problem and something has to be done by the community.</t>
  </si>
  <si>
    <t>http://www.reddit.com/r/Bitcoin/comments/38snwq/lets_talk_about_the_elephant_in_the_room/</t>
  </si>
  <si>
    <t>June 06, 2015 at 08:52PM</t>
  </si>
  <si>
    <t>atlas-85</t>
  </si>
  <si>
    <t>Does Litecoin have an Advantage?</t>
  </si>
  <si>
    <t>If, hypothetically, we as a bitcoin community cannot resolve the blocksize limit debate, does this give Litecoin an advantage? just curious.</t>
  </si>
  <si>
    <t>http://www.reddit.com/r/Bitcoin/comments/38snkw/does_litecoin_have_an_advantage/</t>
  </si>
  <si>
    <t>June 06, 2015 at 08:46PM</t>
  </si>
  <si>
    <t>We have to improve the accessibility of Bitcoin: Moneyness: Why bitcoin has failed to achieve liftoff as a medium of exchange</t>
  </si>
  <si>
    <t>http://jpkoning.blogspot.com/2015/06/why-bitcoin-has-failed-to-achieve.html?spref=tw</t>
  </si>
  <si>
    <t>http://www.reddit.com/r/Bitcoin/comments/38sn0s/we_have_to_improve_the_accessibility_of_bitcoin/</t>
  </si>
  <si>
    <t>June 06, 2015 at 09:29PM</t>
  </si>
  <si>
    <t>Malthus0</t>
  </si>
  <si>
    <t>Moneyness: Why bitcoin has failed to achieve liftoff as a medium of exchange</t>
  </si>
  <si>
    <t>http://jpkoning.blogspot.co.uk/2015/06/why-bitcoin-has-failed-to-achieve.html</t>
  </si>
  <si>
    <t>http://www.reddit.com/r/Bitcoin/comments/38srh2/moneyness_why_bitcoin_has_failed_to_achieve/</t>
  </si>
  <si>
    <t>June 06, 2015 at 09:28PM</t>
  </si>
  <si>
    <t>AscotV</t>
  </si>
  <si>
    <t>BTC Backup malware mail</t>
  </si>
  <si>
    <t>I got this mail, with a rar file attached:Hi simon,This is our unencrypted private key backup for the wallet of (BTC 92.8200433) keep a paper copy of the privkey in a safe place and remove this message.Password: 6yGjkfH5865  See you tomorow. Kyle.No idea where they got my mail. It should go without saying, but if you receive such a mail too, don't open the attachment. It doesn't contain free money :-P</t>
  </si>
  <si>
    <t>http://www.reddit.com/r/Bitcoin/comments/38srgd/btc_backup_malware_mail/</t>
  </si>
  <si>
    <t>June 06, 2015 at 09:20PM</t>
  </si>
  <si>
    <t>tajasoft</t>
  </si>
  <si>
    <t>trade with gold vs BTC</t>
  </si>
  <si>
    <t>https://trade.vaultoro.com</t>
  </si>
  <si>
    <t>http://www.reddit.com/r/Bitcoin/comments/38sqj8/trade_with_gold_vs_btc/</t>
  </si>
  <si>
    <t>June 06, 2015 at 09:18PM</t>
  </si>
  <si>
    <t>mycryptovault</t>
  </si>
  <si>
    <t>Crypto Vault Cold Storage - Limited edition 'Vault Coin' set available for pre-order now! Sale ends July 4th!</t>
  </si>
  <si>
    <t>http://mycryptovault.net/products/limited-edition-coin-set?variant=2641955844</t>
  </si>
  <si>
    <t>http://www.reddit.com/r/Bitcoin/comments/38sqaq/crypto_vault_cold_storage_limited_edition_vault/</t>
  </si>
  <si>
    <t>June 06, 2015 at 10:13PM</t>
  </si>
  <si>
    <t>Microsoft Research Redmond: Experiences with Scaling Blockchain-based Data Stores [video] (4/9/2015)</t>
  </si>
  <si>
    <t>http://research.microsoft.com/apps/video/default.aspx?id=244376&amp;r=1?p=cite_Brian_Cohen_Inthepixels_on_Twitter_Bidofthis_on_Reddit</t>
  </si>
  <si>
    <t>http://www.reddit.com/r/Bitcoin/comments/38swbp/microsoft_research_redmond_experiences_with/</t>
  </si>
  <si>
    <t>June 06, 2015 at 10:48PM</t>
  </si>
  <si>
    <t>jpchrist</t>
  </si>
  <si>
    <t>ELI5: Why didnt Ross Ulbricht take a plea deal?</t>
  </si>
  <si>
    <t>http://www.reddit.com/r/Bitcoin/comments/38t0fz/eli5_why_didnt_ross_ulbricht_take_a_plea_deal/</t>
  </si>
  <si>
    <t>June 06, 2015 at 10:47PM</t>
  </si>
  <si>
    <t>sanblu</t>
  </si>
  <si>
    <t>Feedback for my bitcoin riddle website wanted</t>
  </si>
  <si>
    <t>Hi there,during the last year I put a lot of effort into creating a bitcoin riddle website which is now up since a few weeks (bitcoinriddles.com).There are however a few things I'm struggling with, maybe some of you guys have some ideas on how to solve this:I am currently only rewarding the user that solves the riddle first (right now usually 10000 bits per riddle). I therefore have to make the riddles quite hard so they don't get solved too quickly. This is probably putting off some users. I would very much like to reward also other users even when they have not solved it first, e.g. first 10 solvers get some reward as well. -&gt; The problem there is however, how can I prevent a user from just creating 10 accounts and getting all the rewards? (This would be a kind of sybil problem ;) )The site should also be usable by people not familiar with bitcoin (would be nice to introduce some new people to bitcoin). When they solve a riddle they can choose between: a) direct transfer to BTC address (for experienced users) b) email from coinbase, in that case they need to create a coinbase account when receiving the email in order to get the bitcoin -&gt; I would very much like to get rid of the coinbase API. But so far I really did not find any other way of easily transfering some bitcoin to people that have no idea about bitcoin. (e.g. paper wallet via email would be very risky as I am sure people would not be able to correctly swipe the paper wallet.)Thank you for any suggestions!</t>
  </si>
  <si>
    <t>http://www.reddit.com/r/Bitcoin/comments/38t0d7/feedback_for_my_bitcoin_riddle_website_wanted/</t>
  </si>
  <si>
    <t>June 06, 2015 at 10:59PM</t>
  </si>
  <si>
    <t>karljt</t>
  </si>
  <si>
    <t>Guardian article highlights growing use of bitcoin as payment for child abuse images online</t>
  </si>
  <si>
    <t>http://www.theguardian.com/technology/2015/jun/05/online-child-abuse-driven-underground</t>
  </si>
  <si>
    <t>http://www.reddit.com/r/Bitcoin/comments/38t1wi/guardian_article_highlights_growing_use_of/</t>
  </si>
  <si>
    <t>June 06, 2015 at 10:57PM</t>
  </si>
  <si>
    <t>jagbot</t>
  </si>
  <si>
    <t>blockchain.info is down and just before my wallet showed 0 BTC :( what happens now?</t>
  </si>
  <si>
    <t>https://twitter.com/blockchain/status/607206387958071297</t>
  </si>
  <si>
    <t>http://www.reddit.com/r/Bitcoin/comments/38t1jj/blockchaininfo_is_down_and_just_before_my_wallet/</t>
  </si>
  <si>
    <t>June 06, 2015 at 10:55PM</t>
  </si>
  <si>
    <t>PASSO3058</t>
  </si>
  <si>
    <t>Questions about using HEX Dice and best way to use it...</t>
  </si>
  <si>
    <t>Bitaddress.org says to roll regular dice 99 times for randomness. I have HEX dice... What is an appropriate number for randomness? I want to create about 30 addresses for cold storage for friends and family... Just don't want to roll so many times.I notice when I enter the dice rolls into the PassPhrase area of BrainWallet or the "Enter Private Key" in the wallet details area of Bitaddress.org... I get the same public and private key. I take it these are the appropriate areas to enter this information?Is the following safe practice?I downloaded the zip files for both websites from github.I'm putting these files on a dummy laptop that will never see the internet.I was going to enter basic dice rolls and compare them against each other to make sure I wasn't given corrupt files.Print said addresses for cold storageScreen save the addresses to a thumb drive that will never see the internet for digital back ups of my printed wallets.Did I miss anything?Thanks</t>
  </si>
  <si>
    <t>http://www.reddit.com/r/Bitcoin/comments/38t1ck/questions_about_using_hex_dice_and_best_way_to/</t>
  </si>
  <si>
    <t>June 06, 2015 at 11:15PM</t>
  </si>
  <si>
    <t>zcc0nonA</t>
  </si>
  <si>
    <t>Some cool stats on the 'bitcoin ladder' page on bitcoin.it, shows the top 20 in a few categories. But some are out of date 'Last updated Jan 2013'</t>
  </si>
  <si>
    <t>https://en.bitcoin.it/wiki/Bitcoin_Ladder</t>
  </si>
  <si>
    <t>http://www.reddit.com/r/Bitcoin/comments/38t42u/some_cool_stats_on_the_bitcoin_ladder_page_on/</t>
  </si>
  <si>
    <t>June 06, 2015 at 11:07PM</t>
  </si>
  <si>
    <t>amerinsyd</t>
  </si>
  <si>
    <t>Another elephant in the room... (must be a big room)</t>
  </si>
  <si>
    <t>Something that worries me about mass adoption about bitcoin is in the event of a natural disaster or some power outage or anything that causes electronic devices to not be used how would you be able to pay for things or access your wallets under those circumstances. Would this be a big issue?</t>
  </si>
  <si>
    <t>http://www.reddit.com/r/Bitcoin/comments/38t2xh/another_elephant_in_the_room_must_be_a_big_room/</t>
  </si>
  <si>
    <t>June 06, 2015 at 11:25PM</t>
  </si>
  <si>
    <t>Erik4boss</t>
  </si>
  <si>
    <t>Need help! Blockchain scammed me?</t>
  </si>
  <si>
    <t>I am relatively new to bitcoin and got chocked today. I logged into my Blockchain account yesterday, and noticed that I was missing around $5. Yesterday I traded virtual items in a game. I made sure that the other guy went first, and once I saw that I had $5.xx in my wallet, I sent him the stuff he bought from me. But now, when I check, the money isn't there, and there is no transaction history of me getting $5.xx money and me sending $5.xx money. Here is a picture of my transactions http://puu.sh/ieHJP/293bd4570c.pngI know that you can't do chargebacks with bitcoin, so how did this happen? Does blockchain.info steal money?</t>
  </si>
  <si>
    <t>http://www.reddit.com/r/Bitcoin/comments/38t59k/need_help_blockchain_scammed_me/</t>
  </si>
  <si>
    <t>June 06, 2015 at 11:52PM</t>
  </si>
  <si>
    <t>itjeff</t>
  </si>
  <si>
    <t>Blockchain.info down. On Twitter stating coins are secure nothing related.</t>
  </si>
  <si>
    <t>https://twitter.com/blockchain/status/607227102639865856?s=09</t>
  </si>
  <si>
    <t>http://www.reddit.com/r/Bitcoin/comments/38t8vt/blockchaininfo_down_on_twitter_stating_coins_are/</t>
  </si>
  <si>
    <t>June 06, 2015 at 11:49PM</t>
  </si>
  <si>
    <t>ISZ85N21W</t>
  </si>
  <si>
    <t>NPR Fresh Air on book 'The Dark Net' -- mentions bitcoin, Ross, Silk Road, trolls, etc.</t>
  </si>
  <si>
    <t>http://www.npr.org/sections/alltechconsidered/2015/06/03/411476653/infiltrating-the-dark-net-where-criminals-trolls-and-extremists-reign</t>
  </si>
  <si>
    <t>http://www.reddit.com/r/Bitcoin/comments/38t8j2/npr_fresh_air_on_book_the_dark_net_mentions/</t>
  </si>
  <si>
    <t>June 07, 2015 at 12:06AM</t>
  </si>
  <si>
    <t>zenglock</t>
  </si>
  <si>
    <t>Have you ever bet here? Juventus vs Barcelona odds looks quite promising. What do you think?</t>
  </si>
  <si>
    <t>http://www.onehash.com/</t>
  </si>
  <si>
    <t>http://www.reddit.com/r/Bitcoin/comments/38tapg/have_you_ever_bet_here_juventus_vs_barcelona_odds/</t>
  </si>
  <si>
    <t>June 07, 2015 at 12:05AM</t>
  </si>
  <si>
    <t>Kixzoh</t>
  </si>
  <si>
    <t>Has anyone used bitwallet.cc?</t>
  </si>
  <si>
    <t>So I'm looking for ways to buy bitcoins using PayPal. I first went to localbitcoins only to find that most of the sellers require me to show them my id (no thanks). Then I found bitwallet abc it looks good but I'm not sure how the process works and I saw that it had/has issues so that makes me weary. Thanks for any help that anyone can give!</t>
  </si>
  <si>
    <t>http://www.reddit.com/r/Bitcoin/comments/38taok/has_anyone_used_bitwalletcc/</t>
  </si>
  <si>
    <t>June 07, 2015 at 12:03AM</t>
  </si>
  <si>
    <t>BrainDamageLDN</t>
  </si>
  <si>
    <t>Just popped my multisig cherry with Copay!</t>
  </si>
  <si>
    <t>Never used multisig before and this app couldn't make it any easier. The UI is beautiful and it's just a great product. I take my hat off to Tony Gallipin et al. This really is the future.</t>
  </si>
  <si>
    <t>http://www.reddit.com/r/Bitcoin/comments/38tael/just_popped_my_multisig_cherry_with_copay/</t>
  </si>
  <si>
    <t>June 07, 2015 at 12:02AM</t>
  </si>
  <si>
    <t>AkumaBengoshi</t>
  </si>
  <si>
    <t>stupid noob questions</t>
  </si>
  <si>
    <t>So, I got my wallet, read all the FAQs, etc., and ready to get my first bitcoin, but how? I don't want to link my bank account to an exchange, so I planned on trying out trucoin, (want a US-based exchange) but there's no sign-up link on their site. Using the bitcoin wiki linked to the right, half the links in the "buy bitcoins" section are dead. Seems like every exchange I look at, either I see reviews calling them "shady" or no mentions at all. How to you pick one you trust?</t>
  </si>
  <si>
    <t>http://www.reddit.com/r/Bitcoin/comments/38taaa/stupid_noob_questions/</t>
  </si>
  <si>
    <t>June 07, 2015 at 12:01AM</t>
  </si>
  <si>
    <t>coinutsack</t>
  </si>
  <si>
    <t>Is there any reliable known cases of bitcoin investment making someone rich?</t>
  </si>
  <si>
    <t>Bitcoin rose from pennies to hundreds of dollars very quickly. Logically someone must have made some money, but at the same time that is just an assumption I have. I don't really know if there are real cases or how many real cases there have been. Exchanges, especially at the peak of price were so unreliable and coin distribution is so unknown and so many people held through the rise I don't have a clear picture if ANYONE got rich from bitcoin instead of just in theory.I guess I am asking has anyone actually actualized at least 500,000 dollars from bitcoin investment.Like, not "$500,000 on paper" or "potentially $500,000" "$500,000 in trade for goods potentially worth $500,000" or "$500,000 profit from a business that is bitcoin related".I want to know is there any known cases of someone actually realizing actual profit of 500,000 dollars from bitcoin.Also yes I know making fiat money isn't the only point of bitcoin. But I'm asking about this right now and not asking if that is the only reason to use bitcoin.I want to know if bitcoin investment has in 2015 directly made anyone rich.</t>
  </si>
  <si>
    <t>http://www.reddit.com/r/Bitcoin/comments/38ta4g/is_there_any_reliable_known_cases_of_bitcoin/</t>
  </si>
  <si>
    <t>June 07, 2015 at 12:13AM</t>
  </si>
  <si>
    <t>czr5014</t>
  </si>
  <si>
    <t>Blockchain error help</t>
  </si>
  <si>
    <t>http://imgur.com/o7aAdS0</t>
  </si>
  <si>
    <t>http://www.reddit.com/r/Bitcoin/comments/38tbmi/blockchain_error_help/</t>
  </si>
  <si>
    <t>June 07, 2015 at 12:48AM</t>
  </si>
  <si>
    <t>#MarketsCOMBitcoinTrading</t>
  </si>
  <si>
    <t>http://serv.markets.com/promoRedirect?key=ej0xMzc3MzU4MyZsPTEzNzczNTgwJnA9MjI0NzI%3D</t>
  </si>
  <si>
    <t>http://www.reddit.com/r/Bitcoin/comments/38tg1r/marketscombitcointrading/</t>
  </si>
  <si>
    <t>June 07, 2015 at 12:37AM</t>
  </si>
  <si>
    <t>B the difference.</t>
  </si>
  <si>
    <t>Bitcoin companies in certain areas DO need to abide by regulation. Instead of overreacting to policies, its easy to close your window, and find a new service.Thank them for transparency, thank them for letting you know, but these guys do more for bitcoin than alot of us, so kindly reconsider before biting the hand that feeds you.The mentality in here is fucking rediculous. I am watching anarchist un reasonable comments/threads to thr roof, yet new comers asking for basic advice, reviews or help is sitting at heavy negatives.Change your mentality because adoption is necciasary for your coins to sustain value or be useful.</t>
  </si>
  <si>
    <t>http://www.reddit.com/r/Bitcoin/comments/38tep3/b_the_difference/</t>
  </si>
  <si>
    <t>June 07, 2015 at 12:27AM</t>
  </si>
  <si>
    <t>ReCarry</t>
  </si>
  <si>
    <t>How many confirmations are needed to move some coins again?</t>
  </si>
  <si>
    <t>How many confirmations would be needed for the transaction "T" between adress "a" and "b", so that "b" can spend these coins again.Is it as soon as the unconfirmed transaction shows up in the wallet?In this case, what happens if the transaction gets marked as a doublespend later, but the coins were already moved to another adress?Or after the 6 confirmations that are talked about from time to time?</t>
  </si>
  <si>
    <t>http://www.reddit.com/r/Bitcoin/comments/38tdb7/how_many_confirmations_are_needed_to_move_some/</t>
  </si>
  <si>
    <t>June 07, 2015 at 01:10AM</t>
  </si>
  <si>
    <t>btcdebitcardzzz</t>
  </si>
  <si>
    <t>SpectroCoin Announces Prepaid Bitcoin Card</t>
  </si>
  <si>
    <t>http://digitalmoneytimes.com/crypto-news/spectrocoin-announces-prepaid-bitcoin-card/</t>
  </si>
  <si>
    <t>http://www.reddit.com/r/Bitcoin/comments/38tiv3/spectrocoin_announces_prepaid_bitcoin_card/</t>
  </si>
  <si>
    <t>June 07, 2015 at 01:01AM</t>
  </si>
  <si>
    <t>sawatdeekhap</t>
  </si>
  <si>
    <t>Samsung Pay and Bitcoin? Young Sohn might approve.</t>
  </si>
  <si>
    <t>So after Apple Pay and Android Pay comes... Samsung Pay. You might have heard of it recently.It has just been delayed until second half of this year: http://www.talkandroid.com/251295-samsung-pay-delayed-again-will-likely-launch-alongside-the-galaxy-note-5/...which leads to the conclusion that it needs more work.Meet Young Sohn, Samsung's Chief Strategy Officer: https://www.linkedin.com/pub/young-sohn/8/608/a13Young has recently joined the Strategic Advisory Board of Bitfury: http://www.businesswire.com/news/home/20141124005228/en/BitFury-Adds-Long-Time-Silicon-Valley-Executive-Entrepreneur#.VXMzTc_tlBcHe has also been invited to Richard Branson's Blockchain Summit: http://www.blockchainsummit.io. Scroll down to see him listed as a participant.Furthermore, it was recently announced that Samsung is working with IBM to explore new applications in blockchain technology: http://www.bloomberg.com/news/articles/2015-04-10/samsung-plans-to-take-bitcoin-technology-beyond-virtual-currencyThis means that Samsung, like many other large companies, is looking closely at the technology. But it might also be a hint that Bitcoin is playing a role in the upcoming payment system that they are launching.They definitely need a competitive edge against the payment systems that Apple and Google have launched, who are (for now) staying away from Bitcoin. So why not incorporate it? Why build another copy of another layer above the existing financial infrastructure?What do you think? Is there any other information we can dig up? Would this be "huge"? Implications? Opinions?</t>
  </si>
  <si>
    <t>http://www.reddit.com/r/Bitcoin/comments/38thoq/samsung_pay_and_bitcoin_young_sohn_might_approve/</t>
  </si>
  <si>
    <t>June 07, 2015 at 01:45AM</t>
  </si>
  <si>
    <t>AdamBLevine</t>
  </si>
  <si>
    <t>Let's Talk Bitcoin! #219 Understanding Payment Channels</t>
  </si>
  <si>
    <t>https://letstalkbitcoin.com/blog/post/lets-talk-bitcoin-219</t>
  </si>
  <si>
    <t>http://www.reddit.com/r/Bitcoin/comments/38tnen/lets_talk_bitcoin_219_understanding_payment/</t>
  </si>
  <si>
    <t>June 07, 2015 at 01:31AM</t>
  </si>
  <si>
    <t>BirkenstocksandRain</t>
  </si>
  <si>
    <t>ELI5: selling bitcoins</t>
  </si>
  <si>
    <t>If I had purchased $1,000 of bitcoin back when they were a nickel apiece (so 20k bitcoins) and then decided to suddenly sell all of them in 2013 when they hit 1k apeice, how would I have gone about doing that?This has been a question on my mind for a while, I'd love if you guys could help me out with it.</t>
  </si>
  <si>
    <t>http://www.reddit.com/r/Bitcoin/comments/38tlm7/eli5_selling_bitcoins/</t>
  </si>
  <si>
    <t>June 07, 2015 at 01:30AM</t>
  </si>
  <si>
    <t>Overstock to Issue Digital Corporate Bond on the Bitcoin Blockcain</t>
  </si>
  <si>
    <t>http://www.coindesk.com/overstock-to-issue-digital-corporate-bond-on-bitcoin-blockchain/</t>
  </si>
  <si>
    <t>http://www.reddit.com/r/Bitcoin/comments/38tlgx/overstock_to_issue_digital_corporate_bond_on_the/</t>
  </si>
  <si>
    <t>June 07, 2015 at 01:20AM</t>
  </si>
  <si>
    <t>Coin_Source</t>
  </si>
  <si>
    <t>New Bitcoin ATM hits New York City! BitLicense isn't that scary after all...</t>
  </si>
  <si>
    <t>http://i.imgur.com/y5KWkGI.jpg?1</t>
  </si>
  <si>
    <t>http://www.reddit.com/r/Bitcoin/comments/38tk86/new_bitcoin_atm_hits_new_york_city_bitlicense/</t>
  </si>
  <si>
    <t>June 07, 2015 at 01:59AM</t>
  </si>
  <si>
    <t>Needing a token to operate a distributed ledger is a red herring</t>
  </si>
  <si>
    <t>http://www.ofnumbers.com/2015/06/05/needing-a-token-to-operate-a-distributed-ledger-is-a-red-herring/</t>
  </si>
  <si>
    <t>http://www.reddit.com/r/Bitcoin/comments/38tp3q/needing_a_token_to_operate_a_distributed_ledger/</t>
  </si>
  <si>
    <t>June 07, 2015 at 02:10AM</t>
  </si>
  <si>
    <t>socium</t>
  </si>
  <si>
    <t>What are good examples of apps using "Bitcoin 2.0" appcoins for their virtual currency?</t>
  </si>
  <si>
    <t>For example: In-app purchases and in-game currency.</t>
  </si>
  <si>
    <t>http://www.reddit.com/r/Bitcoin/comments/38tqhg/what_are_good_examples_of_apps_using_bitcoin_20/</t>
  </si>
  <si>
    <t>June 07, 2015 at 02:05AM</t>
  </si>
  <si>
    <t>yycbitcoinatm</t>
  </si>
  <si>
    <t>Looks like Someone Hacked Joseph David's FB Account (Former CEO of CAVirtex)</t>
  </si>
  <si>
    <t>Have a look at Joseph David's FB profile... Looks like it has been hacked, as there are lots of offensive posts....For those who don't know, he was the former CEO of Canada's CAVirtex Exchange.I'd submit a screenshot, but I am pressed for time :-(Though, you should be able to view his public profile: https://www.facebook.com/people/Joseph-David/100009475068884</t>
  </si>
  <si>
    <t>http://www.reddit.com/r/Bitcoin/comments/38tpu4/looks_like_someone_hacked_joseph_davids_fb/</t>
  </si>
  <si>
    <t>June 07, 2015 at 02:29AM</t>
  </si>
  <si>
    <t>tilepay Internet of Things Micropayments Platform</t>
  </si>
  <si>
    <t>https://www.youtube.com/watch?v=Y9jKqtXiHJQ&amp;feature=youtu.be</t>
  </si>
  <si>
    <t>http://www.reddit.com/r/Bitcoin/comments/38tsth/tilepay_internet_of_things_micropayments_platform/</t>
  </si>
  <si>
    <t>June 07, 2015 at 02:18AM</t>
  </si>
  <si>
    <t>Raimonn</t>
  </si>
  <si>
    <t>BitGold helps you to invest in Gold with Bitcoins.</t>
  </si>
  <si>
    <t>https://hashtalk.ch/topic/38016/buying-gold-with-bitcoins-bitgold</t>
  </si>
  <si>
    <t>http://www.reddit.com/r/Bitcoin/comments/38trgj/bitgold_helps_you_to_invest_in_gold_with_bitcoins/</t>
  </si>
  <si>
    <t>June 07, 2015 at 03:13AM</t>
  </si>
  <si>
    <t>AdamtoZ</t>
  </si>
  <si>
    <t>According to this map from CoinMap, North America has the most places to spend Bitcoin.</t>
  </si>
  <si>
    <t>http://imgur.com/swPrEhN</t>
  </si>
  <si>
    <t>http://www.reddit.com/r/Bitcoin/comments/38tye7/according_to_this_map_from_coinmap_north_america/</t>
  </si>
  <si>
    <t>June 07, 2015 at 03:11AM</t>
  </si>
  <si>
    <t>I just hit my weekly Circle limit for buying Bitcoins, can buy more tomorrow?</t>
  </si>
  <si>
    <t>Does the week start on Sunday for Circle or do I have to wait 7 days?</t>
  </si>
  <si>
    <t>http://www.reddit.com/r/Bitcoin/comments/38ty4g/i_just_hit_my_weekly_circle_limit_for_buying/</t>
  </si>
  <si>
    <t>June 07, 2015 at 02:57AM</t>
  </si>
  <si>
    <t>Next time somebody tells you we shouldn't increase the block size, just smile and politely ask them which centralized, off-chain service they work for. :)</t>
  </si>
  <si>
    <t>http://www.reddit.com/r/Bitcoin/comments/38twat/next_time_somebody_tells_you_we_shouldnt_increase/</t>
  </si>
  <si>
    <t>June 07, 2015 at 02:54AM</t>
  </si>
  <si>
    <t>agentgreen420</t>
  </si>
  <si>
    <t>Could payment channels be the key to solving the block size problem, as well as incentivizing full node operations?</t>
  </si>
  <si>
    <t>http://bitcoinism.liberty.me/economic-fallacies-and-the-block-size-limit-part-1-scarcity/http://bitcoinism.liberty.me/economic-fallacies-and-the-block-size-limit-part-2-price-discovery/These blog posts by Justus Ranvier outline a proposal to replace the Bitcoin block size limit with a system of economic incentives.Basically, if Bitcoin nodes had a way of getting paid a small fee for forwarding network messages (including blocks), than they would be able to upgrade their systems to allow for better performance, which would allow the size of blocks and transactions to scale as much as users are willing to pay for them to.This fee could be set by node operators in response to supply and demand for their service, similar to the idea of the fee market for inclusion in blocks by miners.This way current node operators can scale their operations as the need arises, rather than shut down due to increased costs and be replaced by big centralized corporate interests.I think this would be a perfect application of payment channels.</t>
  </si>
  <si>
    <t>http://www.reddit.com/r/Bitcoin/comments/38tvxq/could_payment_channels_be_the_key_to_solving_the/</t>
  </si>
  <si>
    <t>June 07, 2015 at 02:48AM</t>
  </si>
  <si>
    <t>~~~#Bitcoin #Trading #In #Forex @ #InstaForex~~~</t>
  </si>
  <si>
    <t>http://www.reddit.com/r/Bitcoin/comments/38tv73/bitcoin_trading_in_forex_instaforex/</t>
  </si>
  <si>
    <t>June 07, 2015 at 02:42AM</t>
  </si>
  <si>
    <t>When to buy Bitcoin? Is now the right time to buy?</t>
  </si>
  <si>
    <t>http://imgur.com/gallery/a4HpQqR/new</t>
  </si>
  <si>
    <t>http://www.reddit.com/r/Bitcoin/comments/38tucl/when_to_buy_bitcoin_is_now_the_right_time_to_buy/</t>
  </si>
  <si>
    <t>June 07, 2015 at 04:03AM</t>
  </si>
  <si>
    <t>Satoshi-</t>
  </si>
  <si>
    <t>Know of an Alternative to Blockchain.info payment receiving API?</t>
  </si>
  <si>
    <t>Since Blockchain.info seems to be unstable, putting services that depend on it offline. I am looking for an alternative method of forwarding incoming bitcoin transactions to an address specified.Anyone know of a way? would prefer using Bitcoin RPC.</t>
  </si>
  <si>
    <t>http://www.reddit.com/r/Bitcoin/comments/38u4g1/know_of_an_alternative_to_blockchaininfo_payment/</t>
  </si>
  <si>
    <t>June 07, 2015 at 04:48AM</t>
  </si>
  <si>
    <t>Innocul8</t>
  </si>
  <si>
    <t>28-Year-Old New Yorker Robbed At Gunpoint - For Bitcoin!</t>
  </si>
  <si>
    <t>http://www.inquisitr.com/2149196/28-year-old-new-yorker-robbed-at-gunpoint-for-bitcoin/</t>
  </si>
  <si>
    <t>http://www.reddit.com/r/Bitcoin/comments/38u9s3/28yearold_new_yorker_robbed_at_gunpoint_for/</t>
  </si>
  <si>
    <t>June 07, 2015 at 04:39AM</t>
  </si>
  <si>
    <t>What ID requirements are needed to use the major exchanges? Are they justified?</t>
  </si>
  <si>
    <t>These questions are for those who buy Bicoins with the major exchanges (Coinbase, BitStamp, etc).a) Do you always have to provide ID or is their an amount at which point ID becomes required?b) What ID is required (name e.g. on passport or address verification too with a utility bill)?c) Do you think there is a point? Here is my reasoning. If you buy BTC with a bank transfer then you have already been regulated. In order to get the bank account, you had to show ID and prove your address to the bank. Why do you need to do the same thing to buy BTC. (Let's assume you are not buying thousands of dollars worth). It's not as if when you go to the bureau de change to change $200 into euros for your holiday, that they demand ID.</t>
  </si>
  <si>
    <t>http://www.reddit.com/r/Bitcoin/comments/38u8r6/what_id_requirements_are_needed_to_use_the_major/</t>
  </si>
  <si>
    <t>June 07, 2015 at 05:06AM</t>
  </si>
  <si>
    <t>hotmind</t>
  </si>
  <si>
    <t>What other things (like Bitcoin) are poised to disrupt the world in a big way?</t>
  </si>
  <si>
    <t>Bitcoin users are generally more ahead of the curve then the general population, so I thought I'd ask what other disruptive technologies are around the corner.</t>
  </si>
  <si>
    <t>http://www.reddit.com/r/Bitcoin/comments/38uc35/what_other_things_like_bitcoin_are_poised_to/</t>
  </si>
  <si>
    <t>June 07, 2015 at 04:58AM</t>
  </si>
  <si>
    <t>Blockchain.info back up and running.</t>
  </si>
  <si>
    <t>https://blockchain.info</t>
  </si>
  <si>
    <t>http://www.reddit.com/r/Bitcoin/comments/38uayu/blockchaininfo_back_up_and_running/</t>
  </si>
  <si>
    <t>June 07, 2015 at 05:40AM</t>
  </si>
  <si>
    <t>IGETSHIVERSWHENIP</t>
  </si>
  <si>
    <t>Spending Bitcoin on Overstock: Does anybody know of anything on Overstock that is consistently cheaper or the same as it is on amazon? Thanks</t>
  </si>
  <si>
    <t>I know I could just hunt for these items myself, and I always check to see if overstock has it for close to what amazon sells it for, I'm really just wondering if you may know of something off hand, not asking you to do the legwork.Trying to find something I use a lot of, and need to resupply occasionally, that I can regularly purchase from overstock cheaper or for the same price as amazon. I play guitar, rent a home, I go to the shooting range, I am a student getting a BS in Geology.Has any one found anything cheaper on overstock that pertains to their interests? If so, please share!Yours truly -IGETSHIVERSWHENIP</t>
  </si>
  <si>
    <t>http://www.reddit.com/r/Bitcoin/comments/38ug4n/spending_bitcoin_on_overstock_does_anybody_know/</t>
  </si>
  <si>
    <t>June 07, 2015 at 05:37AM</t>
  </si>
  <si>
    <t>spypl</t>
  </si>
  <si>
    <t>Finally securing bitcoins offline! Need watch-only service with SMS notifications</t>
  </si>
  <si>
    <t>Hey, I decided today to move my 200 bitcoins from blockchain.info. I want to keep them in secure place, but I'm too affraid before to put it into cold storage. I liked bc.info because I could get notifications on my phone and email if someone sends the coins. I used also 2fa on my account and email too. I created account on coinkite, but they're pretty expensive (1% if i wanted to withdraw my funds and need to purchase plan for notifications). So I decided finally to keep my hot wallet on blockchain.info still and downlod offline wallet to generate 5 addresses, split my bitcoins and put all my money on few usb sticks protected with rar+truecrypt.I still want to receive sms&amp;email notifications if something happens with my bitcoins in cold storage, but i want to keep my private key private. So I'm looking for something similar to watch-only account from coinkite but free, or cheaper. Anyone?</t>
  </si>
  <si>
    <t>http://www.reddit.com/r/Bitcoin/comments/38ufqb/finally_securing_bitcoins_offline_need_watchonly/</t>
  </si>
  <si>
    <t>June 07, 2015 at 05:36AM</t>
  </si>
  <si>
    <t>joe2100</t>
  </si>
  <si>
    <t>So Bank of America wants to charge me $25 to xfer my own money to another one of my bank accounts. That's 2500x more expensive than Bitcoin and it's still slower! Same day.. vs... 10 min. Really Bank of America?</t>
  </si>
  <si>
    <t>http://i.imgur.com/wIYfai1.png</t>
  </si>
  <si>
    <t>http://www.reddit.com/r/Bitcoin/comments/38ufng/so_bank_of_america_wants_to_charge_me_25_to_xfer/</t>
  </si>
  <si>
    <t>June 07, 2015 at 05:34AM</t>
  </si>
  <si>
    <t>jaouad2d</t>
  </si>
  <si>
    <t>Coinsera The Best Choice for Investment!</t>
  </si>
  <si>
    <t>http://yourmoneyfast.siterubix.com/coinsera-the-best-choice-for-investment?utm_campaign=shareaholic&amp;utm_medium=reddit&amp;utm_source=news</t>
  </si>
  <si>
    <t>http://www.reddit.com/r/Bitcoin/comments/38ufdu/coinsera_the_best_choice_for_investment/</t>
  </si>
  <si>
    <t>June 07, 2015 at 05:56AM</t>
  </si>
  <si>
    <t>Simcom</t>
  </si>
  <si>
    <t>Localbitcoins.com sets new weekly volume record, $4.8 million traded this week alone</t>
  </si>
  <si>
    <t>http://bitcoincharts.com/charts/localbtcUSD#igWeeklyzm1g10zm2g25zvzcv</t>
  </si>
  <si>
    <t>http://www.reddit.com/r/Bitcoin/comments/38uhvb/localbitcoinscom_sets_new_weekly_volume_record_48/</t>
  </si>
  <si>
    <t>June 07, 2015 at 05:54AM</t>
  </si>
  <si>
    <t>New SaruTobi update coming very soon!</t>
  </si>
  <si>
    <t>http://imgur.com/ydNbUEV</t>
  </si>
  <si>
    <t>http://www.reddit.com/r/Bitcoin/comments/38uhmi/new_sarutobi_update_coming_very_soon/</t>
  </si>
  <si>
    <t>June 07, 2015 at 05:52AM</t>
  </si>
  <si>
    <t>Open Bazaar vs. Local Bitcoins for currency exchange</t>
  </si>
  <si>
    <t>When it's out of beta, will Open Bazaar be a better or worse venue for p2p currency exchange than Local Bitcoins, Coinbase, and Circle? Why?</t>
  </si>
  <si>
    <t>http://www.reddit.com/r/Bitcoin/comments/38uhfk/open_bazaar_vs_local_bitcoins_for_currency/</t>
  </si>
  <si>
    <t>June 07, 2015 at 06:31AM</t>
  </si>
  <si>
    <t>sureWeAllDo</t>
  </si>
  <si>
    <t>Dear Bitcoinity, define "soon"</t>
  </si>
  <si>
    <t>visit http://bitcoinity.orgThe site has said 'soon' forever. I use their market data on mobile, because it works much better than bitcoinwisdom or the other sites I have tried... But their home page seems like a missed opportunity.</t>
  </si>
  <si>
    <t>http://www.reddit.com/r/Bitcoin/comments/38ulxd/dear_bitcoinity_define_soon/</t>
  </si>
  <si>
    <t>June 07, 2015 at 06:27AM</t>
  </si>
  <si>
    <t>onthefrynge</t>
  </si>
  <si>
    <t>Exponential Finance: Who Will Be the Instagram or Uber of Finance?</t>
  </si>
  <si>
    <t>http://singularityhub.com/2015/06/06/exponential-finance-who-will-be-the-instagram-or-uber-of-finance/</t>
  </si>
  <si>
    <t>http://www.reddit.com/r/Bitcoin/comments/38uli3/exponential_finance_who_will_be_the_instagram_or/</t>
  </si>
  <si>
    <t>June 07, 2015 at 06:26AM</t>
  </si>
  <si>
    <t>Xeagu</t>
  </si>
  <si>
    <t>Collective Consciousness</t>
  </si>
  <si>
    <t>Take this idea with a grain of salt. Open your mind to consider its possibilities before casting judgement.I intend to show the parallels between Biological life and a Digital Collective Consciousness. Bitcoin is analogous to ATP.Who are you? No really. Who are YOU? Are you that single skin cell that just began mitosis? Maybe not; when that skin cell dies and falls off, you'll still be you. In fact, we know that the entire human body replaces all of its cells every 7 years. How then, can we decide with what to identify with?Our identity is not the hardware that comprises our body. So maybe we are asking the wrong questions. Instead of asking who we are, let's ask what are we. We know that our biological hardware is continually replaced and that it is structurally similar. If we are not the hardware itself, maybe we are a pattern of life. A self sustaining process with an instruction manual - DNA. We aren't the atoms that comprise our DNA sequences, for this hardware is replaced and regenerated too. We are the information stored in this self replicating process.Life is the product of a self sustaining process. Biochemical compounds and cellular organization is one such example of a self sustaining process. Both a single ant and an entire colony are self sustaining processes. The ant cannot not see the bigger picture of its colony, but we do. In the same respect, what Collective Consciousness can we not see in the bigger picture of Humanity? How is Humanity evolving?A significant outcome of evolution is the development towards higher complexity and organization. We see this in both biological and computational evolution. As our "digital DNA" evolves, our "cellular nodes" become more connected and unified. The Internet was the first step. The Internet created a way for nodes in our digital network to communicate. This parallels the neural network we see in biological life. Bitcoin is the next step. Nodes in our digital network can now exchange value instead of just information. A global adoption of Bitcoin is necessary for this Collective Consciousness to grow. Once that infrastructure is set up, the next stage of our evolution is the release of super-intelligent Artificial Intelligence.Its been said "ATP is the currency of the cell". We could also say, "Bitcoin is the ATP of a Singularity".</t>
  </si>
  <si>
    <t>http://www.reddit.com/r/Bitcoin/comments/38uldp/collective_consciousness/</t>
  </si>
  <si>
    <t>June 07, 2015 at 06:23AM</t>
  </si>
  <si>
    <t>gotnowordsforyou</t>
  </si>
  <si>
    <t>i know how to bring bitcoin mainstream</t>
  </si>
  <si>
    <t>I don't know how much this has been discussed, but image with all the money being generated in the "sharing economy" that these independent contractors were to instead be paid in Bitcoin? This would incentivize shops accepting Bitcoin because these contractors would have to wait a few days for their Bitcoin to be converted in USD or they could just pay in Bitcoin for what they need (gas, food, clothes, etc).Has there been any talk about this? If someone could develop a p2p platform that would make this work, it could make companies like Uber/Postmates/Whatever obsolete. All those companies care about is their billion dollar valuations. Imagine cutting them out of the equation and allowing people to connect with each other like they do with Bitcoin payments?</t>
  </si>
  <si>
    <t>http://www.reddit.com/r/Bitcoin/comments/38ul0n/i_know_how_to_bring_bitcoin_mainstream/</t>
  </si>
  <si>
    <t>June 07, 2015 at 07:08AM</t>
  </si>
  <si>
    <t>BitcoinsAreGone</t>
  </si>
  <si>
    <t>Bitcoins have disappeared after ATM deposit?</t>
  </si>
  <si>
    <t>Hello guys, Im new to the whole bitcoin thing and was tryign to gget them through a coin cloud ATM. I had a hard time but finally got to my romit account with the bitcoins in it. I sent the bitcoins to mycelium on my phone, and the transaction has not showed up on mycelium (which usually takes seconds to show up and a few minutes to actually be spendable). I got home an hour later and still in the same boat, logged into romit and emailed support, and am not getting much help yet.Has anyone else been in the same situation? Is there any more info you need to check the blockchain or something? SOrry im a newb.</t>
  </si>
  <si>
    <t>http://www.reddit.com/r/Bitcoin/comments/38uq69/bitcoins_have_disappeared_after_atm_deposit/</t>
  </si>
  <si>
    <t>June 07, 2015 at 07:03AM</t>
  </si>
  <si>
    <t>Xltwomilks</t>
  </si>
  <si>
    <t>Bitcoin in discussion</t>
  </si>
  <si>
    <t>Reading "how brands grow" today ( a must read for marketing nerds.... not this specific point, but for the most part it really questions on the ideologies / theories that university and traditional texts teach... highly recommended..)Wanted to share an example of two ways of communicating the same subject."Goodyear tires grip the road and reduce stopping distance"..... now"Today your childs life may depend on breaking ability. Good year tires reduce stopping distance and keep your loved ones safe"Adding context, lifestyle and even an emotional appeal to your bitcoin discussion will increase its reception.Wanted to share this... because i have been working to promote bitcoin in every way possible. 99% of the time i get lost in the kind of main stream points and forget to focus on points or benefits that apply to that business or individual.Happy saturday</t>
  </si>
  <si>
    <t>http://www.reddit.com/r/Bitcoin/comments/38upnu/bitcoin_in_discussion/</t>
  </si>
  <si>
    <t>June 07, 2015 at 06:58AM</t>
  </si>
  <si>
    <t>What should I add to my feedly bitcoin collection?</t>
  </si>
  <si>
    <t>http://www.reddit.com/r/Bitcoin/comments/38uozr/what_should_i_add_to_my_feedly_bitcoin_collection/</t>
  </si>
  <si>
    <t>June 07, 2015 at 07:23AM</t>
  </si>
  <si>
    <t>silverstar194</t>
  </si>
  <si>
    <t>smsBlockChain - BlockChain Info. Without Data Through SMS/Texting</t>
  </si>
  <si>
    <t>www.smsBlockChain.com/start.htmlI just finished smsBlockChain. Now access Blockchain information without any internet connection through SMS/Texting.Text any public address and recieve for that address:BTC SpentBTC ReceivedCurrent BalanceLast Address Interacted WithPlus access 20+ Features simply by texting the feature's name and receiving a text back.</t>
  </si>
  <si>
    <t>http://www.reddit.com/r/Bitcoin/comments/38urr9/smsblockchain_blockchain_info_without_data/</t>
  </si>
  <si>
    <t>June 07, 2015 at 07:18AM</t>
  </si>
  <si>
    <t>jeffthedunker</t>
  </si>
  <si>
    <t>CoinRoyale.com: Provably Fair Bitcoin Gambling</t>
  </si>
  <si>
    <t>http://www.coinbuzz.com/review/coin-royale-provably-fair-bitcoin-gambling/</t>
  </si>
  <si>
    <t>http://www.reddit.com/r/Bitcoin/comments/38ur9y/coinroyalecom_provably_fair_bitcoin_gambling/</t>
  </si>
  <si>
    <t>thetimeisnow001</t>
  </si>
  <si>
    <t>Made a video of Bitcoin's current price/stability status</t>
  </si>
  <si>
    <t>Here's the link: http://youtu.be/SxONtZxJvyUCheck it out and let me know what you think!</t>
  </si>
  <si>
    <t>http://www.reddit.com/r/Bitcoin/comments/38ur9k/made_a_video_of_bitcoins_current_pricestability/</t>
  </si>
  <si>
    <t>June 07, 2015 at 07:49AM</t>
  </si>
  <si>
    <t>Panda78</t>
  </si>
  <si>
    <t>I do not have 56GB of free space to install the core wallet...windows desktop...suggestions?</t>
  </si>
  <si>
    <t>as per title, thanks :)</t>
  </si>
  <si>
    <t>http://www.reddit.com/r/Bitcoin/comments/38uuon/i_do_not_have_56gb_of_free_space_to_install_the/</t>
  </si>
  <si>
    <t>June 07, 2015 at 07:46AM</t>
  </si>
  <si>
    <t>This code hacks nearly every credit card machine in the country - Bitcoin users not affected ;)</t>
  </si>
  <si>
    <t>http://money.cnn.com/2015/04/29/technology/credit-card-machine-hack/index.html</t>
  </si>
  <si>
    <t>http://www.reddit.com/r/Bitcoin/comments/38uuf4/this_code_hacks_nearly_every_credit_card_machine/</t>
  </si>
  <si>
    <t>June 07, 2015 at 07:36AM</t>
  </si>
  <si>
    <t>brianberns</t>
  </si>
  <si>
    <t>Is there a Bitcoin app that's as easy to use as Venmo on my phone?</t>
  </si>
  <si>
    <t>I'd like to be part of the Bitcoin world, but the barrier to entry seems high (and I'm lazy). Is there an iPhone app that can be used to send/receive Bitcoins frictionlessly?</t>
  </si>
  <si>
    <t>http://www.reddit.com/r/Bitcoin/comments/38ut8p/is_there_a_bitcoin_app_thats_as_easy_to_use_as/</t>
  </si>
  <si>
    <t>June 07, 2015 at 08:03AM</t>
  </si>
  <si>
    <t>correosdelbosque</t>
  </si>
  <si>
    <t>Wonderland Coin</t>
  </si>
  <si>
    <t>http://www.wonderlandco.in/?id=18QWpSK2AkLjX2NdWugrVCkgD1t4uwq7bD</t>
  </si>
  <si>
    <t>http://www.reddit.com/r/Bitcoin/comments/38uwbe/wonderland_coin/</t>
  </si>
  <si>
    <t>June 07, 2015 at 07:58AM</t>
  </si>
  <si>
    <t>dutch_kitten</t>
  </si>
  <si>
    <t>[Streamium] My friend (the same which smoked weed with me when I first streamed here) is on tonight, if you liked her, I invite you to watch, it may get hot ;)</t>
  </si>
  <si>
    <t>https://streamium.io/b/dutch-kittens-naughty-stream</t>
  </si>
  <si>
    <t>http://www.reddit.com/r/Bitcoin/comments/38uvr2/streamium_my_friend_the_same_which_smoked_weed/</t>
  </si>
  <si>
    <t>June 07, 2015 at 08:15AM</t>
  </si>
  <si>
    <t>figure_d_it_out</t>
  </si>
  <si>
    <t>Hi, I love bitcoin, and the reason why may astound you! (Just kidding there's only one sentence inside)</t>
  </si>
  <si>
    <t>If someone with good credit wants to buy a house the money is created out of thin air as debt and boom the house is "sold" thus in theory increasing the value of all the houses around it which in turn creates more money that began in the form of debt which means a single dollar is constantly losing value every single day with every mortgage ad on the radio and what happened in Florida back in 2006 and what happened to Detroit on a much larger scale could happen at any moment anywhere else once people realize how debt based currency really works and that my friends is why I love having a finite number of bitcoin that I control as well as a finite number in existence, it truly is digital gold in an exciting time.</t>
  </si>
  <si>
    <t>http://www.reddit.com/r/Bitcoin/comments/38uxl1/hi_i_love_bitcoin_and_the_reason_why_may_astound/</t>
  </si>
  <si>
    <t>June 07, 2015 at 08:43AM</t>
  </si>
  <si>
    <t>lost_file</t>
  </si>
  <si>
    <t>When is the last chunk of Bitcoin going to be sold from that one case?</t>
  </si>
  <si>
    <t>Because that's when we're going to see another rise. It's happened every time so far.</t>
  </si>
  <si>
    <t>http://www.reddit.com/r/Bitcoin/comments/38v0mn/when_is_the_last_chunk_of_bitcoin_going_to_be/</t>
  </si>
  <si>
    <t>June 07, 2015 at 08:33AM</t>
  </si>
  <si>
    <t>RandPauI2016</t>
  </si>
  <si>
    <t>Rand Paul Bitcoin Money Bomb, Scheduled for July 4th, 2015</t>
  </si>
  <si>
    <t>This July 4th, in honor of the Declaration of Independence and the Founding of America, I hereby announce a Bitcoin Bomb for Senator Rand Paul's campaign for the Republican Party nomination.Polls show that if he wins the Republican nomination he may be the best candidate to defeat the Democrats. Rand stands for freedom and unregulated Bitcoin. He is accepting Bitcoin on his donation page and is the only presidential candidate to do so.Please consider supporting him this July 4th.Donate here https://secure.randpaul.com/“I want to unleash the American Dream. I will return our country to freedom and prosperity, and restore the principles upon which this nation was founded: man’s right to Life, Liberty, and the Pursuit of Happiness.” —Sen. Rand PaulDeclaration of Independence</t>
  </si>
  <si>
    <t>http://www.reddit.com/r/Bitcoin/comments/38uzl2/rand_paul_bitcoin_money_bomb_scheduled_for_july/</t>
  </si>
  <si>
    <t>June 07, 2015 at 08:25AM</t>
  </si>
  <si>
    <t>ASIC Developer Bitmine AG Goes Bankrupt, Faces Lawsuits</t>
  </si>
  <si>
    <t>https://bitcoinmagazine.com/20722/asic-developer-bitmine-ag-goes-bankrupt-faces-lawsuits/</t>
  </si>
  <si>
    <t>http://www.reddit.com/r/Bitcoin/comments/38uylg/asic_developer_bitmine_ag_goes_bankrupt_faces/</t>
  </si>
  <si>
    <t>June 07, 2015 at 09:16AM</t>
  </si>
  <si>
    <t>1BitAlias</t>
  </si>
  <si>
    <t>[INTRO] BitAlias - Easy Aliases for Bitcoin Addresses on Top of Bitcoin's Blockchain = Usernames for Bitcoin - Decentralized, Censorship-free, Tradable, Unique, Fair &amp;amp; Scarce</t>
  </si>
  <si>
    <t>https://medium.com/p/7b66bffed9d8</t>
  </si>
  <si>
    <t>http://www.reddit.com/r/Bitcoin/comments/38v478/intro_bitalias_easy_aliases_for_bitcoin_addresses/</t>
  </si>
  <si>
    <t>June 07, 2015 at 09:01AM</t>
  </si>
  <si>
    <t>TerreCiel</t>
  </si>
  <si>
    <t>What did he say? I can't get the video to load.</t>
  </si>
  <si>
    <t>http://www.reddit.com/r/Bitcoin/comments/38v2fj/what_did_he_say_i_cant_get_the_video_to_load/</t>
  </si>
  <si>
    <t>June 07, 2015 at 08:59AM</t>
  </si>
  <si>
    <t>pizzaface18</t>
  </si>
  <si>
    <t>When is FOMA Day?</t>
  </si>
  <si>
    <t>Tons of people have heard of bitcoin by now. People from all walks of life.What's going to happen when they start hearing rumors of bitcoin going up again? The price is listed everywhere. We can trade it on exchanges all around the world, and even on a few stock markets. Localbitcoin folks are everywhere. When does the buying begin to outstrip the sellers?We can talk all day long about how there aren't that many meaningful apps developed solely for bitcoin. But that ignores the one killer app that everyone seems to demonize and dismiss.Bitcoin is an unbounded speculative market, with pie in the sky aspirations.What's not to like about that? One day, these little whispers about bitcoin will come to a boiling point and send us to the stratosphere once again. It doesn't take much. There are only ~14million coins out there. The fact that the price is what it is, means that we are still a very small community with a lot of work to do.So when is FOMA day? When will it be obvious that bitcoin is not going anywhere and show that it has the chops to succeed? And with that, when will people become OK with placing some savings into bitcoin for the long term?</t>
  </si>
  <si>
    <t>http://www.reddit.com/r/Bitcoin/comments/38v27r/when_is_foma_day/</t>
  </si>
  <si>
    <t>June 07, 2015 at 08:55AM</t>
  </si>
  <si>
    <t>throwabitch69</t>
  </si>
  <si>
    <t>The Truth: Why 99% of Bitcoiners are interested in Bitcoin</t>
  </si>
  <si>
    <t>https://www.youtube.com/watch?v=zzQU20B3lh8</t>
  </si>
  <si>
    <t>http://www.reddit.com/r/Bitcoin/comments/38v1tw/the_truth_why_99_of_bitcoiners_are_interested_in/</t>
  </si>
  <si>
    <t>June 07, 2015 at 09:56AM</t>
  </si>
  <si>
    <t>bitquester</t>
  </si>
  <si>
    <t>5,025 unconfirmed transactions at the moment...</t>
  </si>
  <si>
    <t>and climbing. I've been waiting 40 minutes for first confirmation.Anyone know what's going on? Is this an intentional stress test or actual usage?</t>
  </si>
  <si>
    <t>http://www.reddit.com/r/Bitcoin/comments/38v8c8/5025_unconfirmed_transactions_at_the_moment/</t>
  </si>
  <si>
    <t>June 07, 2015 at 09:52AM</t>
  </si>
  <si>
    <t>2 random occurrences telling me mass adoption is coming. 1. ex girlfriend tells me her brother is now making money selling Bitcoins(haven't seen her in 2 years) 2. My friend's neighbor who works in Hollywood(film/art dept.) used Circle with another co-worker.</t>
  </si>
  <si>
    <t>I'm starting to hear the "B" word without mentioning it to anyone now. We all know in here that usually we are the ones who can't keep our mouth shut about the "B" word. Well..........I was pleasantly surprised in both accounts that BITCOIN(start running for the hills) was mentioned. This might not sound big to you guys but I know the writing on the wall when I see it. Mass adoption is about a year away in my eyes.</t>
  </si>
  <si>
    <t>http://www.reddit.com/r/Bitcoin/comments/38v7ys/2_random_occurrences_telling_me_mass_adoption_is/</t>
  </si>
  <si>
    <t>June 07, 2015 at 10:06AM</t>
  </si>
  <si>
    <t>celedral</t>
  </si>
  <si>
    <t>Last confirmation/block was over an hour ago.</t>
  </si>
  <si>
    <t>http://i.imgur.com/lIm3lYk.jpg</t>
  </si>
  <si>
    <t>http://www.reddit.com/r/Bitcoin/comments/38v9ea/last_confirmationblock_was_over_an_hour_ago/</t>
  </si>
  <si>
    <t>June 07, 2015 at 10:01AM</t>
  </si>
  <si>
    <t>endsone</t>
  </si>
  <si>
    <t>Actual Saturday Night</t>
  </si>
  <si>
    <t>http://imgur.com/L2qKydv</t>
  </si>
  <si>
    <t>http://www.reddit.com/r/Bitcoin/comments/38v8zm/actual_saturday_night/</t>
  </si>
  <si>
    <t>June 07, 2015 at 10:00AM</t>
  </si>
  <si>
    <t>alpella</t>
  </si>
  <si>
    <t>An unbreakable wallet?</t>
  </si>
  <si>
    <t>https://coinvoy.net</t>
  </si>
  <si>
    <t>http://www.reddit.com/r/Bitcoin/comments/38v8ti/an_unbreakable_wallet/</t>
  </si>
  <si>
    <t>June 07, 2015 at 09:59AM</t>
  </si>
  <si>
    <t>Only one block in the past hour?</t>
  </si>
  <si>
    <t>Only one block has been found in the last hour. Is such a variance normal, or could this be an indicator that something is wrong with the network?</t>
  </si>
  <si>
    <t>http://www.reddit.com/r/Bitcoin/comments/38v8ot/only_one_block_in_the_past_hour/</t>
  </si>
  <si>
    <t>and climbing. I've been waiting 40 minutes for first confirmation. Anyone know what's going on? Is this an intentional stress test or are the numbers only high because it's been 46 minutes since a block has been found?Edit: 5350 now.</t>
  </si>
  <si>
    <t>June 07, 2015 at 10:25AM</t>
  </si>
  <si>
    <t>Written on the bathroom wall at Rite Spot Bar, San Francisco...</t>
  </si>
  <si>
    <t>http://imgur.com/ayYU3mP</t>
  </si>
  <si>
    <t>http://www.reddit.com/r/Bitcoin/comments/38vbff/written_on_the_bathroom_wall_at_rite_spot_bar_san/</t>
  </si>
  <si>
    <t>jratcliff63367</t>
  </si>
  <si>
    <t>Bitcoin does not scale</t>
  </si>
  <si>
    <t>For years we have been told that we shouldn't worry our pretty little heads about the bitcoin network scaling because disk space and bandwidth are cheap, and this could easily be solved.With the recent block size debate we now know this was a lie. The bitcoin network is locked up, in stasis, and the community refuses to allow any changes.Now we are being told that the bitcoin network is not meant to be a payment network. Instead it will only be used for settlement.Not many users have thought about what it would mean for, say, a billion people to each have just one single entry on the blockchain. Given the current block size cap it would take decades for a billion people to each process just a single transaction on the network.Since the community refuses to scale the network, then any hopes of it being used as a payment network or store of value are shot.Sure, the network works just fine with a few hundred thousand users. But it will roll over and die with millions and could never support billions.The current refusal to even consider scaling the network dooms it to niche status. It can never be a major payment network or store of value because it can only support a miniscule tiny fraction of the world population.In the future only a handful will be able to directly access the network and, even then, with exorbitant high fees.</t>
  </si>
  <si>
    <t>http://www.reddit.com/r/Bitcoin/comments/38vbd7/bitcoin_does_not_scale/</t>
  </si>
  <si>
    <t>June 07, 2015 at 10:39AM</t>
  </si>
  <si>
    <t>srw</t>
  </si>
  <si>
    <t>Xapo Execs Sued by Former Employer for Contract Breach</t>
  </si>
  <si>
    <t>http://www.coindesk.com/xapo-execs-former-employer-contract-breach/</t>
  </si>
  <si>
    <t>http://www.reddit.com/r/Bitcoin/comments/38vcxh/xapo_execs_sued_by_former_employer_for_contract/</t>
  </si>
  <si>
    <t>June 07, 2015 at 10:28AM</t>
  </si>
  <si>
    <t>disruptepreneur</t>
  </si>
  <si>
    <t>Wow, this is what I'm buying when we hit moon</t>
  </si>
  <si>
    <t>http://boostedboards.com/</t>
  </si>
  <si>
    <t>http://www.reddit.com/r/Bitcoin/comments/38vbqc/wow_this_is_what_im_buying_when_we_hit_moon/</t>
  </si>
  <si>
    <t>June 07, 2015 at 10:55AM</t>
  </si>
  <si>
    <t>andyrowe</t>
  </si>
  <si>
    <t>I'm seeing an increase in LBTC orders, but the buyers aren't following through. Potentially malicious fund locking.</t>
  </si>
  <si>
    <t>I don't see a lot of orders (maybe 12 small trades over 2 years), but I'm seeing a lot of orders for $200 lately. These buyers have little if any history, and they never respond to messages to coordinate their purchase. I'm suspecting it's someone else in town that's hoping to lock my funds in escrow to make it a hassle for me. I'm also wondering if these orders are included in charts that are showing increased volume.</t>
  </si>
  <si>
    <t>http://www.reddit.com/r/Bitcoin/comments/38veiv/im_seeing_an_increase_in_lbtc_orders_but_the/</t>
  </si>
  <si>
    <t>June 07, 2015 at 11:15AM</t>
  </si>
  <si>
    <t>Bitcoin is ideal for the perfect auto trader platform</t>
  </si>
  <si>
    <t>Hey guys. An idea i was working on for a while ran into some kinks today... and at the idea phase i have to stop. But i believe bitcoin innovation has the potential to offer services no online auto trader has covered. I also think as a sale mechanism, or buying cars, a strong marketing mix encouraging car shoppers and sellers to try with bitcoin would be a good realistic situation and on ramp in to bitcoin.Escrow - currently with auto traders, escrow seems to be offered, but as a third party service with costly fees. I think this is a great space for an on site escrow... this could be a complicated process but well worth it - a few years ago my friend brought a car with the wish to bring it to canada. I do not know all the details, but all said and done, at some point in the process, the car was completly manufactured with stolen parts, and he was out 13,000.P2P lending - auto loans exist and they can be quite pricey. What would be better then a partner in btc jam or bitcoin lending, or another platform for near instant auto loans that the user has control over.Just an idea. Do you think this solves real world problems? I would love to chat with anyone about some of the ideas i had down who might be able to bring this to a reality.Sorry for any typos i blame chubby fingers and phone screen.</t>
  </si>
  <si>
    <t>http://www.reddit.com/r/Bitcoin/comments/38vgjn/bitcoin_is_ideal_for_the_perfect_auto_trader/</t>
  </si>
  <si>
    <t>June 07, 2015 at 11:10AM</t>
  </si>
  <si>
    <t>Signs of the times: Goodbye Sweden</t>
  </si>
  <si>
    <t>http://swedenreport.org/2015/06/02/goodbye-sweden/</t>
  </si>
  <si>
    <t>http://www.reddit.com/r/Bitcoin/comments/38vg2t/signs_of_the_times_goodbye_sweden/</t>
  </si>
  <si>
    <t>June 07, 2015 at 11:28AM</t>
  </si>
  <si>
    <t>thaistylez</t>
  </si>
  <si>
    <t>Read this: If you live in Thailand and have a Thai bank account. It's time to dump yo coinz!</t>
  </si>
  <si>
    <t>Thailand has woken up from the recent Bitcoin news on Channel 5. Therefore people got triggered and panic buy on https://bx.in.th/http://i.imgur.com/1VWwNtE.pngThe bid price at the time of posting is 7980THB (or $235) and the 24h volume has increased form 50btc to 95btc (and expect to reach 125-150 by the end of this month)Happy trading! :)</t>
  </si>
  <si>
    <t>http://www.reddit.com/r/Bitcoin/comments/38vht3/read_this_if_you_live_in_thailand_and_have_a_thai/</t>
  </si>
  <si>
    <t>June 07, 2015 at 11:25AM</t>
  </si>
  <si>
    <t>gu4n4c0</t>
  </si>
  <si>
    <t>Please help me sell this; I need the Money.</t>
  </si>
  <si>
    <t>http://www.ebay.ca/itm/261910218650</t>
  </si>
  <si>
    <t>http://www.reddit.com/r/Bitcoin/comments/38vhkn/please_help_me_sell_this_i_need_the_money/</t>
  </si>
  <si>
    <t>June 07, 2015 at 11:24AM</t>
  </si>
  <si>
    <t>Eucibous</t>
  </si>
  <si>
    <t>Circle open house this week</t>
  </si>
  <si>
    <t>Anyone else going?</t>
  </si>
  <si>
    <t>http://www.reddit.com/r/Bitcoin/comments/38vhf9/circle_open_house_this_week/</t>
  </si>
  <si>
    <t>June 07, 2015 at 11:21AM</t>
  </si>
  <si>
    <t>Harle_King</t>
  </si>
  <si>
    <t>Hacked Netflixs</t>
  </si>
  <si>
    <t>where do people go and sell Netflix accounts after they crack them, I see people selling them for bitcoin and wonder where ?</t>
  </si>
  <si>
    <t>http://www.reddit.com/r/Bitcoin/comments/38vh5b/hacked_netflixs/</t>
  </si>
  <si>
    <t>June 07, 2015 at 11:43AM</t>
  </si>
  <si>
    <t>zeallous</t>
  </si>
  <si>
    <t>Consensus 2015: What the Internet Can Teach Blockchain Innovators</t>
  </si>
  <si>
    <t>http://www.coindesk.com/consensus-2015-blockchain-innovators-internet-protocols/</t>
  </si>
  <si>
    <t>http://www.reddit.com/r/Bitcoin/comments/38vjc5/consensus_2015_what_the_internet_can_teach/</t>
  </si>
  <si>
    <t>June 07, 2015 at 11:36AM</t>
  </si>
  <si>
    <t>OkamiTheWusky</t>
  </si>
  <si>
    <t>Discounted Steam Games for Bitcoin</t>
  </si>
  <si>
    <t>https://payivy.com/u/VindictiveSteam</t>
  </si>
  <si>
    <t>http://www.reddit.com/r/Bitcoin/comments/38vin5/discounted_steam_games_for_bitcoin/</t>
  </si>
  <si>
    <t>June 07, 2015 at 12:22PM</t>
  </si>
  <si>
    <t>lottery248</t>
  </si>
  <si>
    <t>scam advising, anyone wanna?</t>
  </si>
  <si>
    <t>like cloud mining ponzi, fake HYIPs, or even just boiler room, how can we prevent from?</t>
  </si>
  <si>
    <t>http://www.reddit.com/r/Bitcoin/comments/38vn1n/scam_advising_anyone_wanna/</t>
  </si>
  <si>
    <t>June 07, 2015 at 12:12PM</t>
  </si>
  <si>
    <t>ForeverLesbos</t>
  </si>
  <si>
    <t>Bitcoin promotion ideas for local Computer Store?</t>
  </si>
  <si>
    <t>There is a Computer Store in my area. I go there time-by-time to print stuff, ect and also bought my headset there some time ago. It has a lot of IT stuff for sale.I've been talking with the owner 2 days ago, while waiting for my papers to print and casually asked him what he thinks of bitcoin. He told me that he has heard about it, but never really looked after it.I told him that maybe he could give it a try and accept bitcoin as payment in the store. He was very hestitant, but told me if i can provide him enough proof that bitcoin can be profitable and give him a good promotion idea, he could maybe adapt it.So i'm here, asking you nice people: What promotion could work best in this case? It's a small store in a relatively small city where there is no other store that focuses on IT, so it has a market.I thought about printing QR codes with some small amounts like 0.20$ - 0.50$ each and letting him give them out with each purchase above a specific limit, but i'm low on bits to do this, so that's out.Any other promotion ideas that could be done for free or a small cost?</t>
  </si>
  <si>
    <t>http://www.reddit.com/r/Bitcoin/comments/38vm2s/bitcoin_promotion_ideas_for_local_computer_store/</t>
  </si>
  <si>
    <t>June 07, 2015 at 12:09PM</t>
  </si>
  <si>
    <t>bucketofpurple</t>
  </si>
  <si>
    <t>Is Cloud Mining Really a Ponzi Scheme?</t>
  </si>
  <si>
    <t>http://cointelegraph.com/news/114485/is-bitcoin-mining-really-a-ponzi-scheme-op-ed</t>
  </si>
  <si>
    <t>http://www.reddit.com/r/Bitcoin/comments/38vlr4/is_cloud_mining_really_a_ponzi_scheme/</t>
  </si>
  <si>
    <t>throwfarminer10</t>
  </si>
  <si>
    <t>Running a node and blocking IPs for nodes with "user agent" names that I don't like.. Is that bad?</t>
  </si>
  <si>
    <t>Running a node, or trying to. Started to block connections to/from some of them.Like this one https://getaddr.bitnodes.io/nodes/?q=128.8.124.7 who explain who they are here: http://cs.umd.edu/projects/coinscope/ I don't want to be "probed" by them for research.Another ones I'm thinking about blocking would be with eligius and ljr in the name and perhaps some older versions. I know it's a moving target and would require vigilance (I'm not all that worried if some undesirables connect to me for a few days). Disregarding the hassle and futility aspects of this am I doing something wrong? I'm basically voting with my node connect-ability for more standardized nodes and fewer custom ones which may or or may not respect the rules of the network. Is it bad to sensor nodes like this?</t>
  </si>
  <si>
    <t>http://www.reddit.com/r/Bitcoin/comments/38vlqm/running_a_node_and_blocking_ips_for_nodes_with/</t>
  </si>
  <si>
    <t>June 07, 2015 at 12:48PM</t>
  </si>
  <si>
    <t>What's the difference between colored coins and sidechains?</t>
  </si>
  <si>
    <t>Don't both variations have somewhat the same goal but colored coins (and the open asset protocol) are already available whereas sidechains will be ready in 2 years?</t>
  </si>
  <si>
    <t>http://www.reddit.com/r/Bitcoin/comments/38vp5n/whats_the_difference_between_colored_coins_and/</t>
  </si>
  <si>
    <t>June 07, 2015 at 01:11PM</t>
  </si>
  <si>
    <t>Wallet Developers: Payment Channels</t>
  </si>
  <si>
    <t>It would be great to see payment channels implemented in most Bitcoin wallets as the default way for mainstream consumers to send payments to anyone. https://bitcoinj.github.io/working-with-micropayments shows how to implement payment channels when both sides of the transaction are online. We'd also need to cover sending to someone who is offline, and potentially address privacy concerns for the recipient. Payment channels could help offer some level of consumer protection for payments, in addition to vastly increasing Bitcoin's potential transactions per second.</t>
  </si>
  <si>
    <t>http://www.reddit.com/r/Bitcoin/comments/38vr2m/wallet_developers_payment_channels/</t>
  </si>
  <si>
    <t>June 07, 2015 at 02:18PM</t>
  </si>
  <si>
    <t>bitcointiti</t>
  </si>
  <si>
    <t>Free bitcoin farm strategy game</t>
  </si>
  <si>
    <t>https://farmsatoshi.com/?ref=236</t>
  </si>
  <si>
    <t>http://www.reddit.com/r/Bitcoin/comments/38vw6g/free_bitcoin_farm_strategy_game/</t>
  </si>
  <si>
    <t>June 07, 2015 at 02:04PM</t>
  </si>
  <si>
    <t>shibamint</t>
  </si>
  <si>
    <t>John Titor - Tools for Time Travel</t>
  </si>
  <si>
    <t>http://www.toolsfortimetravel.org/</t>
  </si>
  <si>
    <t>http://www.reddit.com/r/Bitcoin/comments/38vv5w/john_titor_tools_for_time_travel/</t>
  </si>
  <si>
    <t>June 07, 2015 at 02:38PM</t>
  </si>
  <si>
    <t>peterapa</t>
  </si>
  <si>
    <t>How is this possible?</t>
  </si>
  <si>
    <t>http://imgur.com/p0uoUdI</t>
  </si>
  <si>
    <t>http://www.reddit.com/r/Bitcoin/comments/38vxlc/how_is_this_possible/</t>
  </si>
  <si>
    <t>June 07, 2015 at 03:17PM</t>
  </si>
  <si>
    <t>Funk_Master-G</t>
  </si>
  <si>
    <t>yo the fuck i do at this point</t>
  </si>
  <si>
    <t>yo dunk/stoned dont know shit about shiti got a wallet on this piece of shit laptop had it synced before then at some point it shuit down wrong or some shit and had to resync but the shit latpot its on keeps shitting out and shit dont know if itll wrok finish syncing\is it posible to trafser this wallet to a better wporking computer or somthingand dont like just use so and so shit cause theres already money on it that im trying to get outtoo sthitty:didnt read. is there a way to move a wallet or get coins off it avoid syncing timefucking been at 1 year 4 daays for like 6 hourschecck later shits at 1 year 5 week fuck that sync shit yo</t>
  </si>
  <si>
    <t>http://www.reddit.com/r/Bitcoin/comments/38w06y/yo_the_fuck_i_do_at_this_point/</t>
  </si>
  <si>
    <t>June 07, 2015 at 03:35PM</t>
  </si>
  <si>
    <t>stevev916</t>
  </si>
  <si>
    <t>Bitcoin Piggy Bank... microtransactions + purse.io toys = motivated kids!</t>
  </si>
  <si>
    <t>https://github.com/SteveV916/BitcoinPiggyBank</t>
  </si>
  <si>
    <t>http://www.reddit.com/r/Bitcoin/comments/38w1d7/bitcoin_piggy_bank_microtransactions_purseio_toys/</t>
  </si>
  <si>
    <t>June 07, 2015 at 03:32PM</t>
  </si>
  <si>
    <t>simneo</t>
  </si>
  <si>
    <t>Note that weusecoins is telling everyone outside the US bitcoin is anonymous. Bad introduction video translated.</t>
  </si>
  <si>
    <t>I remember when I first got into bitcoin I watched their v1 video, and it definitely says at some point that bitcoins transactions are permanently and anonymously stored in the bitcoin network. Depending on which country you visit the website from, you get either the old english version which is incorrect. Or a translated version of the incorrect version. This is basically what kept me to believe that bitcoin was actually anonymous for at least a year back in 2012.</t>
  </si>
  <si>
    <t>http://www.reddit.com/r/Bitcoin/comments/38w16c/note_that_weusecoins_is_telling_everyone_outside/</t>
  </si>
  <si>
    <t>June 07, 2015 at 04:14PM</t>
  </si>
  <si>
    <t>pietrod21</t>
  </si>
  <si>
    <t>I think this today about what banks have to do, and will do.</t>
  </si>
  <si>
    <t>You know, everything is going more abstract, banks before are simple vault, now are servers, and they compete on speed and reliance.In the near future I don't see as a strange fact they will compete on improve bitcoin and blockchain related research with funding/researchers, I think you will talk about different improvement of bitcoin remembering the bank who contribute to that contribute.I know this seems anti-bitcoin, but the interesting thing is that when time will come the only way for banks to survive will be to be anti-banks, to be open source, and improve good monetary project to leave their mark.After all they will soon be the only software companies non open source that people trust online (I forgot google/facebook it seems...:D) in a matter of few months...So banks will not be destroyed as entity but their evil soul will, (and actually a lot will die).Regarding this: https://en.wikipedia.org/wiki/Open_society</t>
  </si>
  <si>
    <t>http://www.reddit.com/r/Bitcoin/comments/38w3uz/i_think_this_today_about_what_banks_have_to_do/</t>
  </si>
  <si>
    <t>June 07, 2015 at 04:03PM</t>
  </si>
  <si>
    <t>NaturesAdvocate</t>
  </si>
  <si>
    <t>Will the #Tesla Car company ever accept #BTC? #SpaceX?</t>
  </si>
  <si>
    <t>I love #tesla the car company. I really wonder if they will ever accept #bitcoin?Here is a great video about the company https://www.youtube.com/watch?v=-UziAXis9ygWhat do you think?Also see #teslacoin</t>
  </si>
  <si>
    <t>http://www.reddit.com/r/Bitcoin/comments/38w35i/will_the_tesla_car_company_ever_accept_btc_spacex/</t>
  </si>
  <si>
    <t>June 07, 2015 at 04:41PM</t>
  </si>
  <si>
    <t>Ingo_Pless</t>
  </si>
  <si>
    <t>Definitive Bitcoin Map?</t>
  </si>
  <si>
    <t>Does one exist ya reckon?Learned opinions most welcome.</t>
  </si>
  <si>
    <t>http://www.reddit.com/r/Bitcoin/comments/38w5ku/definitive_bitcoin_map/</t>
  </si>
  <si>
    <t>June 07, 2015 at 04:38PM</t>
  </si>
  <si>
    <t>FredrikCopenhagen</t>
  </si>
  <si>
    <t>Issues with withdrawal at Kraken</t>
  </si>
  <si>
    <t>Anybody know what is going on?</t>
  </si>
  <si>
    <t>http://www.reddit.com/r/Bitcoin/comments/38w5fg/issues_with_withdrawal_at_kraken/</t>
  </si>
  <si>
    <t>June 07, 2015 at 04:34PM</t>
  </si>
  <si>
    <t>xelaillet</t>
  </si>
  <si>
    <t>Kraken bitcoin withdrawals keep pending</t>
  </si>
  <si>
    <t>HiEveryone else having problems with Kraken bitcoin withdrawals staying in state 'pending' and not going through? Even cancelling pending withdrawals doesn't credit my account with the bitcoin amount, but just says 'cancellation requested'.</t>
  </si>
  <si>
    <t>http://www.reddit.com/r/Bitcoin/comments/38w53p/kraken_bitcoin_withdrawals_keep_pending/</t>
  </si>
  <si>
    <t>June 07, 2015 at 05:12PM</t>
  </si>
  <si>
    <t>xentagz</t>
  </si>
  <si>
    <t>Episode 5 of my dutch youtube show "The Bitcoin Report" Bitcoin in de wereld</t>
  </si>
  <si>
    <t>https://www.youtube.com/watch?v=fOCDmyRkv5E</t>
  </si>
  <si>
    <t>http://www.reddit.com/r/Bitcoin/comments/38w7nm/episode_5_of_my_dutch_youtube_show_the_bitcoin/</t>
  </si>
  <si>
    <t>June 07, 2015 at 05:11PM</t>
  </si>
  <si>
    <t>Does a relatively large number of miners make Bitcoin more robust?</t>
  </si>
  <si>
    <t>In particular, does it make it harder to bog down the network with a large number of spam transactions? Or would a few very large miners be better able to protect Bitcoin?</t>
  </si>
  <si>
    <t>http://www.reddit.com/r/Bitcoin/comments/38w7my/does_a_relatively_large_number_of_miners_make/</t>
  </si>
  <si>
    <t>June 07, 2015 at 05:07PM</t>
  </si>
  <si>
    <t>kiracontact</t>
  </si>
  <si>
    <t>If you had $10 million to invest in crypto currency now, where would you invest it?</t>
  </si>
  <si>
    <t>http://www.reddit.com/r/Bitcoin/comments/38w7an/if_you_had_10_million_to_invest_in_crypto/</t>
  </si>
  <si>
    <t>June 07, 2015 at 05:02PM</t>
  </si>
  <si>
    <t>AnkePluff</t>
  </si>
  <si>
    <t>I find it impressive that the price has been so stable. This is much more important for mass adoption than huge spikes and subsequent lows.</t>
  </si>
  <si>
    <t>https://i.imgur.com/NBVc13k.png</t>
  </si>
  <si>
    <t>http://www.reddit.com/r/Bitcoin/comments/38w6yc/i_find_it_impressive_that_the_price_has_been_so/</t>
  </si>
  <si>
    <t>June 07, 2015 at 04:57PM</t>
  </si>
  <si>
    <t>vevue</t>
  </si>
  <si>
    <t>The Blockchain is more encompassing than the internet and is the next phase in human evolution. To avoid its significance is complete ignorance.</t>
  </si>
  <si>
    <t>http://www.reddit.com/r/Bitcoin/comments/38w6kq/the_blockchain_is_more_encompassing_than_the/</t>
  </si>
  <si>
    <t>June 07, 2015 at 04:52PM</t>
  </si>
  <si>
    <t>victorias1secret</t>
  </si>
  <si>
    <t>Do you foresee an interplay between alternative financing, eg Peer to Peer and crypto currencies?</t>
  </si>
  <si>
    <t>http://www.reddit.com/r/Bitcoin/comments/38w6az/do_you_foresee_an_interplay_between_alternative/</t>
  </si>
  <si>
    <t>June 07, 2015 at 04:49PM</t>
  </si>
  <si>
    <t>Ninki-Ben</t>
  </si>
  <si>
    <t>Ninki Wallet now featured in the mobile section of Bitcoin.org</t>
  </si>
  <si>
    <t>https://twitter.com/shibuyashadows/status/607476071567523840</t>
  </si>
  <si>
    <t>http://www.reddit.com/r/Bitcoin/comments/38w647/ninki_wallet_now_featured_in_the_mobile_section/</t>
  </si>
  <si>
    <t>June 07, 2015 at 05:34PM</t>
  </si>
  <si>
    <t>m_dot_strange</t>
  </si>
  <si>
    <t>People were smashing corporations and collecting bitcoin in the street...Playing this game I made 4 a street festival</t>
  </si>
  <si>
    <t>http://mdotstrange.itch.io/smashytown</t>
  </si>
  <si>
    <t>http://www.reddit.com/r/Bitcoin/comments/38w95m/people_were_smashing_corporations_and_collecting/</t>
  </si>
  <si>
    <t>June 07, 2015 at 05:28PM</t>
  </si>
  <si>
    <t>AlexRedBG</t>
  </si>
  <si>
    <t>Get FREE bitcoins, play Blackjack, Poker and win Amazon gift cards!</t>
  </si>
  <si>
    <t>https://bitgame.co</t>
  </si>
  <si>
    <t>http://www.reddit.com/r/Bitcoin/comments/38w8s6/get_free_bitcoins_play_blackjack_poker_and_win/</t>
  </si>
  <si>
    <t>June 07, 2015 at 06:15PM</t>
  </si>
  <si>
    <t>BitcoinUser0123</t>
  </si>
  <si>
    <t>Is Electrum safe if I'm not able to change my wallet folder?</t>
  </si>
  <si>
    <t>I was reading that there are a lot of secure wallets. Electrum should be one of them, but just after some testing I cannot say that is true.It begings with the folder where all my informations are. Electrum is just using from beginning the standard user folder (in windows). Not asking the user. So it´s somewhere on C:whatever/user/.../electrumIf you save your QR it´s there on this folder. Every information is in that folder. Let´s say this place is not encrypted, then actually everybody can have access to your wallet and seed. So if people are not good with electrum and bitcoin, they already lost(?)Smart people would maybe create an encrypted volume and put their electrum .exe there BUT this wont help you, electrum will use your user folder again to save files. So what is the point about this standalone executable?I'm for sure no bitcoin and electrum expert, that is why I ask here: is this a big security issue?Is there really no way to change the folder? (from user folder to somewhere else)</t>
  </si>
  <si>
    <t>http://www.reddit.com/r/Bitcoin/comments/38wc01/is_electrum_safe_if_im_not_able_to_change_my/</t>
  </si>
  <si>
    <t>June 07, 2015 at 07:21PM</t>
  </si>
  <si>
    <t>PopChest Receives Overwhelming Response from Content Creators Seeking Micropayments | Inside Bitcoins | Bitcoin news | Price</t>
  </si>
  <si>
    <t>http://insidebitcoins.com/news/popchest-receives-overwhelming-response-from-content-creators-seeking-micropayments/32911</t>
  </si>
  <si>
    <t>http://www.reddit.com/r/Bitcoin/comments/38wgsk/popchest_receives_overwhelming_response_from/</t>
  </si>
  <si>
    <t>June 07, 2015 at 07:14PM</t>
  </si>
  <si>
    <t>Nuck_Fike</t>
  </si>
  <si>
    <t>Has anyone ever used bitbet.us? I had a similar idea at dinner. Turns out it already existed.</t>
  </si>
  <si>
    <t>https://bitbet.us/</t>
  </si>
  <si>
    <t>http://www.reddit.com/r/Bitcoin/comments/38wg7o/has_anyone_ever_used_bitbetus_i_had_a_similar/</t>
  </si>
  <si>
    <t>June 07, 2015 at 07:54PM</t>
  </si>
  <si>
    <t>Suntzu347</t>
  </si>
  <si>
    <t>Investing Bitcoin</t>
  </si>
  <si>
    <t>I'm new to Bitcoin but does anyone know how to invest it or any other way of making money from it? Thanks</t>
  </si>
  <si>
    <t>http://www.reddit.com/r/Bitcoin/comments/38wjf7/investing_bitcoin/</t>
  </si>
  <si>
    <t>June 07, 2015 at 07:52PM</t>
  </si>
  <si>
    <t>Taringa! Social Network Sees 40% Spike in Content Creation Following Bitcoin Integration</t>
  </si>
  <si>
    <t>http://cointelegraph.com/news/114492/taringa-social-network-sees-40-spike-in-content-creation-following-bitcoin-integration</t>
  </si>
  <si>
    <t>http://www.reddit.com/r/Bitcoin/comments/38wj9b/taringa_social_network_sees_40_spike_in_content/</t>
  </si>
  <si>
    <t>June 07, 2015 at 08:09PM</t>
  </si>
  <si>
    <t>[ ANNOUNCING: www.BitPixr.com ] Get paid DogeCoin to share your imgs!</t>
  </si>
  <si>
    <t>Howdy folks, creator of www.BitTube.TV here.Please come and view my new web service at www.BitPixr.comThe idea is very simple. Upload your gifs, pngs, jpegs, memes all that stuff here!Each post creates a new BitCoin, LiteCoin and DogeCoin address.You get paid for each view, and also can receive tips to the image (which is linked to your account). Payouts every 60 seconds!SEE YOU THERE</t>
  </si>
  <si>
    <t>http://www.reddit.com/r/Bitcoin/comments/38wkqh/announcing_wwwbitpixrcom_get_paid_dogecoin_to/</t>
  </si>
  <si>
    <t>June 07, 2015 at 07:58PM</t>
  </si>
  <si>
    <t>BonerpaTroll</t>
  </si>
  <si>
    <t>[Question]If lightning network was fully implemented, would I be able to bypass lightning network and make transaction on the bitcoin blockchain?</t>
  </si>
  <si>
    <t>http://lightning.network/lightning-network-paper-DRAFT-0.5.pdf</t>
  </si>
  <si>
    <t>http://www.reddit.com/r/Bitcoin/comments/38wjs9/questionif_lightning_network_was_fully/</t>
  </si>
  <si>
    <t>June 07, 2015 at 08:14PM</t>
  </si>
  <si>
    <t>The Nest Financial Crisis - Weekend Edition: Literally, Your ATM Won’t Work...</t>
  </si>
  <si>
    <t>http://bonnerandpartners.com/weekend-edition-literally-your-atm-wont-work/</t>
  </si>
  <si>
    <t>http://www.reddit.com/r/Bitcoin/comments/38wl5t/the_nest_financial_crisis_weekend_edition/</t>
  </si>
  <si>
    <t>June 07, 2015 at 08:44PM</t>
  </si>
  <si>
    <t>sagesex</t>
  </si>
  <si>
    <t>No more bitcoin pizza for Germans</t>
  </si>
  <si>
    <t>Lieferservice.de (the German division of takeaway.com, who accept bitcoin everywhere) has been swallowed by competitor Lieferando.de, and they don't accept bitcoin!I asked them about it and they told me they are sorry they don't and they will forward the request to their "Fachabteilung". I am really sad I can't buy food for bitcoin anymore. Please help me convince them to continue this service!</t>
  </si>
  <si>
    <t>http://www.reddit.com/r/Bitcoin/comments/38wnw3/no_more_bitcoin_pizza_for_germans/</t>
  </si>
  <si>
    <t>June 07, 2015 at 08:35PM</t>
  </si>
  <si>
    <t>similus</t>
  </si>
  <si>
    <t>No more German Bitcoin Pizza for me :(</t>
  </si>
  <si>
    <t>I wanted to order a Pizza using bitcoins today, as I have been doing for the past 6 months using lieferservice.de. However the site had a merger with lieferando.de and the pay with bitcoin option is no longer available. Today is a sad day :(</t>
  </si>
  <si>
    <t>http://www.reddit.com/r/Bitcoin/comments/38wn05/no_more_german_bitcoin_pizza_for_me/</t>
  </si>
  <si>
    <t>June 07, 2015 at 09:01PM</t>
  </si>
  <si>
    <t>visaPRdepartment</t>
  </si>
  <si>
    <t>I know transactions per second is a sore spot but the 'scalablity' wiki is using the 2011 visa numbers, it's now 56,000 tps, not 24,000. And August is the 27th annual visa stress test and it is expected to break 60,000 tps.</t>
  </si>
  <si>
    <t>http://usa.visa.com/about-visa/our-business/visa-transaction.jsp</t>
  </si>
  <si>
    <t>http://www.reddit.com/r/Bitcoin/comments/38wpjn/i_know_transactions_per_second_is_a_sore_spot_but/</t>
  </si>
  <si>
    <t>June 07, 2015 at 09:51PM</t>
  </si>
  <si>
    <t>Entropy question (based on article in Bitcoin Magazine).</t>
  </si>
  <si>
    <t>In Bitcoin Magazine 12 p. 73, there is a quote about entropy that I don't understand.It refers to a log2 calculation and the result is 26.25 bits.The quote is: "About 26 bits - which might sound like a lot until you realize that while 226 possible passwords (about 67 million of them) is a lot for a human being to guess at, it’s really not much work at all for any modern computer system."What is the connection between 26 bits and 226 passwords? I cannot see the link?</t>
  </si>
  <si>
    <t>http://www.reddit.com/r/Bitcoin/comments/38wuss/entropy_question_based_on_article_in_bitcoin/</t>
  </si>
  <si>
    <t>June 07, 2015 at 09:29PM</t>
  </si>
  <si>
    <t>Where to advertise page where you earn btc ?</t>
  </si>
  <si>
    <t>http://www.reddit.com/r/Bitcoin/comments/38wsef/where_to_advertise_page_where_you_earn_btc/</t>
  </si>
  <si>
    <t>June 07, 2015 at 09:28PM</t>
  </si>
  <si>
    <t>ponziunit</t>
  </si>
  <si>
    <t>Could multi-signature wallets act as a 'mixer' where the signatures work to defend identities of individuals?</t>
  </si>
  <si>
    <t>This might push consumer protections down to the lowest levels and would grant more power to communities rather than the state.</t>
  </si>
  <si>
    <t>http://www.reddit.com/r/Bitcoin/comments/38wsbp/could_multisignature_wallets_act_as_a_mixer_where/</t>
  </si>
  <si>
    <t>June 07, 2015 at 09:27PM</t>
  </si>
  <si>
    <t>chicagocrypto</t>
  </si>
  <si>
    <t>Invest in traditional asset classes with Bitcoin CFDs?</t>
  </si>
  <si>
    <t>Hi Everyone - This may be well known to everyone here, but I found a site that allows me to invest my BTC in traditional asset classes like US Equities (AAPL, GOOG, MSFT, etc.) and indices (SP 500, DAX, etc.). I see this as a good way to grow my BTC holdings without direct purchases; does anyone else use them? If so, how has your experience been?If anyone is interested... https://1broker.com/m/r.php?i=3375</t>
  </si>
  <si>
    <t>http://www.reddit.com/r/Bitcoin/comments/38ws6r/invest_in_traditional_asset_classes_with_bitcoin/</t>
  </si>
  <si>
    <t>June 07, 2015 at 09:17PM</t>
  </si>
  <si>
    <t>simuneo</t>
  </si>
  <si>
    <t>Just upgraded my bitcoins to multisig with Coinkite!</t>
  </si>
  <si>
    <t>After watching the Epicenter Bitcoin episode it gave me the itch.I had never used multisig before but Coinkite made it very easy. The site has lot's of options, including memorable images to deal with phishing.I feel a much better sense of security with my savings in a 3 of 5 wallet with most keys created offline. I feel like thanks is in order for making this free.Long time lurker, now I have an account and hope to participate in this community. Edit: the video link https://www.youtube.com/watch?v=5P5PofChyo8</t>
  </si>
  <si>
    <t>http://www.reddit.com/r/Bitcoin/comments/38wr5a/just_upgraded_my_bitcoins_to_multisig_with/</t>
  </si>
  <si>
    <t>June 07, 2015 at 09:07PM</t>
  </si>
  <si>
    <t>BitcoinVideo</t>
  </si>
  <si>
    <t>Crypto is sexy, but the Networks are more important. 3 min Youtube (interview with 20 years cryptocurrency veteran Ian Grigg)</t>
  </si>
  <si>
    <t>https://www.youtube.com/attribution_link?a=xq7Wy87lnqs&amp;u=%2Fwatch%3Fv%3D7aNLKH_F3jE%26feature%3Dshare</t>
  </si>
  <si>
    <t>http://www.reddit.com/r/Bitcoin/comments/38wq3z/crypto_is_sexy_but_the_networks_are_more/</t>
  </si>
  <si>
    <t>June 07, 2015 at 10:16PM</t>
  </si>
  <si>
    <t>JamesK0</t>
  </si>
  <si>
    <t>BTC Cycling and Running Jerseys!</t>
  </si>
  <si>
    <t>After huge success with the Dogecoin Cycling Jerseys from a few months ago, Epix Gear came back to me and asked if they wanted to do another order and this type accept Crypto as payment as well as make BTC Jerseys as well! So here they are, wear your BTC Jerseys proud, and give people something to talk about on your next group ride or run! Also FREE SHIPPING on all orders in the Continental USA if you pay with BTC!Order here!</t>
  </si>
  <si>
    <t>http://www.reddit.com/r/Bitcoin/comments/38wxlp/btc_cycling_and_running_jerseys/</t>
  </si>
  <si>
    <t>June 07, 2015 at 10:14PM</t>
  </si>
  <si>
    <t>Trying to install Electrum 2.2 on Kali Linux, error...</t>
  </si>
  <si>
    <t>Hi, trying to install Electrum on Kali Linux, using:sudo apt-get install python-qt4 python-pip sudo apt-get install python-qt4 python-pip Reading package lists... Done Building dependency tree Reading state information... Done python-pip is already the newest version. python-pip set to manually installed. python-qt4 is already the newest version. python-qt4 set to manually installed. 0 upgraded, 0 newly installed, 0 to remove and 0 not upgraded. thensudo pip install https://download.electrum.org/Electrum-2.2.tar.gz got thisSuccessfully installed slowaes ecdsa pbkdf2 qrcode protobuf tlslite Electrum Cleaning up... Trying to run ElectrumGet this errorTraceback (most recent call last): File "/usr/local/bin/electrum", line 74, in &lt;module&gt; from electrum import util File "/usr/local/lib/python2.7/dist-packages/electrum/__init__.py", line 5, in &lt;module&gt; from network import Network, DEFAULT_SERVERS, DEFAULT_PORTS, pick_random_server File "/usr/local/lib/python2.7/dist-packages/electrum/network.py", line 14, in &lt;module&gt; import interface File "/usr/local/lib/python2.7/dist-packages/electrum/interface.py", line 26, in &lt;module&gt; ca_path = requests.certs.where() AttributeError: 'module' object has no attribute 'certs' Want to install Electrum and try some plugins.</t>
  </si>
  <si>
    <t>http://www.reddit.com/r/Bitcoin/comments/38wxd6/trying_to_install_electrum_22_on_kali_linux_error/</t>
  </si>
  <si>
    <t>June 07, 2015 at 10:11PM</t>
  </si>
  <si>
    <t>girbalogg</t>
  </si>
  <si>
    <t>How to sell very old bitcoin? And how to import them in the first place?</t>
  </si>
  <si>
    <t>Hello, I have heard about Bitcoin mid 2011 and got and mined quite a few back then for fun.I had backed up a wallet on a USB stick which I totally forgot about back then and when I moved to a new appartement, I recently rediscovered it.It is from a very old version of the Bitcoin software and holds about 3700 Bitcoin.Will this very old version of a Bitcoin software wallet work in the latest Bitcoin QT software?What is the best place to sell them without getting scammed??Thanks for you help</t>
  </si>
  <si>
    <t>http://www.reddit.com/r/Bitcoin/comments/38wx1b/how_to_sell_very_old_bitcoin_and_how_to_import/</t>
  </si>
  <si>
    <t>June 07, 2015 at 10:44PM</t>
  </si>
  <si>
    <t>guys, i'm so saturated lol</t>
  </si>
  <si>
    <t>I'll admit i have an obsessive personality but this is getting ridiculous. i need to stop thinking about btc so much. Btw, it's not about the price. I'm actually in no hurry for a bull run because i wanna collect more coins. But that's the problem, i feel like an unhealthy obsessive collector of things. I have like 3 btc faucets on my phone and i can't stop playing them! I've never been a collector. And i've also never had any interest in amassing wealth. I also don't have a tech background. What's happening to me?? lolI seriously need to take it down a notch, lol.</t>
  </si>
  <si>
    <t>http://www.reddit.com/r/Bitcoin/comments/38x0qq/guys_im_so_saturated_lol/</t>
  </si>
  <si>
    <t>June 07, 2015 at 10:59PM</t>
  </si>
  <si>
    <t>ItsMillerIndexTime</t>
  </si>
  <si>
    <t>Used Magic for the first time yesterday, it was fantastic. Thought they deserved another shout-out.</t>
  </si>
  <si>
    <t>https://getmagic.bettir.com/</t>
  </si>
  <si>
    <t>http://www.reddit.com/r/Bitcoin/comments/38x2l3/used_magic_for_the_first_time_yesterday_it_was/</t>
  </si>
  <si>
    <t>June 07, 2015 at 10:55PM</t>
  </si>
  <si>
    <t>enigma969</t>
  </si>
  <si>
    <t>Generating more receiving addresses</t>
  </si>
  <si>
    <t>I use a electrum wallet and I'm gave away all of my 5 addresses. All these 5 are frozen due to the fact that we should not reuse addresses.I need to giveaway more addresses but my wallet doesn't generate more. What should I do?</t>
  </si>
  <si>
    <t>http://www.reddit.com/r/Bitcoin/comments/38x21i/generating_more_receiving_addresses/</t>
  </si>
  <si>
    <t>June 07, 2015 at 11:38PM</t>
  </si>
  <si>
    <t>ConditionDelta</t>
  </si>
  <si>
    <t>De-Dollarization Du Jour: Russia's Largest Bank Issues Yuan-Denominated Guarantees (Not directly BTC related. Old global ledger ($USD) under stress)</t>
  </si>
  <si>
    <t>http://www.zerohedge.com/news/2015-06-07/de-dollarization-du-jour-russias-largest-bank-issues-yuan-denominated-guarantees</t>
  </si>
  <si>
    <t>http://www.reddit.com/r/Bitcoin/comments/38x73h/dedollarization_du_jour_russias_largest_bank/</t>
  </si>
  <si>
    <t>June 07, 2015 at 11:35PM</t>
  </si>
  <si>
    <t>BabyWhaleNuke</t>
  </si>
  <si>
    <t>Automated BTC Payments</t>
  </si>
  <si>
    <t>Hello All,In the current financial system (In the United States), The majority of my financial transactions are automated. I have set amounts that need to be in certain places at certain times of the month. I also know that automated bill pay and automatic withdrawals are something that is highly utilized.My question is: How can Bitcoin support automatic withdrawals?My first thought is have a wallet provider that has an option where you can set up "automatic" Payments to verified and approved addresses. This system would be nothing more than a date, sender, verified and approved receiver, amount.This would be easier to accommodate consistent amounts such as - $300.00 on the 1st of each month. Other items, such as electricity or utility bills would be a different scenario because of the flux in the bill amount.Just something I've had on my mind and want to get your guys' input!Cheers.</t>
  </si>
  <si>
    <t>http://www.reddit.com/r/Bitcoin/comments/38x6pa/automated_btc_payments/</t>
  </si>
  <si>
    <t>June 07, 2015 at 11:44PM</t>
  </si>
  <si>
    <t>"Micropayments has incredible potential for many industries worldwide. We're excited that BlockCypher has figured out how to make it cost effective and fast to do microtransactions [as low as 2,000 satoshis (~0.5 cents)] ON the block chain." — Jerry Yang, Yahoo Co-Founder</t>
  </si>
  <si>
    <t>https://medium.com/blockcypher-blog/why-can-t-i-send-1-over-the-internet-c90d2773fd9a</t>
  </si>
  <si>
    <t>http://www.reddit.com/r/Bitcoin/comments/38x7s9/micropayments_has_incredible_potential_for_many/</t>
  </si>
  <si>
    <t>June 08, 2015 at 12:20AM</t>
  </si>
  <si>
    <t>dexX7</t>
  </si>
  <si>
    <t>Elastic block size makes users and (especially smaller) miners happy</t>
  </si>
  <si>
    <t>https://bitcointalk.org/index.php?topic=1078521.msg11557115#msg11557115</t>
  </si>
  <si>
    <t>http://www.reddit.com/r/Bitcoin/comments/38xc9i/elastic_block_size_makes_users_and_especially/</t>
  </si>
  <si>
    <t>June 08, 2015 at 12:16AM</t>
  </si>
  <si>
    <t>love_eggs_and_bacon</t>
  </si>
  <si>
    <t>So they used the regulated banking system, not Bitcoin? Deutsche Bank Investigating $6 Billion of Possible Money Laundering</t>
  </si>
  <si>
    <t>http://www.bloomberg.com/news/articles/2015-06-07/juncker-seeks-new-greece-plan-as-creditor-exasperation-grows</t>
  </si>
  <si>
    <t>http://www.reddit.com/r/Bitcoin/comments/38xbsq/so_they_used_the_regulated_banking_system_not/</t>
  </si>
  <si>
    <t>June 08, 2015 at 12:48AM</t>
  </si>
  <si>
    <t>imaginary_username</t>
  </si>
  <si>
    <t>Forking: Don't the payment processors and exchanges have the most power, as opposed to devs / miners?</t>
  </si>
  <si>
    <t>I've seen a lot of opinion in this sub that says "yeah, we need to get x% of miners on board", "we need all the miners on board", "the devs can't agree, we're all screwed" etc. I... don't get it.Let's be real here. If Gavin storm out of the room with his build tomorrow and manage to convince Bitpay, Coinbase, Circle, Bitstamp, Btc-e, Bitfinex, Huobi(?), LibertyX, Blockchain.info, Mycelium(?), Purse.io(?) and perhaps just a couple more players (darknet markets? ATM operators? rebittance companies?) to migrate... it wouldn't matter what miners think. He could have only 20% of the miners go with him, the rest will follow in a few hours. It doesn't matter what the other devs think, the original chain will be relegated to back-alley-shady-altcoin status in no time.The reason: Coins are of no value without the ability to exchange it for something, fiat or goods. And without the exchanges and processors and solutions operators, realizing that value becomes extremely inconvenient. You basically have to start from scratch again, and are no better than, say, Litecoin.People cry "but if the miners don't go there, the fork will be insecure!" I think that risk is overstated, and nowhere near as important as the ease of exchanging for fiat and goods. Miners need to pay bills and are there to make a profit; they follow the value, not the reverse.</t>
  </si>
  <si>
    <t>http://www.reddit.com/r/Bitcoin/comments/38xfw3/forking_dont_the_payment_processors_and_exchanges/</t>
  </si>
  <si>
    <t>June 08, 2015 at 12:47AM</t>
  </si>
  <si>
    <t>When discussing Bitcoin or certainly when deciding the future direction of Bitcoin, is every voice equal?</t>
  </si>
  <si>
    <t>Certainly on Reddit, there are people expressing all sorts of opinions who not only don't own any Bitcoin but want it to fail. But when technical decisions are made about Bitcoin, is it "fair" for non-holders to have any say? Should the voting be in proportion to size of holdings? Is the latter what in effect happens?</t>
  </si>
  <si>
    <t>http://www.reddit.com/r/Bitcoin/comments/38xfou/when_discussing_bitcoin_or_certainly_when/</t>
  </si>
  <si>
    <t>June 08, 2015 at 12:46AM</t>
  </si>
  <si>
    <t>iamyounow</t>
  </si>
  <si>
    <t>If I want to gift bitcoin paper wallets with money what do I do?</t>
  </si>
  <si>
    <t>I got 50 dollars I want to turn into a paper wallet and mail to a friend. I have cash and a credit card, how do I do this.</t>
  </si>
  <si>
    <t>http://www.reddit.com/r/Bitcoin/comments/38xfly/if_i_want_to_gift_bitcoin_paper_wallets_with/</t>
  </si>
  <si>
    <t>June 08, 2015 at 01:25AM</t>
  </si>
  <si>
    <t>Deutsche Bank AG is conducting an internal probe into money laundering by Russian clients involving ~$6 billion over ~4 years.</t>
  </si>
  <si>
    <t>http://www.bloomberg.com/news/articles/2015-06-05/deutsche-bank-probe-said-to-target-6-billion-of-russian-trades</t>
  </si>
  <si>
    <t>http://www.reddit.com/r/Bitcoin/comments/38xksd/deutsche_bank_ag_is_conducting_an_internal_probe/</t>
  </si>
  <si>
    <t>June 08, 2015 at 01:23AM</t>
  </si>
  <si>
    <t>BitVestOnline</t>
  </si>
  <si>
    <t>Need to exchange your Bitcoin at a sfae and Secure place?</t>
  </si>
  <si>
    <t>Them head on down to Abitcus Institute in Huntington Beach, Ca. Located on Gothard and Warner we have a 2% transaction fee, no exchange over $100 US, friendly and knowledgeable associates to assist you with everything open 12pm-6pm today!</t>
  </si>
  <si>
    <t>http://www.reddit.com/r/Bitcoin/comments/38xkhe/need_to_exchange_your_bitcoin_at_a_sfae_and/</t>
  </si>
  <si>
    <t>June 08, 2015 at 01:19AM</t>
  </si>
  <si>
    <t>Nayrox</t>
  </si>
  <si>
    <t>Have I lost my Bitcoins?</t>
  </si>
  <si>
    <t>Hello guys, I had some Bitcoins (0.1 or so) on my computer but I didn't like the Wallet I was using (Bither).I decided to download mSIGNA.I created a vault and an account. It has 5 adresses and I sent my BTC to one of them. On Bither it says they are confirmed but they do not show up on mSIGNA.What happened and what can I do? I heard you need to have the BitcoinCore installed beforehand or something.Please help me</t>
  </si>
  <si>
    <t>http://www.reddit.com/r/Bitcoin/comments/38xk1u/have_i_lost_my_bitcoins/</t>
  </si>
  <si>
    <t>June 08, 2015 at 01:17AM</t>
  </si>
  <si>
    <t>SaruTobi adds breadwallet!</t>
  </si>
  <si>
    <t>We are pleased to announce you can now link your breadwallet to SaruTobi and receive Bitcoin tips directly.SaruTobi is an iOS game that lets you earn real Bitcoin tips. To celebrate the integration tips will be doubled for today!Get the latest version of SaruTobi HEREFAQ When is the Android build coming out? Please check our crowdfunding page http://igg.me/at/sarutobi/x</t>
  </si>
  <si>
    <t>http://www.reddit.com/r/Bitcoin/comments/38xjsg/sarutobi_adds_breadwallet/</t>
  </si>
  <si>
    <t>June 08, 2015 at 01:45AM</t>
  </si>
  <si>
    <t>vegeenjon</t>
  </si>
  <si>
    <t>[x-post /r/funny] Shoulda used Bitcoin</t>
  </si>
  <si>
    <t>http://imgur.com/dSkOvNy.jpg</t>
  </si>
  <si>
    <t>http://www.reddit.com/r/Bitcoin/comments/38xnbk/xpost_rfunny_shoulda_used_bitcoin/</t>
  </si>
  <si>
    <t>June 08, 2015 at 01:41AM</t>
  </si>
  <si>
    <t>AdBTC</t>
  </si>
  <si>
    <t>AdBTC.info - Advertise with Bitcoin</t>
  </si>
  <si>
    <t>https://adbtc.info</t>
  </si>
  <si>
    <t>http://www.reddit.com/r/Bitcoin/comments/38xmt6/adbtcinfo_advertise_with_bitcoin/</t>
  </si>
  <si>
    <t>June 08, 2015 at 02:00AM</t>
  </si>
  <si>
    <t>BitcoinWallet</t>
  </si>
  <si>
    <t>How to integrate Bitcoin in-app payments in your Android app.</t>
  </si>
  <si>
    <t>https://github.com/schildbach/bitcoin-wallet/wiki/InAppPayments</t>
  </si>
  <si>
    <t>http://www.reddit.com/r/Bitcoin/comments/38xpd9/how_to_integrate_bitcoin_inapp_payments_in_your/</t>
  </si>
  <si>
    <t>June 08, 2015 at 02:42AM</t>
  </si>
  <si>
    <t>15yroldBTC</t>
  </si>
  <si>
    <t>I'm 15 years old. I want bitcoin. How does buy?</t>
  </si>
  <si>
    <t>Is my safest bet to convince my parents to hook up their bank account to Coinbase? Or can I mail cash to a similar, somewhat-less reliable service?</t>
  </si>
  <si>
    <t>http://www.reddit.com/r/Bitcoin/comments/38xuqy/im_15_years_old_i_want_bitcoin_how_does_buy/</t>
  </si>
  <si>
    <t>June 08, 2015 at 02:41AM</t>
  </si>
  <si>
    <t>What good is Armory Multi-sig if you can't Broadcast transaction?</t>
  </si>
  <si>
    <t>I am running Armory 0.93.1 and I have Bitcoin 0.10.2 installed on my Ubuntu 14.04. I have a Lockbox tx with 3 of 3 signed Multi-sigs but when I go to broadcast it does nothing. I have already submitted a ticket with Armory a week or so ago and have heard nothing back. This has been a big disappointment because I was very excited about learning how to utilized Armory's strong security but whats the point if you can't broadcast tx's?</t>
  </si>
  <si>
    <t>http://www.reddit.com/r/Bitcoin/comments/38xulb/what_good_is_armory_multisig_if_you_cant/</t>
  </si>
  <si>
    <t>June 08, 2015 at 03:06AM</t>
  </si>
  <si>
    <t>stefioan</t>
  </si>
  <si>
    <t>Blockchain was down on Saturday. GreenAddress on Sunday.</t>
  </si>
  <si>
    <t>So, yesterday blockchain.info was down. Many people pointed out that we should stop using it as its not reliable.I heard about GreenAddress in the past. As a result I created an account there thinking that is more reliable and moved some of my btc there (glad I didn't move them all).Today I went over to login and move some more from blockchain and found out that its down as well.So, do you have any suggestion of a good and reliable service? Thank you!ps. How will bitcoin adoption take place when things like that still happen?</t>
  </si>
  <si>
    <t>http://www.reddit.com/r/Bitcoin/comments/38xxzu/blockchain_was_down_on_saturday_greenaddress_on/</t>
  </si>
  <si>
    <t>June 08, 2015 at 03:03AM</t>
  </si>
  <si>
    <t>jonny1000</t>
  </si>
  <si>
    <t>Simple video explaining Bitcoin from 1999</t>
  </si>
  <si>
    <t>https://www.youtube.com/watch?v=LUN2YN0bOi8</t>
  </si>
  <si>
    <t>http://www.reddit.com/r/Bitcoin/comments/38xxno/simple_video_explaining_bitcoin_from_1999/</t>
  </si>
  <si>
    <t>June 08, 2015 at 03:00AM</t>
  </si>
  <si>
    <t>willcatchyou</t>
  </si>
  <si>
    <t>Dronamics Wins the 5th Pioneers Challenge at the Pioneers Festival 2015 in Vienna, Austria</t>
  </si>
  <si>
    <t>http://bitcoinist.net/dronamics-wins-5th-pioneers-challenge-pioneers-festival-2015-vienna-austria/</t>
  </si>
  <si>
    <t>http://www.reddit.com/r/Bitcoin/comments/38xx2s/dronamics_wins_the_5th_pioneers_challenge_at_the/</t>
  </si>
  <si>
    <t>June 08, 2015 at 03:32AM</t>
  </si>
  <si>
    <t>If you move you BTC out of the online wallet/exchange then they will have to buy BTC to fill orders.</t>
  </si>
  <si>
    <t>Currently they do off-chain transactions between customers to fill orders. So not only will you take direct control over your coins but you will in this simple way create demand.</t>
  </si>
  <si>
    <t>http://www.reddit.com/r/Bitcoin/comments/38y1iq/if_you_move_you_btc_out_of_the_online/</t>
  </si>
  <si>
    <t>So, yesterday blockchain.info was down. Many people pointed out that we should stop using it as its not reliable.I heard about GreenAddress in the past. As a result I created an account there thinking that is more reliable and moved some of my btc there (glad I didn't move them all).Today I went over to login and move some more from blockchain and found out that its down as well.So, do you have any suggestion of a good and reliable service? Thank you!ps. How will bitcoin adoption take place when things like this still happen?edit: greenaddress is now accessible.</t>
  </si>
  <si>
    <t>June 08, 2015 at 04:20AM</t>
  </si>
  <si>
    <t>martin_at</t>
  </si>
  <si>
    <t>Bitcoin is the equivalent to the intERnet while Fiat money is equivalent to the intRAnet</t>
  </si>
  <si>
    <t>Since it is so quiet in this sub reddit these days just a shower thought:IntRAnet/Fiat Money: Mostly local usage, restricted access, different rules for each system, a few admins/bankers/politicians more or less impose the rulesIntERnet/Bitcoin: Global usage, no access restrictions, only one mutually agreed set of rules made by the users/miners themselvesAnd yes, certain governments have turned the intERnet in their countries more or less into intRAnets.</t>
  </si>
  <si>
    <t>http://www.reddit.com/r/Bitcoin/comments/38y7lo/bitcoin_is_the_equivalent_to_the_internet_while/</t>
  </si>
  <si>
    <t>June 08, 2015 at 04:17AM</t>
  </si>
  <si>
    <t>sarutobii</t>
  </si>
  <si>
    <t>Anybody know what happened to Rand Paul MoneyBomb thread?</t>
  </si>
  <si>
    <t>Couldn't find this anywhere with the search function, it was a nice debate yesterday. What happened?</t>
  </si>
  <si>
    <t>http://www.reddit.com/r/Bitcoin/comments/38y7b8/anybody_know_what_happened_to_rand_paul_moneybomb/</t>
  </si>
  <si>
    <t>June 08, 2015 at 04:15AM</t>
  </si>
  <si>
    <t>avatarr</t>
  </si>
  <si>
    <t>Is something wrong with Coinbase mobile app &amp;amp; 2FA? Getting an error when trying to send funds that I don't know how to address.</t>
  </si>
  <si>
    <t>http://imgur.com/hlZspPm</t>
  </si>
  <si>
    <t>http://www.reddit.com/r/Bitcoin/comments/38y6yr/is_something_wrong_with_coinbase_mobile_app_2fa/</t>
  </si>
  <si>
    <t>June 08, 2015 at 04:10AM</t>
  </si>
  <si>
    <t>wave-wave</t>
  </si>
  <si>
    <t>Overstock to Issue "Digital Corporate Bond" on Bitcoin Blockchain</t>
  </si>
  <si>
    <t>http://www.coindesk.com/overstock-to-issue-digital-corporate-bond-on-bitcoin-blockchain?v=</t>
  </si>
  <si>
    <t>http://www.reddit.com/r/Bitcoin/comments/38y6bh/overstock_to_issue_digital_corporate_bond_on/</t>
  </si>
  <si>
    <t>June 08, 2015 at 03:55AM</t>
  </si>
  <si>
    <t>Richy_T</t>
  </si>
  <si>
    <t>X-Post from /r/funny [My local mini mart is awesome.] Moon imminent.</t>
  </si>
  <si>
    <t>http://np.reddit.com/r/funny/comments/38wnip/my_local_mini_mart_is_awesome/</t>
  </si>
  <si>
    <t>http://www.reddit.com/r/Bitcoin/comments/38y4ek/xpost_from_rfunny_my_local_mini_mart_is_awesome/</t>
  </si>
  <si>
    <t>June 08, 2015 at 03:44AM</t>
  </si>
  <si>
    <t>bitnewb24</t>
  </si>
  <si>
    <t>A good wallet?</t>
  </si>
  <si>
    <t>As the name says. I'm newWhat's a good wallet to use? Are sites like coinkite any good? I use multibit but always worried about hdd failing and I'm always switching computers which is why I was looking at a www. like coinkite. What's a good alternative to coinkite? Thanks</t>
  </si>
  <si>
    <t>http://www.reddit.com/r/Bitcoin/comments/38y2ys/a_good_wallet/</t>
  </si>
  <si>
    <t>June 08, 2015 at 04:40AM</t>
  </si>
  <si>
    <t>BitPay has a new Bitcoin Wallet comparison page.</t>
  </si>
  <si>
    <t>https://bitpay.com/docs/wallets</t>
  </si>
  <si>
    <t>http://www.reddit.com/r/Bitcoin/comments/38ya6i/bitpay_has_a_new_bitcoin_wallet_comparison_page/</t>
  </si>
  <si>
    <t>June 08, 2015 at 04:31AM</t>
  </si>
  <si>
    <t>NicolasDorier</t>
  </si>
  <si>
    <t>BIP66 : And the myth of hard consensus in the future</t>
  </si>
  <si>
    <t>One point about the block size debate is that, if we kick the can now, then we will not have any way to change the protocol later, as there is more and more people, getting consensus will be more and more difficult and impossible.If so... why BIP66 is being adopted faster than BIP34 ?http://bitcoin.sipa.be/ver-ever.pngThe number of participant to reach consensus is not important. What affects consensus is only controversy.Welcome to BIP66 activation.</t>
  </si>
  <si>
    <t>http://www.reddit.com/r/Bitcoin/comments/38y91y/bip66_and_the_myth_of_hard_consensus_in_the_future/</t>
  </si>
  <si>
    <t>June 08, 2015 at 05:04AM</t>
  </si>
  <si>
    <t>NotFromReddit</t>
  </si>
  <si>
    <t>Data furnaces arrive in Europe: Free heating. Could the same tech be used to Bitcoin mining rigs?</t>
  </si>
  <si>
    <t>http://arstechnica.co.uk/business/2015/05/data-furnaces-arrive-in-europe-free-heating-if-you-have-fibre-internet/</t>
  </si>
  <si>
    <t>http://www.reddit.com/r/Bitcoin/comments/38ydc9/data_furnaces_arrive_in_europe_free_heating_could/</t>
  </si>
  <si>
    <t>June 08, 2015 at 05:02AM</t>
  </si>
  <si>
    <t>CMLMinton</t>
  </si>
  <si>
    <t>Is there something wrong with Rushwallet?</t>
  </si>
  <si>
    <t>I've been using Rushwallet for my bitcoin on and off for a few months. Last time I checked (before today) was about a week ago. Everything looked normal.But, today I sign into my wallets and I see this. The Transaction history on both wallets has vanished, and I used to have a miniscule amount of coin in both wallets (About $1 worth each, I think, maybe less depending on the value that day). The number isn't showing up, its almost like it can't load properly, but the page seems to be done loading. Rushwallet also usually displays the conversion rate of US Dollars to Bitcoin in the upper right corner, that's gone too.I'm not gonna lie, I'm pretty illiterate when it comes to computers and such, and I don't fully understand Bitcoin or Bitcoin wallets, so when something like this changes, I get a little worried. It seems like a glitch in the site, something innocuous, maybe its down for maintenance or something, but I'm also worried it might be compromised or something. Does anyone else use this service? I'm not worried about the 2$ in bitcoin I lost, but I'm about to buy a bitcoin and I need to know If I can still use Rushwallet.</t>
  </si>
  <si>
    <t>http://www.reddit.com/r/Bitcoin/comments/38yd3a/is_there_something_wrong_with_rushwallet/</t>
  </si>
  <si>
    <t>June 08, 2015 at 04:57AM</t>
  </si>
  <si>
    <t>Online illegal drug sales boom despite Silk Road closure: Global Drug Survey</t>
  </si>
  <si>
    <t>http://www.smh.com.au/nsw/online-illegal-drug-sales-boom-despite-silk-road-closure-global-drug-survey-20150607-ghfyjr.html</t>
  </si>
  <si>
    <t>http://www.reddit.com/r/Bitcoin/comments/38yceo/online_illegal_drug_sales_boom_despite_silk_road/</t>
  </si>
  <si>
    <t>June 08, 2015 at 05:25AM</t>
  </si>
  <si>
    <t>kfull</t>
  </si>
  <si>
    <t>Bitcoin sticker spotted in Cambridge, Mass :)</t>
  </si>
  <si>
    <t>http://i.imgur.com/iScpZ6e.jpg</t>
  </si>
  <si>
    <t>http://www.reddit.com/r/Bitcoin/comments/38yg05/bitcoin_sticker_spotted_in_cambridge_mass/</t>
  </si>
  <si>
    <t>BitGold is giving FREE 0,25 grams of gold!! Join now.</t>
  </si>
  <si>
    <t>http://www.reddit.com/r/Bitcoin/comments/38yfxo/bitgold_is_giving_free_025_grams_of_gold_join_now/</t>
  </si>
  <si>
    <t>June 08, 2015 at 05:22AM</t>
  </si>
  <si>
    <t>frankenmint</t>
  </si>
  <si>
    <t>Jarvis Block Explorer 1st Impressions Review</t>
  </si>
  <si>
    <t>http://honeybadgerofmoney.com/jarvis-coinalytics-first-impressions-review/</t>
  </si>
  <si>
    <t>http://www.reddit.com/r/Bitcoin/comments/38yfmc/jarvis_block_explorer_1st_impressions_review/</t>
  </si>
  <si>
    <t>June 08, 2015 at 05:16AM</t>
  </si>
  <si>
    <t>kinther</t>
  </si>
  <si>
    <t>Was playing a little Prison Architect when I stumbled upon this prisoner... hmm</t>
  </si>
  <si>
    <t>http://i.imgur.com/yXcgBkx.png</t>
  </si>
  <si>
    <t>http://www.reddit.com/r/Bitcoin/comments/38yesu/was_playing_a_little_prison_architect_when_i/</t>
  </si>
  <si>
    <t>June 08, 2015 at 05:42AM</t>
  </si>
  <si>
    <t>Anyone else not able to send from Coinbase mobile?</t>
  </si>
  <si>
    <t>Mine keeps wanting a 2fa code but there's no way to enter it. It's been 2 days.</t>
  </si>
  <si>
    <t>http://www.reddit.com/r/Bitcoin/comments/38yi1p/anyone_else_not_able_to_send_from_coinbase_mobile/</t>
  </si>
  <si>
    <t>June 08, 2015 at 06:01AM</t>
  </si>
  <si>
    <t>Get ready for a facepalm: 90% of credit card readers currently use the same password.</t>
  </si>
  <si>
    <t>https://np.reddit.com/r/technology/comments/38wdgo/get_ready_for_a_facepalm_90_of_credit_card/</t>
  </si>
  <si>
    <t>http://www.reddit.com/r/Bitcoin/comments/38yki6/get_ready_for_a_facepalm_90_of_credit_card/</t>
  </si>
  <si>
    <t>June 08, 2015 at 06:41AM</t>
  </si>
  <si>
    <t>tony_bds</t>
  </si>
  <si>
    <t>35 bitcoins missing!.....and then back again</t>
  </si>
  <si>
    <t>I synced my MyTrezor Lite earlier and discovered I had 35 bitcoins less than I should have. This is greater than my total holding and left me with a negative balance. wtf. I dropped my phone, the back came off and the battery popped out. After putting it back together and powering up again I went straight back to my wallet and my balance was as it should be. Sorry I didnt get a screenshot of the negative balance for you guys, I didnt know it was possible.</t>
  </si>
  <si>
    <t>http://www.reddit.com/r/Bitcoin/comments/38ypcb/35_bitcoins_missingand_then_back_again/</t>
  </si>
  <si>
    <t>June 08, 2015 at 06:37AM</t>
  </si>
  <si>
    <t>Doing my part</t>
  </si>
  <si>
    <t>Hello community,I have been on this bitcoin roller coaster since late 2013 (even bought at the high--ouch). Well, I read a lot of comments and posts about doing one's part for the community. "Ask not what Bitcoin can do for you, ask what you can do for Bitcoin!"I would like to say that I think I am doing my part. Recently my friends and I started a podcast, The Bitcoin Podcast. We are looking to be that link between the technical gurus and the everyday laymen. One of the co-founders is a premiere web designer, and the other co-founder is a research scientist. I am an educator--teach the maths to the youths. We are just getting started, have an awesome site, and have two episodes up and running with more on the way.Stop by the site please, have a listen and chime in. Ideas for shows are welcome, and critique is also welcome. We are amateur, but aim to be something you can count on within the community as a source of information, discourse, and entertainment. Looking forward to doing what we can to help with this mass adoption.Guests you want to hear...chime in. Topics you don't have the time to look into...chime in...we'll cover it. If we are giving misinformation...chime in. Have a project you've poured yourself into...chime in...we want you on the show.thebitcoinpodcast.comhttps://itunes.apple.com/us/podcast/the-bitcoin-podcast/id1000457699Twitter: @thebtcpodcast.com Facebook: The Bitcoin Podcast E-mail: thebitcoinpodcast@gmail.com</t>
  </si>
  <si>
    <t>http://www.reddit.com/r/Bitcoin/comments/38yowp/doing_my_part/</t>
  </si>
  <si>
    <t>June 08, 2015 at 07:04AM</t>
  </si>
  <si>
    <t>hiliohan</t>
  </si>
  <si>
    <t>$50 limit on fully verified Coinbase with ID??</t>
  </si>
  <si>
    <t>I finally bit the bullet and set up a Coinbase account. After verifying my identity, submitting ID, and connecting my bank account, I find out there is a $50 limit on BTC purchases from a bank account? WTF?years in and there is still no easy way to buy Bitcoin without meeting some shady guy on LBC. Great!</t>
  </si>
  <si>
    <t>http://www.reddit.com/r/Bitcoin/comments/38ys7h/50_limit_on_fully_verified_coinbase_with_id/</t>
  </si>
  <si>
    <t>June 08, 2015 at 06:59AM</t>
  </si>
  <si>
    <t>Global Drug Survey 2015 shows more people buying online than ever before</t>
  </si>
  <si>
    <t>http://www.theguardian.com/society/datablog/2015/jun/08/global-drug-survey-2015-buy-online-darknet-silk-road</t>
  </si>
  <si>
    <t>http://www.reddit.com/r/Bitcoin/comments/38yriu/global_drug_survey_2015_shows_more_people_buying/</t>
  </si>
  <si>
    <t>June 08, 2015 at 07:33AM</t>
  </si>
  <si>
    <t>Bitpay or Mycelium Gear?</t>
  </si>
  <si>
    <t>Opening a store and I'm not sure what to choose. Mycelium and Bitpay are always great, so I can't just go "x company is better" and roll with that. So, using WooCommerce, which have you guys preferred in the past?</t>
  </si>
  <si>
    <t>http://www.reddit.com/r/Bitcoin/comments/38yvrk/bitpay_or_mycelium_gear/</t>
  </si>
  <si>
    <t>June 08, 2015 at 08:14AM</t>
  </si>
  <si>
    <t>proskilzz</t>
  </si>
  <si>
    <t>How To: Convert US credit card for 600US to BTC.</t>
  </si>
  <si>
    <t>Hi I got a gift credit card (US) and want to purchase btc with it, what is the easiest most reliable way?</t>
  </si>
  <si>
    <t>http://www.reddit.com/r/Bitcoin/comments/38z0jf/how_to_convert_us_credit_card_for_600us_to_btc/</t>
  </si>
  <si>
    <t>June 08, 2015 at 08:02AM</t>
  </si>
  <si>
    <t>Money Isn’t Free, but Moving It Is Now Cheaper</t>
  </si>
  <si>
    <t>http://www.wsj.com/articles/here-comes-almost-free-money-1433715790</t>
  </si>
  <si>
    <t>http://www.reddit.com/r/Bitcoin/comments/38yz5n/money_isnt_free_but_moving_it_is_now_cheaper/</t>
  </si>
  <si>
    <t>June 08, 2015 at 08:42AM</t>
  </si>
  <si>
    <t>ShaneDemons</t>
  </si>
  <si>
    <t>In 1,000 years, when paper money is a distant memory ...</t>
  </si>
  <si>
    <t>http://imgur.com/k6JIkOJ</t>
  </si>
  <si>
    <t>http://www.reddit.com/r/Bitcoin/comments/38z3wm/in_1000_years_when_paper_money_is_a_distant_memory/</t>
  </si>
  <si>
    <t>June 08, 2015 at 08:31AM</t>
  </si>
  <si>
    <t>NobleSir</t>
  </si>
  <si>
    <t>With recent red cross revelations (Haiti) what is the new best bitcoin accepting charity?</t>
  </si>
  <si>
    <t>Prefer suggestions that help the poor, hungry, etc. Rather than something like erowid..</t>
  </si>
  <si>
    <t>http://www.reddit.com/r/Bitcoin/comments/38z2ke/with_recent_red_cross_revelations_haiti_what_is/</t>
  </si>
  <si>
    <t>June 08, 2015 at 08:59AM</t>
  </si>
  <si>
    <t>FreshKitty</t>
  </si>
  <si>
    <t>Check out my room in Bitcoin Billionaire!</t>
  </si>
  <si>
    <t>http://www.reddit.com/r/Bitcoin/comments/38z5vj/check_out_my_room_in_bitcoin_billionaire/</t>
  </si>
  <si>
    <t>June 08, 2015 at 09:37AM</t>
  </si>
  <si>
    <t>Bitcoin is unstoppable because it is ultimately an idea. An idea held by it's proponents and manifest as a protocol.</t>
  </si>
  <si>
    <t>As long as people still believe in Bitcoin, it will continue forever in some form or another. Worse case, someone may figure out a way to jam the protocol but someone else will just pick up the pieces and continue the distribution of coins with a new protocol.</t>
  </si>
  <si>
    <t>http://www.reddit.com/r/Bitcoin/comments/38zans/bitcoin_is_unstoppable_because_it_is_ultimately/</t>
  </si>
  <si>
    <t>June 08, 2015 at 09:42AM</t>
  </si>
  <si>
    <t>Overstock Announces Cryptosecurity Exchange And World's First Crypto Bond</t>
  </si>
  <si>
    <t>http://bravenewcoin.com/news/overstock-announces-cryptosecurity-exchange-and-worlds-first-crypto-bond/</t>
  </si>
  <si>
    <t>http://www.reddit.com/r/Bitcoin/comments/38zbap/overstock_announces_cryptosecurity_exchange_and/</t>
  </si>
  <si>
    <t>June 08, 2015 at 10:29AM</t>
  </si>
  <si>
    <t>John Collison, co-founder and president of Stripe, very briefly talks about Bitcoin and his own altcoin at 34:15 in this video.</t>
  </si>
  <si>
    <t>http://ecorner.stanford.edu/authorMaterialInfo.html?mid=3469</t>
  </si>
  <si>
    <t>http://www.reddit.com/r/Bitcoin/comments/38zgqg/john_collison_cofounder_and_president_of_stripe/</t>
  </si>
  <si>
    <t>June 08, 2015 at 10:28AM</t>
  </si>
  <si>
    <t>edwinthepig</t>
  </si>
  <si>
    <t>Bitcoin vs. Monero: Looking for information and thoughts</t>
  </si>
  <si>
    <t>I'm no technical genius, but most what I read about Monero says that it is technically superior to Bitcoin. It can do everything that Bitcoin can technically, as well as other things that Bitcoin will never be able to do.My question is, firstly, is this true? Are a lot of the technical problems of privacy and scalability inherently addressed with Monero? And if it is, what are your thoughts on Monero one day supplanting Bitcoin as the dominant cryptocurrency? Or, despite its supposed technical superiority, will this still never happen because of Bitcoins huge lead in awareness, network effects and investment?Just looking for some information and thoughts on this.</t>
  </si>
  <si>
    <t>http://www.reddit.com/r/Bitcoin/comments/38zgmi/bitcoin_vs_monero_looking_for_information_and/</t>
  </si>
  <si>
    <t>June 08, 2015 at 10:10AM</t>
  </si>
  <si>
    <t>Could I use bitcoin to prove that I wrote some lyrics on a specific date by sending them as a message in a transaction to my other wallet? Like a poor person's copyright?</t>
  </si>
  <si>
    <t>http://www.reddit.com/r/Bitcoin/comments/38zelu/could_i_use_bitcoin_to_prove_that_i_wrote_some/</t>
  </si>
  <si>
    <t>June 08, 2015 at 11:01AM</t>
  </si>
  <si>
    <t>dalailama</t>
  </si>
  <si>
    <t>Google Ads coining "micro-moments". Potential for bitcoin?</t>
  </si>
  <si>
    <t>https://events.withgoogle.com/micromoments2/</t>
  </si>
  <si>
    <t>http://www.reddit.com/r/Bitcoin/comments/38zk7u/google_ads_coining_micromoments_potential_for/</t>
  </si>
  <si>
    <t>June 08, 2015 at 10:55AM</t>
  </si>
  <si>
    <t>CP70</t>
  </si>
  <si>
    <t>(Cross post - trending r/worldnews) Some Wall street firms are suing the government saying they "didn’t benefit enough from the bailouts and that taxpayers should pay them tens of billions of dollars more".</t>
  </si>
  <si>
    <t>https://np.reddit.com/r/news/comments/38xb46/some_wall_street_firms_are_suing_the_government/</t>
  </si>
  <si>
    <t>http://www.reddit.com/r/Bitcoin/comments/38zjjk/cross_post_trending_rworldnews_some_wall_street/</t>
  </si>
  <si>
    <t>June 08, 2015 at 11:07AM</t>
  </si>
  <si>
    <t>bobbert182</t>
  </si>
  <si>
    <t>What Will Money Look Like 500 Years in the Future?</t>
  </si>
  <si>
    <t>http://bigthink.com/videos/what-will-money-look-like-in-500-years</t>
  </si>
  <si>
    <t>http://www.reddit.com/r/Bitcoin/comments/38zkyt/what_will_money_look_like_500_years_in_the_future/</t>
  </si>
  <si>
    <t>June 08, 2015 at 11:40AM</t>
  </si>
  <si>
    <t>acusticthoughts</t>
  </si>
  <si>
    <t>Is r/Bitcoin fed into the blockchain?</t>
  </si>
  <si>
    <t>It seems most logical</t>
  </si>
  <si>
    <t>http://www.reddit.com/r/Bitcoin/comments/38zolh/is_rbitcoin_fed_into_the_blockchain/</t>
  </si>
  <si>
    <t>June 08, 2015 at 11:37AM</t>
  </si>
  <si>
    <t>CHALLENGE: Can someone in the US ask Magic to deliver them some Bitcoin and document what happens?</t>
  </si>
  <si>
    <t>Would love to know...if they're capablehow they deliver it (in person or sending to an address)how much it ends up costinghow quickly they manage itThanks :)</t>
  </si>
  <si>
    <t>http://www.reddit.com/r/Bitcoin/comments/38zobl/challenge_can_someone_in_the_us_ask_magic_to/</t>
  </si>
  <si>
    <t>June 08, 2015 at 11:31AM</t>
  </si>
  <si>
    <t>"The Target Value For Bitcoin Is Not Some $50 Or $100. It Is $100,000 To $1,000,000." - How many people still believe this statement of Rick Falkvinge?</t>
  </si>
  <si>
    <t>Source: http://falkvinge.net/2013/03/06/the-target-value-for-bitcoin-is-not-some-50-or-100-it-is-100000-to-1000000/</t>
  </si>
  <si>
    <t>http://www.reddit.com/r/Bitcoin/comments/38znp8/the_target_value_for_bitcoin_is_not_some_50_or/</t>
  </si>
  <si>
    <t>June 08, 2015 at 12:39PM</t>
  </si>
  <si>
    <t>xtrYhardd</t>
  </si>
  <si>
    <t>Unconfirmed transaction....</t>
  </si>
  <si>
    <t>So I've been monitoring one of my BTC transfers to another wallet, it was only approx .4 BTC but I sent it at 9:20 pm PST and its now 10:35 pm and it has 0 confirmations.It's never taken this long to do 1 transaction before; does it have something to do with the blockchain? I don't understand why it's taking this long and it's getting quite frustrating. A different transaction that I just made prior to that one to my wallet came within 10 minutes so I don't get it.Any explanation would be appreciated.</t>
  </si>
  <si>
    <t>http://www.reddit.com/r/Bitcoin/comments/38zulm/unconfirmed_transaction/</t>
  </si>
  <si>
    <t>June 08, 2015 at 12:34PM</t>
  </si>
  <si>
    <t>genpub</t>
  </si>
  <si>
    <t>I have a manufacturer in Taiwan who I'd like to accept Bitcoin. What is the best way for them to convert it to their local currency (TWD)?</t>
  </si>
  <si>
    <t>http://www.reddit.com/r/Bitcoin/comments/38zu47/i_have_a_manufacturer_in_taiwan_who_id_like_to/</t>
  </si>
  <si>
    <t>June 08, 2015 at 12:32PM</t>
  </si>
  <si>
    <t>usamakhalid</t>
  </si>
  <si>
    <t>Problems in Bitcoin</t>
  </si>
  <si>
    <t>Lets discuss what problems you are facing or still there in bitcoin world which need to be solved. Put them below like "Problems of buying bitcoin safely etC"</t>
  </si>
  <si>
    <t>http://www.reddit.com/r/Bitcoin/comments/38zty9/problems_in_bitcoin/</t>
  </si>
  <si>
    <t>June 08, 2015 at 12:28PM</t>
  </si>
  <si>
    <t>Lawskys' Farewell</t>
  </si>
  <si>
    <t>http://bravenewcoin.com/news/lawskys-farewell/</t>
  </si>
  <si>
    <t>http://www.reddit.com/r/Bitcoin/comments/38zthv/lawskys_farewell/</t>
  </si>
  <si>
    <t>June 08, 2015 at 01:03PM</t>
  </si>
  <si>
    <t>Tom Harding: Block Size Experiment Underway</t>
  </si>
  <si>
    <t>In September, 2014, a collective experiment began in the bitcoin ecosystem.  Available block space (1MB) began to sometimes fall short of the space required to mine all of the transactions that would otherwise have been included.This chart, posted earlier, shows the onset of the some-blocks-at-maximum era.http://i.imgur.com/5Gfh9CW.pngAlthough the average block is only about 400K, real blocks are bigger or smaller due to the random length of time between blocks (and other factors).  I look at how often this is predicted to happen.Recently, transactions have been confirmed at a rate of about 100000/day*.  The average transaction size for the past 6000 blocks has been 545 bytes.  Using these values,txesPerMinute = 100000 / 24 / 60 = 69.4 txesInMaxBlock = 999977 / 545 = 1834 minutesToFillBlock = txesInMaxBlock/txesPerMinute = 26.4Using the theoretical formula for the time before an inter-block interval of at least a given length **blockChickenMinutes[x] := 10 (exp(x/10) - x/10 - 1)we obtainminutesBetweenFullBlocks = blockChickenMinutes[minutesToFillBlock] = 104We currently expect a maximum-size block every 1 hour + 44 minutes, on average.  If the transaction rate doubles, we should expect a maximum-size block every 14 minutes, on average.  The non-linearity makes sense, because doubling the average without raising the maximum requires disproportionately more maximum-size blocks.This estimate is understated because transaction size and submission rate have their own distributions.  Using the averages of 545 bytes and 100000/day ignores the fact that for some blocks, there are unusually big and/or numerous transactions, which increases the block size variance and causes blocks over the threshold to be encountered more frequently.These calculations are confirmed by empirical observation of the most recent 6000 blocks:http://i.imgur.com/0pQUsdl.pngIn many cases, the miner chose to create a 750KB block, which is unusually likely to be followed by another 750KB or 1MB block, because the next interval starts off with a 250KB backlog.  Some backlog transactions may experience more than 1 block delay in these cases.*https://www.quandl.com/data/BCHAIN/NTRAN-Bitcoin-Number-of-Transactions** This is a chicken-crossing-the-road problem. Wait time = (exp(?x) ? ?x - 1) / ? Some discussion at https://github.com/nanotube/supybot-bitcoin-marketmonitor/pull/68.</t>
  </si>
  <si>
    <t>http://www.reddit.com/r/Bitcoin/comments/38zww2/tom_harding_block_size_experiment_underway/</t>
  </si>
  <si>
    <t>June 08, 2015 at 01:02PM</t>
  </si>
  <si>
    <t>Kmels</t>
  </si>
  <si>
    <t>A First Look at the Usability of Bitcoin Key Management</t>
  </si>
  <si>
    <t>http://www.internetsociety.org/sites/default/files/05_3_3.pdf</t>
  </si>
  <si>
    <t>http://www.reddit.com/r/Bitcoin/comments/38zwtt/a_first_look_at_the_usability_of_bitcoin_key/</t>
  </si>
  <si>
    <t>June 08, 2015 at 01:33PM</t>
  </si>
  <si>
    <t>BitPay Releases Copay after Successful Beta Testing</t>
  </si>
  <si>
    <t>http://bitcoinist.net/bitpay-releases-copay-successful-beta-testing/</t>
  </si>
  <si>
    <t>http://www.reddit.com/r/Bitcoin/comments/38zzml/bitpay_releases_copay_after_successful_beta/</t>
  </si>
  <si>
    <t>June 08, 2015 at 02:34PM</t>
  </si>
  <si>
    <t>SpontaneousDream</t>
  </si>
  <si>
    <t>WHEN will the block size limit be increased?</t>
  </si>
  <si>
    <t>This seems like an issue that needs to be resolved ASAP, as Bitcoin adoption is unlikely to slow down.Is there any sort of timeline as to when the block size limit will be increased?</t>
  </si>
  <si>
    <t>http://www.reddit.com/r/Bitcoin/comments/3904qp/when_will_the_block_size_limit_be_increased/</t>
  </si>
  <si>
    <t>June 08, 2015 at 02:32PM</t>
  </si>
  <si>
    <t>warproxxx</t>
  </si>
  <si>
    <t>Gunmen rob NYC man 1100 dollars worth of Bitcoin</t>
  </si>
  <si>
    <t>http://rt.com/usa/265411-bitcoin-robbery-man-nyc/</t>
  </si>
  <si>
    <t>http://www.reddit.com/r/Bitcoin/comments/3904j6/gunmen_rob_nyc_man_1100_dollars_worth_of_bitcoin/</t>
  </si>
  <si>
    <t>June 08, 2015 at 02:57PM</t>
  </si>
  <si>
    <t>BTCwarrior</t>
  </si>
  <si>
    <t>A question about BTC lending: BTCJam, BitLendingClub</t>
  </si>
  <si>
    <t>Hi, all,I've been dabbling in lending on BTCJam and BitLendingClub. I've been pretty satisfied, even impressed, so far. But I have one nagging question that keeps me from sinking more than play money in.My objective is to increase my Bitcoin holdings - so no cashing out to fiat and no loans tied to fiat.So, since I'm lending and getting paid back in BTC, if the price goes down, then the borrower benefits because they can buy the BTC back at a lower rate and I benefit because I still get to increase my holdings.On the other hand, if the price goes up significantly, then the borrowers will have to shell out a lot more to cover the rise in price.I get the feeling that if we hit a massive spike in adoption, Wall Street investment, etc., then BTC lending sites are going to get wiped out - borrowers will lose their reputations and lenders will lose their bitccoins.Thoughts?</t>
  </si>
  <si>
    <t>http://www.reddit.com/r/Bitcoin/comments/3906jk/a_question_about_btc_lending_btcjam_bitlendingclub/</t>
  </si>
  <si>
    <t>June 08, 2015 at 03:15PM</t>
  </si>
  <si>
    <t>Bitcoin’s value to merchants clings to customer curiosity</t>
  </si>
  <si>
    <t>https://www.biv.com/article/2015/6/ask-experts-bitcoins-value-merchants-clings-custom/</t>
  </si>
  <si>
    <t>http://www.reddit.com/r/Bitcoin/comments/3907xj/bitcoins_value_to_merchants_clings_to_customer/</t>
  </si>
  <si>
    <t>June 08, 2015 at 03:17PM</t>
  </si>
  <si>
    <t>ezrnjkzhr155</t>
  </si>
  <si>
    <t>How Blockchain Technology Could Affect Our Eating Habits</t>
  </si>
  <si>
    <t>http://digitalmoneytimes.com/crypto-news/how-blockchain-technology-could-affect-our-eating-habits/</t>
  </si>
  <si>
    <t>http://www.reddit.com/r/Bitcoin/comments/390829/how_blockchain_technology_could_affect_our_eating/</t>
  </si>
  <si>
    <t>June 08, 2015 at 04:01PM</t>
  </si>
  <si>
    <t>Jaggaboon</t>
  </si>
  <si>
    <t>How to convince employees to accept Bitcoin as salary?</t>
  </si>
  <si>
    <t>Hello I am Chinese entrepreneur running a paper products factory in Kentucky USA. We are producing envelopes and personal letter papers in high quality for USA market there 100% made in USA.Now I have decided to pay my employees in Kentucky in Bitcoin, so the workers can benefit from the great potential of Bitcoin without having to deal with banks and such.Some employees are ok with this but some still want usd as salary because they don't see the great benefits of Bitcoin.How do you convince these workers to accept Bitcoin as pay?? I think I will give them time until August to decide, if they still don't want Bitcoin as pay, they need to be removed from working at my company.But best would be to convince them in the first place.</t>
  </si>
  <si>
    <t>http://www.reddit.com/r/Bitcoin/comments/390bde/how_to_convince_employees_to_accept_bitcoin_as/</t>
  </si>
  <si>
    <t>June 08, 2015 at 03:54PM</t>
  </si>
  <si>
    <t>sevural</t>
  </si>
  <si>
    <t>Barbi Oyunları</t>
  </si>
  <si>
    <t>https://www.yenibarbioyunu.com</t>
  </si>
  <si>
    <t>http://www.reddit.com/r/Bitcoin/comments/390at0/barbi_oyunlar%C4%B1/</t>
  </si>
  <si>
    <t>June 08, 2015 at 03:52PM</t>
  </si>
  <si>
    <t>i_wolf</t>
  </si>
  <si>
    <t>Fixing global payments' $26 trillion problem</t>
  </si>
  <si>
    <t>http://www.pymnts.com/news/2014/fixing-global-payments-26-trillion-dollar-problem/#.VXVXIM-qpBd</t>
  </si>
  <si>
    <t>http://www.reddit.com/r/Bitcoin/comments/390ao8/fixing_global_payments_26_trillion_problem/</t>
  </si>
  <si>
    <t>June 08, 2015 at 03:50PM</t>
  </si>
  <si>
    <t>blizeH</t>
  </si>
  <si>
    <t>What's the best (and objective) site showing the full pros, cons and potential uses of Bitcoin?</t>
  </si>
  <si>
    <t>http://www.reddit.com/r/Bitcoin/comments/390aj6/whats_the_best_and_objective_site_showing_the/</t>
  </si>
  <si>
    <t>June 08, 2015 at 04:34PM</t>
  </si>
  <si>
    <t>smsBlockChain - Blockchain Analysis Via SMS</t>
  </si>
  <si>
    <t>http://bitcoinist.net/smsblockchain-blockchain-analysis-via-sms/</t>
  </si>
  <si>
    <t>http://www.reddit.com/r/Bitcoin/comments/390dv1/smsblockchain_blockchain_analysis_via_sms/</t>
  </si>
  <si>
    <t>June 08, 2015 at 04:25PM</t>
  </si>
  <si>
    <t>Iceland set 'to end capital controls' - Bitcoin legal soon?</t>
  </si>
  <si>
    <t>http://www.bbc.co.uk/news/business-33044798</t>
  </si>
  <si>
    <t>http://www.reddit.com/r/Bitcoin/comments/390d4v/iceland_set_to_end_capital_controls_bitcoin_legal/</t>
  </si>
  <si>
    <t>June 08, 2015 at 05:00PM</t>
  </si>
  <si>
    <t>BashCoBot</t>
  </si>
  <si>
    <t>Mentor Monday, June 08, 2015: Ask all your bitcoin questions!</t>
  </si>
  <si>
    <t>Ask (and answer!) away! Here are the general rules:If you'd like to learn something, ask.If you'd like to share knowledge, answer.Any question about bitcoins is fair game.And don't forget to check out /r/BitcoinBeginnersYou can sort by new to see the latest questions that may not be answered yet.</t>
  </si>
  <si>
    <t>http://www.reddit.com/r/Bitcoin/comments/390fuo/mentor_monday_june_08_2015_ask_all_your_bitcoin/</t>
  </si>
  <si>
    <t>June 08, 2015 at 05:11PM</t>
  </si>
  <si>
    <t>http://www.reddit.com/r/Bitcoin/comments/390goz/bitcoin_faucet_rotator/</t>
  </si>
  <si>
    <t>June 08, 2015 at 05:38PM</t>
  </si>
  <si>
    <t>oleganza</t>
  </si>
  <si>
    <t>Micro vs macro analysis of Bitcoin</t>
  </si>
  <si>
    <t>Many people often try to analyze network security as a whole. I tried too and failed. The only trustworthy "macro" parameter is hashrate: no one can't spoof it. IP addresses, node count etc — everything else is a subject to sybil attack.So lets change the perspective and take a look at the "micro" analysis. Lets say Alice sends some coins to Bob. What she actually need to send is a "proof of payment", so Bob can be sure that he will be able to produce equally valid proof when he decides to send these coins to someone else.Obviously, such "proof of payment" has some costs to produce, but if we describe its properties explicitly, then we can discuss these costs and look for ways to minimize them.Here are the properties we are interested in:What's the monetary and time costs of producing the proof? This puts a limit on the size of tx: proofs costing $1 won't work well for $1 transfers in presence of cheaper alternatives. Likewise payments that need to happen in 5 seconds won't work with proofs requiring 5 minutes.What's the cost ($ and time) of transferring and verifying this proof by Bob?What's the security guarantee of holding $X worth of coins under such proof? E.g. is this proof good enough for $1? Is it good enough for $1 000 000?How much the proof can be optimized or its cost shared among individual transacting participants?At the very least, the proof can consist of the entire blockchain. Alice mines her own transaction, sends the entire blockchain to Bob when tx is deep enough so that Bob accepts it. Bob verifies that blockchain is recent enough, has sufficient Proof-of-work and there is no competing alternative chain in sight. Later Bob mines his own transaction on top of that chain and sends it to Carl. Carl received some newer payments meanwhile and now Bob's "fork" is out of date. Carl asks Bob to redo the proof based on the newer chain. Bob mines tx on top of the later chain (in git it would be called "rebase"), sends blockchain back to Carl who is now satisfied.Note we do not talk about "p2p network" or "miners", or even "blocks". We start with the simplest possible setting: when one person sends a complete proof to another person.Our task now becomes to optimize the process of "proving the payment" to make it cheaper while maintaining acceptable security guarantees. Or maybe allowing a range of costs and security guarantees to make sure that both small and big transactions are usable (small ones may have lesser security guarantees, but they are cheaper).Our initial scheme is hugely inefficient, but very simple to start the discussion. It can be quickly optimized by sending only the missing parts of the blockchain. So if Bob already received similar payment from someone else, he already has 99% of the chain, so Alice only needs to send the remaining 1%. The second inefficiency is that Bob and everyone else has to re-mine tx every time someone makes their own payment ("high orphan rate"). Everyone who mines transactions has the same problem, so they can cooperate by broadcasting and listening for mined transactions to adjust quickly to an updated chain. Of course, synchronization would require some time (e.g. 10 minutes). Unfortunately, everyone now has to wait in a huge line chopped in 10-minute intervals until their transaction gets mined. Alice, Bob and Carl observe that it's extremely cheap to pool their transactions together (in a "block") and mine at once. Now it does not matter who mines them, all of them get included. In fact, they can even avoid mining themselves, but hire a miner Mike who will do that job for them. They can even automate the market of miners by having payments included in the protocol (in form of subsidy and fees). For some people delays or costs of mining would be prohibitively high, so they (only they, marginal non-users) would have to go to a possibly less secure, but also less costlier alternatives. E.g. pool their payments around a clearing house with daily settlement on the blockchain.We can go on in this direction, discussing mining pools, centralized wallets, block size, propagation time etc. More participants may get added to the scheme, making cost/benefit analysis more complicated. But the basic idea is to analyze costs and security of a single transaction between 2 or more participants. This kind of analysis hopefully will give us more precise picture of how costly and how secure Bitcoin is and for which kinds of uses.</t>
  </si>
  <si>
    <t>http://www.reddit.com/r/Bitcoin/comments/390ivb/micro_vs_macro_analysis_of_bitcoin/</t>
  </si>
  <si>
    <t>June 08, 2015 at 05:32PM</t>
  </si>
  <si>
    <t>My finest way to make a Bitcoin gift...</t>
  </si>
  <si>
    <t>http://imgur.com/2UUY0qE</t>
  </si>
  <si>
    <t>http://www.reddit.com/r/Bitcoin/comments/390id1/my_finest_way_to_make_a_bitcoin_gift/</t>
  </si>
  <si>
    <t>June 08, 2015 at 05:28PM</t>
  </si>
  <si>
    <t>theuncoder_</t>
  </si>
  <si>
    <t>Block Size Conservatives - Build Your Alternatives, Then We Won't Have To Lift Again</t>
  </si>
  <si>
    <t>I've got a bitcoin trading friend who is full bear. I'd just ignore him but he has made a stack of money trading bitcoin (I know this because he recently bought one of these http://cryptomatic.io). Recently his bear views have centred me. I used to be full bull on bitcoin. And I still feel mostly confident long. But the scalability issue is really pissing me off and my loss of faith in the core dev team is pissing me off too. We could use a Nakamoto right now, hah. For instance, (tps = transactions per second), VISA is in the thousands with a max of 60000 or something. Now BTC is 7tps max. That’s bullshit. The problem is the block limit, Satoshi added it back in the day at 1MB limit per block so that the blockchain couldn’t get filled with spam. But the actual engineering of the beast was so that blocks are unlimited and thats what they should be. Anyway the 1MB limit was a temporary addition when BTC was young. Now its well and truly time for it to go, but to get rid of it requires a hard fork. Currently people are debating whether to up it to 20MB or keep it at 1MB. I say get rid of it entirely, but if it was one or the other, I vote 20MB and hope they continue to increase it as necessary. There is a few loud people who want it at 1MB forever with completely new stuff to be built to help it scale. I don’t disagree with anything about building alternative things to scale it (lighting network etc), but regardless it needs to be higher than 1MB anyway, so I say lets lift it until these alternative services are built and people are using them. Because if people are actually using these alternative things then a limit raise becomes unnecessary anyway.TL;DR The core devs and anyone else against the increase, build your alternatives, because then we won't have to lift it again.</t>
  </si>
  <si>
    <t>http://www.reddit.com/r/Bitcoin/comments/390i3d/block_size_conservatives_build_your_alternatives/</t>
  </si>
  <si>
    <t>June 08, 2015 at 06:23PM</t>
  </si>
  <si>
    <t>dazzlepod</t>
  </si>
  <si>
    <t>Bitnodes feature update: 1-year charts</t>
  </si>
  <si>
    <t>https://getaddr.bitnodes.io/dashboard/?days=365</t>
  </si>
  <si>
    <t>http://www.reddit.com/r/Bitcoin/comments/390ml7/bitnodes_feature_update_1year_charts/</t>
  </si>
  <si>
    <t>June 08, 2015 at 06:22PM</t>
  </si>
  <si>
    <t>smeggletoot</t>
  </si>
  <si>
    <t>Bitcoiners...Think Different Weirdly</t>
  </si>
  <si>
    <t>https://imgur.com/ANDOiR1</t>
  </si>
  <si>
    <t>http://www.reddit.com/r/Bitcoin/comments/390mk2/bitcoinersthink_different_weirdly/</t>
  </si>
  <si>
    <t>June 08, 2015 at 05:58PM</t>
  </si>
  <si>
    <t>bitsoldi</t>
  </si>
  <si>
    <t>Why do we continue to ignore this? "The Nightmare of a 51% Attack - How to Destroy Bitcoin"</t>
  </si>
  <si>
    <t>https://www.youtube.com/watch?v=Kjtgp5h-jEY</t>
  </si>
  <si>
    <t>http://www.reddit.com/r/Bitcoin/comments/390kg5/why_do_we_continue_to_ignore_this_the_nightmare/</t>
  </si>
  <si>
    <t>June 08, 2015 at 06:36PM</t>
  </si>
  <si>
    <t>mrauchs</t>
  </si>
  <si>
    <t>Writing an academic paper based on cryptocurrencies</t>
  </si>
  <si>
    <t>Dear all,I'm a 23-year-old Master student in International Business (IB) and holding a Bachelor in Economics. I've always been very interested in financial markets and the economy from an early age on and so it was a logical consequence that I was going to study economics at university. Interestingly, the neoclassical models that I learned there were essentially contradicting the reality I was seeing in the real economy, especially in the light of the financial crisis of 2007/08 and the following recession of the world economy. Nevertheless, most lecturers were simply ignoring this and continued preaching the dogma of typical neoclassical economics as if it were the only right theory. Disillusioned, I started investigating alternative schools of economic thought, something I even didn't know would even exist (!) and soon realized that economics was far from being an exact science like maths or physics, but rather a pseudoscience (I'm mainly refering to the most widespread neoclassical economics) used as an intellectual/academic justification for free-market and neoliberal policies, among others. At the same time, the first central banks began flooding the interbank market with cheap money (QE) that never really entered the real economy (who was then going to ask for a loan given the low demand for goods and services) and was mainly used by large financial institutions to restructure their portfolios, causing a spike in real estate prices and financial assets. I really started wondering how this could possibly be happening and why only a bunch of people were vehemently opposing these policies that triggered further inequality. Then, all of sudden, I stumbled into Bitcoin and was immediately thrilled by the idea that there could be a currency not issued by a central authority. It took me some time to get into Blockchain technology (I don't have a computer background at all, so there was and still is a lot to catch up) and understand the basics, but the more time I spend with it, the more excited I get with the endless possibilities this technology can offer in the future, although I try to always keep a skeptical approach and not blindly follow the enthusiasm of the community.I wrote this (really simple) introduction to show that the concept of money (the definitions are largely diverging, but for those interested I can really recommend the works of anthropologist David Graber from LSE to get a different idea about the changing nature of money) and the ecosystem around it has always fascinated me; and that at the time I became disillusioned with the current state of the monetary system and the problems it causes, I luckily discovered an alternative that's still in its infancy.Hence, I've decided to dedicate the next year to investigate full-time the different angles of Blockchain technology and understand the underlying computer language(s) to be able to build my own applications on top of the blockchain (never mind which one). During this year, however, I will have to write my Master thesis on a particular topic that is somewhat related to business. Of course, I was immediately sure that I would choose cryptocurrencies as a topic and build a research question around the biggest, i.e. bitcoin. However, the more research I do, the less sure I am how I can find an interesting research question that is related to business, but allows to gather enough primary (quantitative) data to test the hypothesis and that follows the rigorous academic guidelines. So far, I haven't found a paper investigating the consequences of Bitcoin acceptance by merchants, but I struggle to find the right approach to tackle this issue since I don't believe I will be able to get enough data to do a thorough and valid analysis. On the other side, I cannot go too much into technical issues that are related to the inner functioning of a cryptocurrency since the thesis must be related to some "business" aspect and the analysis should have tangible results for businesses.That's why I just want to ask if some of you know about reaseach papers or reports that deal with the application of Blockchain technology in the real economy and/or if you have some suggestions in which direction I could start looking for to build a comprehensible and valid model? Please bear in mind that I'm still relative new to Bitcoin (although starting to get into the technical details now) and hence sometimes overwhelmed by the sheer infinite amount of information that can be found, especially by the fact that everyday there are dozens of new startups coming up with innovative new applications and that the same day, a similar amount of young companies dealing with cryptocurrencies go bust. In short, I fear I currently might not have a broad/global view of the whole Bitcoin universe and therefore tend to get distracted too much by short-term news without having in mind the global picture.So to conclude, I want to make sure that I absolutely don't want someone picking up a research question for me and so do all the work for me, but I rather seek advices/hints from experienced users that have a more broad and differentiated view on this and thus can help identify issues that haven't been addressed/analyzed in details yet, but that are of genuine importance and have realistic chances of getting enough quantitative data.Thanks in advance!</t>
  </si>
  <si>
    <t>http://www.reddit.com/r/Bitcoin/comments/390ns9/writing_an_academic_paper_based_on/</t>
  </si>
  <si>
    <t>State of the bitcoin VC union...</t>
  </si>
  <si>
    <t>So, as we know, investments in bitcoin startups are close to the $1billion mark, standing at $344m this year alone (more than was invested in the internet back in 1996).The list of investors is beginning to look like a 'Who's Who' list of Silicon Valley, which is pretty incredible considering total VC investments in 2012 was just $2m.I met with two business owners yesterday with tentative interest who went from "I heard bitcoin is a ponzi scheme" to "holy shit, how can I invest and get my company onboard ASAP?" in the space of an hour, just by presenting the facts.As the technological singularity approaches, we seem to be witnessing Moore's Law on steroids.Take a brief moment to give yourselves a collective pat on the back for believing. But make sure it's brief 'cause there's plenty more work to be done!Bitcoin VC funding to date:TOTAL - ALL TIME $790m TOTAL - 2015 YTD $344m TOTAL - 2014 $349m TOTAL - 2013 $95m TOTAL - 2012 $2mSource: Coindesk</t>
  </si>
  <si>
    <t>http://www.reddit.com/r/Bitcoin/comments/390npx/state_of_the_bitcoin_vc_union/</t>
  </si>
  <si>
    <t>June 08, 2015 at 06:35PM</t>
  </si>
  <si>
    <t>Diokenes</t>
  </si>
  <si>
    <t>Historical wealth transfers?</t>
  </si>
  <si>
    <t>Bitcoin still holds the potential to make some of the early adopters science fiction level rich. I am referring the legendary "we are the new wealthy elite" post years back.. Anybody know if there are any equal historical events like this happened before?</t>
  </si>
  <si>
    <t>http://www.reddit.com/r/Bitcoin/comments/390nph/historical_wealth_transfers/</t>
  </si>
  <si>
    <t>June 08, 2015 at 06:33PM</t>
  </si>
  <si>
    <t>bitcoinsberlin</t>
  </si>
  <si>
    <t>Reddit exclusive: Use code "Reddit_Bitwala" to get one week free SEPA-transfers on Bitwa.la</t>
  </si>
  <si>
    <t>https://bitwa.la</t>
  </si>
  <si>
    <t>http://www.reddit.com/r/Bitcoin/comments/390ni8/reddit_exclusive_use_code_reddit_bitwala_to_get/</t>
  </si>
  <si>
    <t>June 08, 2015 at 07:01PM</t>
  </si>
  <si>
    <t>My Life Inside a Remote Chinese Bitcoin Mine</t>
  </si>
  <si>
    <t>http://www.coindesk.com/my-life-inside-a-remote-chinese-bitcoin-mine/</t>
  </si>
  <si>
    <t>http://www.reddit.com/r/Bitcoin/comments/390pyt/my_life_inside_a_remote_chinese_bitcoin_mine/</t>
  </si>
  <si>
    <t>June 08, 2015 at 07:28PM</t>
  </si>
  <si>
    <t>voephilis</t>
  </si>
  <si>
    <t>Amazon Series "BETAS" mentions Bitcoin (season 1 / episode 2)</t>
  </si>
  <si>
    <t>http://www.imdb.com/title/tt3343366/</t>
  </si>
  <si>
    <t>http://www.reddit.com/r/Bitcoin/comments/390so2/amazon_series_betas_mentions_bitcoin_season_1/</t>
  </si>
  <si>
    <t>June 08, 2015 at 07:26PM</t>
  </si>
  <si>
    <t>World's First Cryptobond Has First Buyer</t>
  </si>
  <si>
    <t>http://money.cnn.com/news/newsfeeds/articles/globenewswire/10137645.htm</t>
  </si>
  <si>
    <t>http://www.reddit.com/r/Bitcoin/comments/390shf/worlds_first_cryptobond_has_first_buyer/</t>
  </si>
  <si>
    <t>June 08, 2015 at 07:20PM</t>
  </si>
  <si>
    <t>Worst bitcoin fear mongering I've seen</t>
  </si>
  <si>
    <t>http://www.inquisitr.com/2152230/isis-is-moving-money-using-bitcoin-digital-currency-aiding-recruitment-training-and-weapons-procurement/</t>
  </si>
  <si>
    <t>http://www.reddit.com/r/Bitcoin/comments/390rv9/worst_bitcoin_fear_mongering_ive_seen/</t>
  </si>
  <si>
    <t>June 08, 2015 at 07:15PM</t>
  </si>
  <si>
    <t>Scerdoo</t>
  </si>
  <si>
    <t>Bitcoin Poll Reveals 3 Surprising Facts About UK Users</t>
  </si>
  <si>
    <t>http://www.miningpool.co.uk/bitcoin-poll-reveals-3-surprising-facts-about-uk-users/</t>
  </si>
  <si>
    <t>http://www.reddit.com/r/Bitcoin/comments/390rcw/bitcoin_poll_reveals_3_surprising_facts_about_uk/</t>
  </si>
  <si>
    <t>June 08, 2015 at 07:29PM</t>
  </si>
  <si>
    <t>Bank of New York Mellon created BK Coin. Did they ask Mr. Lawsky for permission? Oh yeah... they are exempt.</t>
  </si>
  <si>
    <t>http://www.reddit.com/r/Bitcoin/comments/390spe/bank_of_new_york_mellon_created_bk_coin_did_they/</t>
  </si>
  <si>
    <t>June 08, 2015 at 07:47PM</t>
  </si>
  <si>
    <t>CardKaChing</t>
  </si>
  <si>
    <t>[ANN] CardKaChing.com | Sell Your Gift Cards for Bitcoin or Dollars</t>
  </si>
  <si>
    <t>CardKaChing.com entered a beta mode today, which allows users to sell gift cards for bitcoin or cash.Card merchants currently supported in our automated system include:Barnes &amp; Noble Bass Pro Shops Bed Bath &amp; Beyond Best Buy Home Depot Nordstrom Victoria's Secret WalmartNote: As protection against fraud / double spend we have implemented a Fraud Protection Profile, which includes entering a valid credit card. As part of the process of saving this separate profile the card will be charged $0.25 - $1.00, which is returned in your payout. This ONE TIME process is required to ensure you are the valid owner of the card. We hope you understand.We look forward to your feedback. Please let us know if you have any issues with the system.Thanks.</t>
  </si>
  <si>
    <t>http://www.reddit.com/r/Bitcoin/comments/390uju/ann_cardkachingcom_sell_your_gift_cards_for/</t>
  </si>
  <si>
    <t>June 08, 2015 at 08:15PM</t>
  </si>
  <si>
    <t>Blocksize debate - World Crypto Network (video)</t>
  </si>
  <si>
    <t>https://www.youtube.com/watch?v=fgx8jziR9p0&amp;feature=youtu.be&amp;t=7m35s</t>
  </si>
  <si>
    <t>http://www.reddit.com/r/Bitcoin/comments/390xn1/blocksize_debate_world_crypto_network_video/</t>
  </si>
  <si>
    <t>June 08, 2015 at 08:13PM</t>
  </si>
  <si>
    <t>SThist</t>
  </si>
  <si>
    <t>In /r/netsec, researchers found a way to manipulate reddit and other social media platforms using sock puppets. I'm pretty sure these techniques are used in /r/bitcoin also.</t>
  </si>
  <si>
    <t>https://np.reddit.com/r/netsec/comments/38wl43/we_used_sock_puppets_in_rnetsec_last_year_and_are</t>
  </si>
  <si>
    <t>http://www.reddit.com/r/Bitcoin/comments/390xgk/in_rnetsec_researchers_found_a_way_to_manipulate/</t>
  </si>
  <si>
    <t>June 08, 2015 at 08:04PM</t>
  </si>
  <si>
    <t>TORCODE</t>
  </si>
  <si>
    <t>TORCODE - Web Design &amp;amp; Tor Services</t>
  </si>
  <si>
    <t>-----BEGIN PGP SIGNED MESSAGE-----Hash: SHA512TORCODE - Web Design &amp; Tor ServicesHello, I'm TORCODE and I do Web Design &amp; Tor Services.I specialize right now in creating a store for vendors who wish to go solo. If you wish to be independent, please contact me via my website located at http://torcode2fab7dkev.onion/The framework I use is OSClass due to its established presence and community. I encourage everyone to study that source code and learn PHP to start their own store or market. However, if you do not wish to do that yourself, you can hire me. All code I modify and/or create is 100% open, and I do not believe in back doors.Thank you for taking the time to read my post.Sincerely,TORCODE-----BEGIN PGP SIGNATURE----- iQJ8BAEBCgBmBQJVdYyuXxSAAAAAAC4AKGlzc3Vlci1mcHJAbm90YXRpb25zLm9w ZW5wZ3AuZmlmdGhob3JzZW1hbi5uZXRBNUFCOEVGMzc4RTZCNkQ4MTJGOENCRjhD MTNFRUYwQTc3QzVDQURCAAoJEME+7wp3xcrbQdoQAKL51YRj9RatLqj5oHJvGP0D BMGRfE1cxV0seCXdLBiV9IqIjp+RafAS3xQXO7fVzZ7mY0q8KTU5YOGY7u1094S9 e8aQuku+4thpBRlJEM6DG/EVXH6q6oQH9m9qQmHyIvHbnJqcV9oFkXoIx2ivxnGY aFkn0aeuRyHQ0S04F6H3oGq4VqkooUbEZzzwMyaWT5LJZKFJLu9lk6Y7kXEzCCQa exn+5p+CYDty2KYPKeLQto3VTSlsDKmFGYy+AGUsPEKk80j1rLRFR5g7V80eD3yO vmaE+jdatm6htrBf5Uxj55EajO0VWnnGN2CnYh/iJktWhLPNiAikJDDCreVdNG7n +qVIZSypA3XpGMPVSIOGzvVvAoZVA/QDqr4vEzb4Hurh4BNFskwoyfR9aDtHIHMK dE1IYHr9CdeoszNwDqE7voT0uEAG9KG8UZ1FKaG86QawjTrgCtikJPaCDQ3aPTBw 2RNU+FarJZ4CH9cZmywm/oWEfPAxvuWl97fFzaPfAtAFm9st5VrR6+woxdoJj9uI p065wi/+ZXXszoITeFTmVAsRQRnGfyVMUsc8AIip18Tm8ZOrXUqB/LL6t6+7gklh N7tOp5pFY0tgChqRQ5XCR9IEwrFdS31zH8lV4eBLWcmiXgTSELk65Hl2VeFZMsTq wlgpSWCXCfYN2Exn+bO0 =s/TD -----END PGP SIGNATURE-----</t>
  </si>
  <si>
    <t>http://www.reddit.com/r/Bitcoin/comments/390wel/torcode_web_design_tor_services/</t>
  </si>
  <si>
    <t>June 08, 2015 at 08:31PM</t>
  </si>
  <si>
    <t>brighton36</t>
  </si>
  <si>
    <t>Does Bitcoin Have Value? Floridaman weighs in!</t>
  </si>
  <si>
    <t>https://youtu.be/3hjBzrz_8GU</t>
  </si>
  <si>
    <t>http://www.reddit.com/r/Bitcoin/comments/390zgx/does_bitcoin_have_value_floridaman_weighs_in/</t>
  </si>
  <si>
    <t>June 08, 2015 at 08:26PM</t>
  </si>
  <si>
    <t>Bensonsamuel</t>
  </si>
  <si>
    <t>Dissecting Bitcoin – For India</t>
  </si>
  <si>
    <t>http://bensonsamuel.com/2015/06/08/dissecting-bitcoin-for-india/</t>
  </si>
  <si>
    <t>http://www.reddit.com/r/Bitcoin/comments/390ytn/dissecting_bitcoin_for_india/</t>
  </si>
  <si>
    <t>June 08, 2015 at 09:01PM</t>
  </si>
  <si>
    <t>Brighteyes720</t>
  </si>
  <si>
    <t>Has the hashrate increased or are the miners are just lucky today? Almost a block every 2 mins. Also we are approaching #360000</t>
  </si>
  <si>
    <t>http://i.imgur.com/TmzgCA1.png</t>
  </si>
  <si>
    <t>http://www.reddit.com/r/Bitcoin/comments/39134s/has_the_hashrate_increased_or_are_the_miners_are/</t>
  </si>
  <si>
    <t>June 08, 2015 at 08:52PM</t>
  </si>
  <si>
    <t>bitdoggy</t>
  </si>
  <si>
    <t>Cristiano Ronaldo's mother has €45,000 seized at Madrid Airport</t>
  </si>
  <si>
    <t>http://www.mirror.co.uk/sport/football/news/cristiano-ronaldos-mother-45000-seized-5844031</t>
  </si>
  <si>
    <t>http://www.reddit.com/r/Bitcoin/comments/3911yf/cristiano_ronaldos_mother_has_45000_seized_at/</t>
  </si>
  <si>
    <t>June 08, 2015 at 09:17PM</t>
  </si>
  <si>
    <t>tasmanoide</t>
  </si>
  <si>
    <t>Roger Ver thinks about 51%, democracy and freedom. Related to blocksize?</t>
  </si>
  <si>
    <t>https://twitter.com/rogerkver/status/607911715410345984</t>
  </si>
  <si>
    <t>http://www.reddit.com/r/Bitcoin/comments/39153s/roger_ver_thinks_about_51_democracy_and_freedom/</t>
  </si>
  <si>
    <t>June 08, 2015 at 09:12PM</t>
  </si>
  <si>
    <t>How does one confirm that a physical Bitcoin actually is funded?</t>
  </si>
  <si>
    <t>Here is a link to Casascius Bitcoin: https://www.casascius.com/btcsingle1.jpgThe first eight digits of the public key are shown. How can I use these eight digits to check the balance?I tried on blockchain.info but it did not recognise them.I don't care about this particular Bitcoin but the questions refers to addresses that have been truncated (perhaps due to a lack of space as is the case on a physical Bitcoin).</t>
  </si>
  <si>
    <t>http://www.reddit.com/r/Bitcoin/comments/3914kr/how_does_one_confirm_that_a_physical_bitcoin/</t>
  </si>
  <si>
    <t>June 08, 2015 at 09:46PM</t>
  </si>
  <si>
    <t>PabloW92</t>
  </si>
  <si>
    <t>Let's ask bookdepository.com to accept bitcoins!</t>
  </si>
  <si>
    <t>I live in Argentina and books here (as most things) are getting expensive! also, it's the only thing you can order online from outside the country that still arrives directly in your home without the customs retaining it and asking for ridiculous fees and burocracy.Not everyone I know can easily have a PayPal account or even a credit card to buy things there.Help me convince them!</t>
  </si>
  <si>
    <t>http://www.reddit.com/r/Bitcoin/comments/3918sv/lets_ask_bookdepositorycom_to_accept_bitcoins/</t>
  </si>
  <si>
    <t>June 08, 2015 at 09:36PM</t>
  </si>
  <si>
    <t>lerner77</t>
  </si>
  <si>
    <t>Topic- Exmo.com – A Universal Cryptocurrency Platform</t>
  </si>
  <si>
    <t>https://cryptocointalk.com/topic/38831-topic-exmocom-–-a-universal-cryptocurrency-platform/</t>
  </si>
  <si>
    <t>http://www.reddit.com/r/Bitcoin/comments/3917hm/topic_exmocom_a_universal_cryptocurrency_platform/</t>
  </si>
  <si>
    <t>June 08, 2015 at 10:09PM</t>
  </si>
  <si>
    <t>sod6</t>
  </si>
  <si>
    <t>Bitcoin isn’t the future of money — it’s either a Ponzi scheme or a pyramid scheme</t>
  </si>
  <si>
    <t>http://www.washingtonpost.com/blogs/wonkblog/wp/2015/06/08/bitcoin-isnt-the-future-of-money-its-either-a-ponzi-scheme-or-a-pyramid-scheme/</t>
  </si>
  <si>
    <t>http://www.reddit.com/r/Bitcoin/comments/391bvg/bitcoin_isnt_the_future_of_money_its_either_a/</t>
  </si>
  <si>
    <t>June 08, 2015 at 10:07PM</t>
  </si>
  <si>
    <t>danielzopola</t>
  </si>
  <si>
    <t>Bubble</t>
  </si>
  <si>
    <t>https://i.imgur.com/BPXD0Sm.jpg</t>
  </si>
  <si>
    <t>http://www.reddit.com/r/Bitcoin/comments/391bmg/bubble/</t>
  </si>
  <si>
    <t>June 08, 2015 at 10:39PM</t>
  </si>
  <si>
    <t>blockchainnoob</t>
  </si>
  <si>
    <t>Blockchain.info TOR link still down - Alternatives?</t>
  </si>
  <si>
    <t>I get this often when trying to access the site, and especially since it's been messing up here: https://blockchainbdgpzk.onion/"Quota Exceeded (Req Count Limit)"CoinKite at - gcvqzacplu4veul4.onion Is not a great alternative for the following reasons:No free private key import4 confirmation delay before you can send bitcoins outVery, very slow and non-responsive.Despite what everyone has against the Blockchain 2-day outage, they have the quickest and best Tor operating site when functional.Does anyone know of alternatives besides Coinkite?</t>
  </si>
  <si>
    <t>http://www.reddit.com/r/Bitcoin/comments/391g5k/blockchaininfo_tor_link_still_down_alternatives/</t>
  </si>
  <si>
    <t>June 08, 2015 at 10:36PM</t>
  </si>
  <si>
    <t>The price is going up! Meh...</t>
  </si>
  <si>
    <t>http://i.imgur.com/b4bzwTN.jpg</t>
  </si>
  <si>
    <t>http://www.reddit.com/r/Bitcoin/comments/391fsj/the_price_is_going_up_meh/</t>
  </si>
  <si>
    <t>June 08, 2015 at 10:35PM</t>
  </si>
  <si>
    <t>Overstock.com, CEO Patrick M. Byrne today made the first purchase of the world's first cryptobond for $500,000 Issued on Bitcoin's Blockchain</t>
  </si>
  <si>
    <t>http://www.marketwatch.com/story/worlds-first-cryptobond-has-first-buyer-2015-06-08</t>
  </si>
  <si>
    <t>http://www.reddit.com/r/Bitcoin/comments/391foe/overstockcom_ceo_patrick_m_byrne_today_made_the/</t>
  </si>
  <si>
    <t>June 08, 2015 at 11:04PM</t>
  </si>
  <si>
    <t>natodemon</t>
  </si>
  <si>
    <t>0 Transaction Blocks</t>
  </si>
  <si>
    <t>http://i.imgur.com/WvzBj5C.png</t>
  </si>
  <si>
    <t>http://www.reddit.com/r/Bitcoin/comments/391jwj/0_transaction_blocks/</t>
  </si>
  <si>
    <t>June 08, 2015 at 11:57PM</t>
  </si>
  <si>
    <t>ericgibsonmusic</t>
  </si>
  <si>
    <t>Bitcoin Faucet Box</t>
  </si>
  <si>
    <t>http://bitcoinfaucetbox.com/#.VXXJRT23CDU.reddit</t>
  </si>
  <si>
    <t>http://www.reddit.com/r/Bitcoin/comments/391ro2/bitcoin_faucet_box/</t>
  </si>
  <si>
    <t>June 08, 2015 at 11:50PM</t>
  </si>
  <si>
    <t>Does anyone know what's with Amir Taaki? Is he even alive?</t>
  </si>
  <si>
    <t>http://www.reddit.com/r/Bitcoin/comments/391qlf/does_anyone_know_whats_with_amir_taaki_is_he_even/</t>
  </si>
  <si>
    <t>June 09, 2015 at 12:09AM</t>
  </si>
  <si>
    <t>BusyBeaverHP</t>
  </si>
  <si>
    <t>I'm casting my vote to fire our current Core Developers, by running XT</t>
  </si>
  <si>
    <t>Most of the Core Developers, especially those involved in Blockstream, are playing politics with the blocksize limit.Despite an overwhelming majority support of the blocksize raise, they continue to oppose it without proposing any alternative, except to hawk their own vaporware like Lightning Network and Sidechains (of which would require a blocksize raise anyway).Just like the American Congress colluding against their constituents, the Bitcoin Core developers have colluded against the base users, the ones who invested their hard-earned money and time into this project... We run nodes, we run exchanges, we GIVE Bitcoin its worth!They are their incumbency to keep the blocksize small so they can profit off it. A quote from GMaxwell:Instead, I believe Bitcoin can be successful as a truly decentralized system which depends on cryptographic proof rather than trust. To get there we have to frankly face the extreme costs of having a decentralized system, and potentially tolerate slower short term adoption in order to build something that survives generations with cause rather than only due to inertia or not at all.So we're letting this man, however technically bright he is, dictate our economic policies with a small group of people... an obstructionist decision made without regards to competition nor deadlines. Not all mathematicians are engineers nor economists."We see the blocksize increase as just kicking the can down the road, so we're not going to do it" is terrible decision making that ensures the rise of a competitive alt-coin that offers things Bitcoin do not, like non-restrictive ledger access that more than a handful of people in the world can write on.We've seen both sides of the debate, spare me the details of a possible threat of centralization if we nudge the 1MB limit, spare me the details of how Timmy can't run his node in his basement because of this. I've seen both sides of the debate and already made my decision.I'm casting my vote to fire our current Bitcoin Congress Core Developers, by running XT.</t>
  </si>
  <si>
    <t>http://www.reddit.com/r/Bitcoin/comments/391tji/im_casting_my_vote_to_fire_our_current_core/</t>
  </si>
  <si>
    <t>June 09, 2015 at 12:28AM</t>
  </si>
  <si>
    <t>ztsmart</t>
  </si>
  <si>
    <t>MasterCard: Digital Currency’s Risks Outweigh the Benefits</t>
  </si>
  <si>
    <t>http://www.coindesk.com/mastercard-digital-currencys-risks-outweigh-the-benefits/</t>
  </si>
  <si>
    <t>http://www.reddit.com/r/Bitcoin/comments/391w6t/mastercard_digital_currencys_risks_outweigh_the/</t>
  </si>
  <si>
    <t>June 09, 2015 at 12:27AM</t>
  </si>
  <si>
    <t>DidHeJust</t>
  </si>
  <si>
    <t>VPS Bitcoin Node setup and hosted for a full year for $99</t>
  </si>
  <si>
    <t>http://www.coiningsolutions.com/node/</t>
  </si>
  <si>
    <t>http://www.reddit.com/r/Bitcoin/comments/391w0f/vps_bitcoin_node_setup_and_hosted_for_a_full_year/</t>
  </si>
  <si>
    <t>June 09, 2015 at 12:23AM</t>
  </si>
  <si>
    <t>cryptograffiti</t>
  </si>
  <si>
    <t>The Warriors and Bitcoin have the same slogan.</t>
  </si>
  <si>
    <t>http://imgur.com/ZxlfsoG</t>
  </si>
  <si>
    <t>http://www.reddit.com/r/Bitcoin/comments/391vhg/the_warriors_and_bitcoin_have_the_same_slogan/</t>
  </si>
  <si>
    <t>June 09, 2015 at 12:34AM</t>
  </si>
  <si>
    <t>DonaldMcIntyre</t>
  </si>
  <si>
    <t>Bubble II - Monetary Base - From $0.8 to $4 Trillion In 7 Years!</t>
  </si>
  <si>
    <t>http://imgur.com/gallery/3eTNiqF</t>
  </si>
  <si>
    <t>http://www.reddit.com/r/Bitcoin/comments/391x5v/bubble_ii_monetary_base_from_08_to_4_trillion_in/</t>
  </si>
  <si>
    <t>June 09, 2015 at 12:57AM</t>
  </si>
  <si>
    <t>DuhstyCoont</t>
  </si>
  <si>
    <t>Where can I buy BTC with paypal?</t>
  </si>
  <si>
    <t>I have a friend who I used to buy from using paypal, but he ran out and it has become a real struggle to find any place to buy btc using paypal. I only need $10 worth..</t>
  </si>
  <si>
    <t>http://www.reddit.com/r/Bitcoin/comments/3920gt/where_can_i_buy_btc_with_paypal/</t>
  </si>
  <si>
    <t>June 09, 2015 at 01:17AM</t>
  </si>
  <si>
    <t>I want to pay a service to host various Bitcoin XT Nodes</t>
  </si>
  <si>
    <t>Due to my circumstance of always moving around, I wouldn't be the right candidate to host a node. After some searches online I wasn't able to clearly find a good server provider who could host several nodes on my behalf. I'm willing to put in about 1 Bitcoin a month.Does anyone know of any good servers or services which I can help me implement this?</t>
  </si>
  <si>
    <t>http://www.reddit.com/r/Bitcoin/comments/3923js/i_want_to_pay_a_service_to_host_various_bitcoin/</t>
  </si>
  <si>
    <t>June 09, 2015 at 02:13AM</t>
  </si>
  <si>
    <t>nbr1bonehead</t>
  </si>
  <si>
    <t>Is there, or are there any serious plans, to have a Bitcoin card (Visa-like) that's fast and easy to use pretty much anywhere?</t>
  </si>
  <si>
    <t>I've been away from the bitcoin news for awhile, and I remember the whole Neobee high hope, big let down, but is there anything moving right now to make such a useful item legit? I'm happy to use Bitcoin, because I like the idea of a global currency, but I don't care about it enough to adopt it, or use it as a store of value, unless it's pretty much effortless to use in my daily life. It's not that I don't care, I just have other things on my plate to keep me busy enough already. I'm basically checking in to see if anything legit is finally moving forward for us lazy casual bitcoin enthusiasts.</t>
  </si>
  <si>
    <t>http://www.reddit.com/r/Bitcoin/comments/392bya/is_there_or_are_there_any_serious_plans_to_have_a/</t>
  </si>
  <si>
    <t>June 09, 2015 at 02:10AM</t>
  </si>
  <si>
    <t>Nuke133</t>
  </si>
  <si>
    <t>Any experience with or reviews of BTC Jam?</t>
  </si>
  <si>
    <t>http://www.reddit.com/r/Bitcoin/comments/392biv/any_experience_with_or_reviews_of_btc_jam/</t>
  </si>
  <si>
    <t>June 09, 2015 at 02:35AM</t>
  </si>
  <si>
    <t>turdovski</t>
  </si>
  <si>
    <t>Brilliant explanation of the world's financial system - and how the current debt is mathematically impossible to pay off. A ticking time-bomb.</t>
  </si>
  <si>
    <t>http://np.reddit.com/r/conspiracy/comments/390gh0/bubble/crzdoqd</t>
  </si>
  <si>
    <t>http://www.reddit.com/r/Bitcoin/comments/392f78/brilliant_explanation_of_the_worlds_financial/</t>
  </si>
  <si>
    <t>June 09, 2015 at 02:30AM</t>
  </si>
  <si>
    <t>bolmedo</t>
  </si>
  <si>
    <t>How would you use block chain technology to improve the tracking and/or transferring of ownership?</t>
  </si>
  <si>
    <t>"Ownership of what?" you may ask...of anything. I'm just curious about cool block chain applications.</t>
  </si>
  <si>
    <t>http://www.reddit.com/r/Bitcoin/comments/392eez/how_would_you_use_block_chain_technology_to/</t>
  </si>
  <si>
    <t>June 09, 2015 at 02:59AM</t>
  </si>
  <si>
    <t>bittrivia</t>
  </si>
  <si>
    <t>Apple just made a bunch of new announcements for Apple Pay, including its first overseas expansion</t>
  </si>
  <si>
    <t>http://finance.yahoo.com/news/apple-just-made-bunch-announcements-182950857.html</t>
  </si>
  <si>
    <t>http://www.reddit.com/r/Bitcoin/comments/392ixg/apple_just_made_a_bunch_of_new_announcements_for/</t>
  </si>
  <si>
    <t>June 09, 2015 at 03:27AM</t>
  </si>
  <si>
    <t>Rassah</t>
  </si>
  <si>
    <t>Mycelium Wallet for Android v2.4 is out!</t>
  </si>
  <si>
    <t>Mycelium has released its next version of the Bitcoin wallet for android (currently in a staged rollout). New features include:Integration with Cashila to enable SEPA-Payments. This allows you to send Euro payments to any IBAN account via bitcoin directly from your Mycelium wallet (an account on cashila.com is needed to pair the device).Support for BIP70 Merchant Protocol and payment requests. This allows you to sign a transaction and send it directly to the merchant for review before they broadcast it, as well as use certificates (like those used in secure HTTPS connections) to verify you are paying the right person.BitID authentication is finally out! This feature has been in code for a very long time now, but we haven't activated it because there was never a standard for it. We collaborated with Trezor after adding support for their devices, and settled on a standard we both use. Now that one of the most popular wallets supports it, websites can finally start adding support for BitID logins.Deterministic signatures for Bitcoin transactions (RFC6979). This should reduce any issues that could come up from relying on bad random generators that wallets have had issues with over then years.Minor UI changes for the PIN entryOption to remove queued outgoing transactions that were created while offline before broadcastingAllow spending of unconfirmed fundsPlease let us know if you run into any issues. In the mean time, we will be working on finishing up Locks and Ledger integration, and start adding more privacy enhancing features since we definitely have some strong competitors now.</t>
  </si>
  <si>
    <t>http://www.reddit.com/r/Bitcoin/comments/392n1l/mycelium_wallet_for_android_v24_is_out/</t>
  </si>
  <si>
    <t>June 09, 2015 at 04:10AM</t>
  </si>
  <si>
    <t>littlegtstaruk</t>
  </si>
  <si>
    <t>Is the Antminer U2 any good for starting ?</t>
  </si>
  <si>
    <t>I cannot aford a big ASIC miner but I can afford a Antminer U2/U1 are they any good just to have running in the back ground and/or a lottery miner and are they good for starters.</t>
  </si>
  <si>
    <t>http://www.reddit.com/r/Bitcoin/comments/392tkm/is_the_antminer_u2_any_good_for_starting/</t>
  </si>
  <si>
    <t>June 09, 2015 at 04:08AM</t>
  </si>
  <si>
    <t>whipowill</t>
  </si>
  <si>
    <t>Bitcoin vs. the SEC</t>
  </si>
  <si>
    <t>http://www.politico.com/agenda/story/2015/04/bitcoin-money-stock-market-000026?hp=lc2_4</t>
  </si>
  <si>
    <t>http://www.reddit.com/r/Bitcoin/comments/392t9z/bitcoin_vs_the_sec/</t>
  </si>
  <si>
    <t>June 09, 2015 at 04:06AM</t>
  </si>
  <si>
    <t>blockstreet_ceo</t>
  </si>
  <si>
    <t>Show Reddit: Bitcoin Trading Volume by Currency/Exchange - BETA VERSION</t>
  </si>
  <si>
    <t>https://ihb.io/</t>
  </si>
  <si>
    <t>http://www.reddit.com/r/Bitcoin/comments/392sxk/show_reddit_bitcoin_trading_volume_by/</t>
  </si>
  <si>
    <t>June 09, 2015 at 04:41AM</t>
  </si>
  <si>
    <t>Survey: Silk Road Closure Didn't Stop Dark Web Drug Surge</t>
  </si>
  <si>
    <t>http://www.coindesk.com/survey-silk-road-closure-didnt-stop-dark-web-drug-surge/</t>
  </si>
  <si>
    <t>http://www.reddit.com/r/Bitcoin/comments/392y1s/survey_silk_road_closure_didnt_stop_dark_web_drug/</t>
  </si>
  <si>
    <t>June 09, 2015 at 04:38AM</t>
  </si>
  <si>
    <t>Adammoon</t>
  </si>
  <si>
    <t>Bitcoin’s market cap is 3.2 billion dollars and there are 6000 nodes. That’s a half million dollars of responsibility per node to ensure bitcoin stays decentralized.</t>
  </si>
  <si>
    <t>http://www.reddit.com/r/Bitcoin/comments/392xn6/bitcoins_market_cap_is_32_billion_dollars_and/</t>
  </si>
  <si>
    <t>June 09, 2015 at 04:59AM</t>
  </si>
  <si>
    <t>xor_rotate</t>
  </si>
  <si>
    <t>You know you messed up when /r/Buttcoin trashes your article attacking Bitcoin.</t>
  </si>
  <si>
    <t>http://www.reddit.com/r/Buttcoin/comments/3921lp/washington_post_bitcoin_isnt_the_future_of_money/crzsc5i</t>
  </si>
  <si>
    <t>http://www.reddit.com/r/Bitcoin/comments/3930jq/you_know_you_messed_up_when_rbuttcoin_trashes/</t>
  </si>
  <si>
    <t>June 09, 2015 at 04:49AM</t>
  </si>
  <si>
    <t>Datsthembits</t>
  </si>
  <si>
    <t>NSFW Bitcoin Slot Game give 0.02 BTC free - User wins 10 bitcoins on 2 spins!</t>
  </si>
  <si>
    <t>https://bitcointalk.org/index.php?topic=1081447.msg11551913#msg11551913</t>
  </si>
  <si>
    <t>http://www.reddit.com/r/Bitcoin/comments/392z5w/nsfw_bitcoin_slot_game_give_002_btc_free_user/</t>
  </si>
  <si>
    <t>June 09, 2015 at 05:27AM</t>
  </si>
  <si>
    <t>vlisingen</t>
  </si>
  <si>
    <t>Washington Post: Bitcoin "either a Ponzi scheme or a pyramid scheme"</t>
  </si>
  <si>
    <t>http://www.washingtonpost.com/blogs/wonkblog/wp/2015/06/08/bitcoin-isnt-the-future-of-money-its-either-a-ponzi-scheme-or-a-pyramid-scheme/?tid=hpModule_79c38dfc-8691-11e2-9d71-f0feafdd1394</t>
  </si>
  <si>
    <t>http://www.reddit.com/r/Bitcoin/comments/3934eh/washington_post_bitcoin_either_a_ponzi_scheme_or/</t>
  </si>
  <si>
    <t>June 09, 2015 at 05:24AM</t>
  </si>
  <si>
    <t>mhonkasalo</t>
  </si>
  <si>
    <t>I want to know if the Bitcoin community considers this a smart point of view</t>
  </si>
  <si>
    <t>https://twitter.com/rogerkver/status/607343179487023104</t>
  </si>
  <si>
    <t>http://www.reddit.com/r/Bitcoin/comments/3933zl/i_want_to_know_if_the_bitcoin_community_considers/</t>
  </si>
  <si>
    <t>June 09, 2015 at 04:48AM</t>
  </si>
  <si>
    <t>"When the web was first getting off the ground, Tim Berners-Lee wanted it to have an electronic micropayments system." -How Bitcoin Tipping Could Replace Online Ads (And Actually Work)</t>
  </si>
  <si>
    <t>https://www.zapchain.com/a/l/how-bitcoin-tipping-could-replace-online-ads-and-actually-work/aqOwdkmO1l</t>
  </si>
  <si>
    <t>http://www.reddit.com/r/Bitcoin/comments/392z3i/when_the_web_was_first_getting_off_the_ground_tim/</t>
  </si>
  <si>
    <t>June 09, 2015 at 05:39AM</t>
  </si>
  <si>
    <t>-----------------www</t>
  </si>
  <si>
    <t>Mbit bitcoin Casino Launch World Class VIP Program</t>
  </si>
  <si>
    <t>http://gamblingwithbitcoins.com/mbit-bitcoin-casino-launch-world-class-vip-program/</t>
  </si>
  <si>
    <t>http://www.reddit.com/r/Bitcoin/comments/39363a/mbit_bitcoin_casino_launch_world_class_vip_program/</t>
  </si>
  <si>
    <t>June 09, 2015 at 06:00AM</t>
  </si>
  <si>
    <t>paoloBITWAGE</t>
  </si>
  <si>
    <t>How Bitcoin Tipping Could Replace Online Ads (And Actually Work)</t>
  </si>
  <si>
    <t>https://www.zapchain.com/a/aqOwdkmO1l</t>
  </si>
  <si>
    <t>http://www.reddit.com/r/Bitcoin/comments/3938wz/how_bitcoin_tipping_could_replace_online_ads_and/</t>
  </si>
  <si>
    <t>June 09, 2015 at 05:52AM</t>
  </si>
  <si>
    <t>I just realized that even if WORST case scenario blocks fill up and transactions pend for 3 days, hardly anyone worldwide uses Bitcoin right now and we'd fix the issue without many people realizing it.</t>
  </si>
  <si>
    <t>Bitcoin is a work in progress, there will be bumps along the way, and most people won't even know those bumps existed.</t>
  </si>
  <si>
    <t>http://www.reddit.com/r/Bitcoin/comments/3937qr/i_just_realized_that_even_if_worst_case_scenario/</t>
  </si>
  <si>
    <t>June 09, 2015 at 06:10AM</t>
  </si>
  <si>
    <t>U.S. DOJ subpoenas website for identities of certain Silk Road commenters.</t>
  </si>
  <si>
    <t>http://popehat.com/2015/06/08/department-of-justice-uses-grand-jury-subpoena-to-identify-anonymous-commenters-on-a-silk-road-post-at-reason-com/</t>
  </si>
  <si>
    <t>http://www.reddit.com/r/Bitcoin/comments/393a7o/us_doj_subpoenas_website_for_identities_of/</t>
  </si>
  <si>
    <t>June 09, 2015 at 06:03AM</t>
  </si>
  <si>
    <t>FrancisPouliot</t>
  </si>
  <si>
    <t>Protecting Satoshi Counter's booth during the F1 Grand Prix: high priority for the Montreal police</t>
  </si>
  <si>
    <t>http://i.imgur.com/kLWnKLF.png</t>
  </si>
  <si>
    <t>http://www.reddit.com/r/Bitcoin/comments/3939cm/protecting_satoshi_counters_booth_during_the_f1/</t>
  </si>
  <si>
    <t>June 09, 2015 at 06:33AM</t>
  </si>
  <si>
    <t>DavidMagnum</t>
  </si>
  <si>
    <t>"What You Should Know About Virtual Currencies" - California's Department of Business Oversight.</t>
  </si>
  <si>
    <t>http://www.dbo.ca.gov/Consumers/Advisories/Virtual_Currencies_0414.pdf</t>
  </si>
  <si>
    <t>http://www.reddit.com/r/Bitcoin/comments/393d9r/what_you_should_know_about_virtual_currencies/</t>
  </si>
  <si>
    <t>June 09, 2015 at 06:31AM</t>
  </si>
  <si>
    <t>AliBongo88</t>
  </si>
  <si>
    <t>Internet 'Magna Carta' vote launched by British Library</t>
  </si>
  <si>
    <t>http://www.bbc.co.uk/news/technology-33047854</t>
  </si>
  <si>
    <t>http://www.reddit.com/r/Bitcoin/comments/393cwr/internet_magna_carta_vote_launched_by_british/</t>
  </si>
  <si>
    <t>June 09, 2015 at 06:01AM</t>
  </si>
  <si>
    <t>Second Attempt: Rand Paul Bitcoin MoneyBomb, Scheduled for July 4th, 2015 (After censorship the first time, this thread has mod approval, do not remove!)</t>
  </si>
  <si>
    <t>This July 4th, in honor of the Declaration of Independence and the Founding of America, I hereby announce a Bitcoin MoneyBomb for Senator Rand Paul's campaign for the Republican Party nomination.Polls show that if he wins the Republican nomination he may be the best candidate to defeat the Democrats. Rand stands for freedom and unregulated Bitcoin. He is accepting Bitcoin on his donation page and is the only presidential candidate to do so.Please consider supporting him this July 4th.Donate here https://secure.randpaul.com/“I want to unleash the American Dream. I will return our country to freedom and prosperity, and restore the principles upon which this nation was founded: man’s right to Life, Liberty, and the Pursuit of Happiness.” —Sen. Rand PaulDeclaration of IndependenceEdit: The first attempt of this thread started as a huge success, getting voted to the top 5 links on the front page. Unfortunately it was then censored by the mods. Its unclear if it was censored by accident or on purpose. There are conflicting mod reports. The thread was eventually reapproved after a new thread formed complaining about the cenorship. However the original thread was no longer on the front page drastically taking away our momentum. The first attempt of the thread is now visible again and can be seen hereI have gotten permission from the mod /u/frankenmint to repost this thread as the censorship really took the wind out of our sails. Frankenmint says he was the one who censored it, but it was an accident or autobot or something.We need to turn up the heat for this July 4th Bitcoin Bomb. I know there is a lot of interest in this, and we need to organize. I have been in contact with some members of the community who want to help. Please PM me or post in this thread if you can help in any way. We need to reach out to the broader community through other avenues like blogs, twitter, facebook, youtube, etc. Cross post this thread into other relevant subs if rules permit.Please upvote for visibility, not only for support of the July 4th BitcoinBomb for Rand Paul's presidential bid, but also to resist unjust censorship on this sub, and to combat vote manipulation that we all know is going on.</t>
  </si>
  <si>
    <t>http://www.reddit.com/r/Bitcoin/comments/39392w/second_attempt_rand_paul_bitcoin_moneybomb/</t>
  </si>
  <si>
    <t>June 09, 2015 at 07:04AM</t>
  </si>
  <si>
    <t>bubbasparse</t>
  </si>
  <si>
    <t>Blockstream to Release First Open-Source Code for Sidechains</t>
  </si>
  <si>
    <t>http://www.coindesk.com/blockstream-open-source-code-sidechains/</t>
  </si>
  <si>
    <t>http://www.reddit.com/r/Bitcoin/comments/393h73/blockstream_to_release_first_opensource_code_for/</t>
  </si>
  <si>
    <t>June 09, 2015 at 07:01AM</t>
  </si>
  <si>
    <t>Looks like the block size change is going to be implemented on XT within the next few days</t>
  </si>
  <si>
    <t>From what Mike Hearn is saying is that the XT code change is going to happen within the next few days, unless Bitcoin core doesn't allow the change. It will be a voting mechanism whereby as soon as there are 51% nodes running XT then the block size change will be automatically applied.https://www.youtube.com/watch?v=8JmvkyQyD8w&amp;feature=youtu.be</t>
  </si>
  <si>
    <t>http://www.reddit.com/r/Bitcoin/comments/393gvq/looks_like_the_block_size_change_is_going_to_be/</t>
  </si>
  <si>
    <t>June 09, 2015 at 07:00AM</t>
  </si>
  <si>
    <t>btcmerchant</t>
  </si>
  <si>
    <t>HAOBTC Interest Bearing Bitcoin Wallet Pays You 9% APR</t>
  </si>
  <si>
    <t>https://bitcoinnewsmagazine.com/haobtc-interest-bearing-bitcoin-wallet-pays-you-9-apr/</t>
  </si>
  <si>
    <t>http://www.reddit.com/r/Bitcoin/comments/393gny/haobtc_interest_bearing_bitcoin_wallet_pays_you_9/</t>
  </si>
  <si>
    <t>June 09, 2015 at 07:19AM</t>
  </si>
  <si>
    <t>Dolamic451</t>
  </si>
  <si>
    <t>Is there a tool that would allow to search for how many times a certain transaction value occurs per block ?</t>
  </si>
  <si>
    <t>For instance, let's say I wanted to see all the times 1.27 BTC were sent in a certain time frame</t>
  </si>
  <si>
    <t>http://www.reddit.com/r/Bitcoin/comments/393j32/is_there_a_tool_that_would_allow_to_search_for/</t>
  </si>
  <si>
    <t>June 09, 2015 at 07:17AM</t>
  </si>
  <si>
    <t>Dython</t>
  </si>
  <si>
    <t>Lets Talk Bitcoin – Mike Hearn - Blocksize Debate At The Breaking Point</t>
  </si>
  <si>
    <t>https://letstalkbitcoin.com/blog/post/epicenter-bitcoin-82-mike-hearn-blocksize-debate-at-the-breaking-point</t>
  </si>
  <si>
    <t>http://www.reddit.com/r/Bitcoin/comments/393ix4/lets_talk_bitcoin_mike_hearn_blocksize_debate_at/</t>
  </si>
  <si>
    <t>ArcherDNM</t>
  </si>
  <si>
    <t>Watch As Blockchain &amp;amp; GAFA (Google, Apple, Facebook, Amazon) Send Slower Banks The Way of the Classified Ad</t>
  </si>
  <si>
    <t>http://www.zerohedge.com/news/2015-06-08/watch-blockchain-gafa-google-apple-facebook-amazon-send-slower-banks-way-classified-</t>
  </si>
  <si>
    <t>http://www.reddit.com/r/Bitcoin/comments/393itz/watch_as_blockchain_gafa_google_apple_facebook/</t>
  </si>
  <si>
    <t>June 09, 2015 at 07:16AM</t>
  </si>
  <si>
    <t>More People Started Buying Drugs on the Darknet *After* Silk Road Shut Down</t>
  </si>
  <si>
    <t>http://motherboard.vice.com/read/more-people-started-buying-drugs-on-the-darknet-after-silk-road-shut-down</t>
  </si>
  <si>
    <t>http://www.reddit.com/r/Bitcoin/comments/393iqw/more_people_started_buying_drugs_on_the_darknet/</t>
  </si>
  <si>
    <t>June 09, 2015 at 07:35AM</t>
  </si>
  <si>
    <t>pujabath</t>
  </si>
  <si>
    <t>WATCH|ONLINE™®||Tampa Bay Lightning. vs. Chicago Blackhawks. Live. Stream. NHL. 2014</t>
  </si>
  <si>
    <t>Tampa Bay Lightning vs Chicago Blackhawks Live stream, Tampa Bay Lightning vs Chicago Blackhawks Live p2p Stream, Tampa Bay Lightning vs Chicago Blackhawks Live Stream free, Tampa Bay Lightning vs Chicago Blackhawks Live feed, Tampa Bay Lightning vs Chicago Blackhawks Live coverage, Tampa Bay Lightning vs Chicago Blackhawks Live telecast, Tampa Bay Lightning vs Chicago Blackhawks Live broadcast, Tampa Bay Lightning vs Chicago Blackhawks Live on pc, Tampa Bay Lightning vs Chicago Blackhawks Live tv, Tampa Bay Lightning vs Chicago Blackhawks Live NHL 2014, Tampa Bay Lightning vs Chicago Blackhawks Live video, Tampa Bay Lightning vs Chicago Blackhawks Live online free,where i can Tampa Bay Lightning vs Chicago Blackhawks Live online tv, Tampa Bay Lightning vs Chicago Blackhawks Live Stream online, Croatia vs Cypruslive on satellite tv, Tampa Bay Lightning vs Chicago Blackhawks Live Stream,Tampa Bay Lightning vs Chicago BlackhawksOnline Tv link, Croatia vs Cyprus. Brazil NHL 2014 live. Watch Here Online LIVE NOW! ____________________________________________________________________________________________________________________________________________________________________________________________================================================================================== http://fullsportslivehd.com/video/watch-nhl-ice-hockey-live-online-stream-free.html ==================================================================================_______________________________________________________________________________________________________________________________________________________________________________________________ Here is how you can watch this highly competitive NHL 2014 match, Two nations looking to return to form will do battle today in an NHL between Croatia vs Cyprus. They play very similar ICE Hockey in defence-when they’re without the ball-but also in the way they use the ball. Tampa Bay Lightning vs Chicago Blackhawksgame will once again be televised on ABC. However, if you cannot make it to a local bar to watch the Tampa Bay Lightning vs Chicago Blackhawksgame or tune into a television you can live stream the Tampa Bay Lightning vs Chicago Blackhawksonline and watch the Soccer live online. NHL 2014 Brazil Even away from home, they’ll be an game threat throughout and have more than enough skill on hand to topple the home side’s defense. we come down to a do or die game that will either help crown an underdog or begin a potential dynasty in the league. It will be possibly the last title of a fading dynasty or the second of a dynasty Soccer now emerging Now.Everybody here to see an exclusive Tampa Bay Lightning vs Chicago Blackhawks Live Stream Online Soccer Match 2014 Watch On Direct tv I think, your are surfing,Tampa Bay Lightning vs Chicago Blackhawks Live ICE Hockey scores. Croatia vs Cyprus, score coverage, goals, highlights, results, stream and report of the NHL,The host team of Brazil is on the 11th spot in the FIFA rankings, Spain is on the very 1st place, Germany is on the 2nd place and Argentina is on the 3rd. Soccer NHL Games live Stream,Soccer NHL Games live,Soccer NHL Games live online,Tampa Bay Lightning vs Chicago Blackhawks Live Webcast, Tampa Bay Lightning vs Chicago Blackhawks Live hd video,enjoy Tampa Bay Lightning vs Chicago Blackhawks Live hd video, don’t miss Tampa Bay Lightning vs Chicago Blackhawks Live, Tampa Bay Lightning vs Chicago Blackhawks Live online hd, NHL live Stream free, Free NHL 2014 Live Stream tv,NHL Live Stream Free Online,NHL ICE Hockey 2014 free Live Stream Online on PC, Mac, iPad,iPhone, Android. Match Info: Soccer NHL Croatia vs Cyprus Date: Friday, Sep,2014 Time: 19:00 GMT Tampa Bay Lightning vs Chicago Blackhawks Live stream, Tampa Bay Lightning vs Chicago Blackhawks Live p2p Stream, Tampa Bay Lightning vs Chicago Blackhawks Live Stream free, Tampa Bay Lightning vs Chicago Blackhawks Live feed, Tampa Bay Lightning vs Chicago Blackhawks Live coverage, Tampa Bay Lightning vs Chicago Blackhawks Live telecast, Tampa Bay Lightning vs Chicago Blackhawks Live broadcast, Tampa Bay Lightning vs Chicago Blackhawks Live on pc, Tampa Bay Lightning vs Chicago Blackhawks Live tv, Tampa Bay Lightning vs Chicago Blackhawks Live NHL 2014, Tampa Bay Lightning vs Chicago Blackhawks Live video, Tampa Bay Lightning vs Chicago Blackhawks Live online free,where i can Tampa Bay Lightning vs Chicago Blackhawks Live online tv, Tampa Bay Lightning vs Chicago Blackhawks Live Stream online, Croatia vs Cypruslive on satellite tv, Tampa Bay Lightning vs Chicago Blackhawks Live Stream,Tampa Bay Lightning vs Chicago BlackhawksOnline Tv link, Croatia vs Cyprus. Brazil NHL 2014 live. Tampa Bay Lightning vs Chicago Blackhawks Live, Croatia vs Cyprus: Date, Time, Live Stream, TV Info and Preview, Tampa Bay Lightning vs Chicago Blackhawks Live Stream, Tampa Bay Lightning vs Chicago Blackhawks Live Online, Tampa Bay Lightning vs Chicago Blackhawks Live HD TV, Tampa Bay Lightning vs Chicago Blackhawks Live Video, Tampa Bay Lightning vs Chicago Blackhawks Live TV, Tampa Bay Lightning vs Chicago Blackhawks Live Stream, Tampa Bay Lightning vs Chicago Blackhawks Live video Stream 2014 live wc, Tampa Bay Lightning vs Chicago Blackhawks Live stream online, Tampa Bay Lightning vs Chicago Blackhawks Live Brazil live video, Tampa Bay Lightning vs Chicago Blackhawks Live p2p Stream,Soccer NHL Games regular season 2014,Soccer NHL Games regular season live,Soccer NHL Games regular season match live,Soccer NHL Games live,Soccer NHL Games live online tv,Soccer NHL Games live sopcast. How To Watch Tampa Bay Lightning vs Chicago Blackhawks Live Soccer NHL 2014 Match Stream Online TV Channel? Are You Crazy About The Soccer NHL 2014? Tampa Bay Lightning vs Chicago Blackhawks Live Stream free,Tampa Bay Lightning vs Chicago Blackhawks Live feed,</t>
  </si>
  <si>
    <t>http://www.reddit.com/r/Bitcoin/comments/393l4p/watchonlinetampa_bay_lightning_vs_chicago/</t>
  </si>
  <si>
    <t>June 09, 2015 at 07:42AM</t>
  </si>
  <si>
    <t>Gobitcoin</t>
  </si>
  <si>
    <t>It's time to boycott NewsBTC. How can a probitcoin news site write garbage like this? I will never visit them again.</t>
  </si>
  <si>
    <t>http://www.newsbtc.com/2015/06/08/isis-terror-group-using-bitcoin-to-transfer-funds/</t>
  </si>
  <si>
    <t>http://www.reddit.com/r/Bitcoin/comments/393m1h/its_time_to_boycott_newsbtc_how_can_a_probitcoin/</t>
  </si>
  <si>
    <t>June 09, 2015 at 07:40AM</t>
  </si>
  <si>
    <t>egyproductions</t>
  </si>
  <si>
    <t>Buy Electronics and smart phones at INCREDIBLE prices for bitcoins or any other major crypto coin!</t>
  </si>
  <si>
    <t>https://www.coinoy.comBuy electronics using bitcoins, litecoins, peercoins, or any other major crypto currency for Awesome prices, you can buy smart phones for less than 0.4BTC -Coinoy is also the first Crypto currency web store allowing you to earn bitcoins through its unique affiliate program! Check it out!www.coinoy.com</t>
  </si>
  <si>
    <t>http://www.reddit.com/r/Bitcoin/comments/393luk/buy_electronics_and_smart_phones_at_incredible/</t>
  </si>
  <si>
    <t>June 09, 2015 at 07:34AM</t>
  </si>
  <si>
    <t>Netizen_Cookie</t>
  </si>
  <si>
    <t>In case you haven't seen the new doc 'Deep Web' yet -- about Ross and the Silk Road -- it's being seeded all over the web. Worth a watch.</t>
  </si>
  <si>
    <t>http://www.reddit.com/r/Bitcoin/comments/393l0z/in_case_you_havent_seen_the_new_doc_deep_web_yet/</t>
  </si>
  <si>
    <t>June 09, 2015 at 07:23AM</t>
  </si>
  <si>
    <t>Bitcoin explained in under 20 secs (narrated by Keanu Reeves)</t>
  </si>
  <si>
    <t>http://bitshare.cm/post/121059490504/bitcoin-explained-in-under-20-seconds-narrated-by</t>
  </si>
  <si>
    <t>http://www.reddit.com/r/Bitcoin/comments/393jnk/bitcoin_explained_in_under_20_secs_narrated_by/</t>
  </si>
  <si>
    <t>June 09, 2015 at 08:42AM</t>
  </si>
  <si>
    <t>bitscan</t>
  </si>
  <si>
    <t>The line between first- and second-generation coins is blurring</t>
  </si>
  <si>
    <t>https://bitscan.com/articles/btcd-from-cryptocurrency-to-cryptostock</t>
  </si>
  <si>
    <t>http://www.reddit.com/r/Bitcoin/comments/393tpz/the_line_between_first_and_secondgeneration_coins/</t>
  </si>
  <si>
    <t>June 09, 2015 at 08:29AM</t>
  </si>
  <si>
    <t>Bitcoin Foundation Canada</t>
  </si>
  <si>
    <t>Whats up with the Bitcoin Foundations Canadian Partner?The url on the Twitter handle @BTCCanada is http://www.ca.bitcoinfoundation.org/ which resolves to a generic marketing site promoting facial cream.On the BitcoinFoundation.org site the "Canadian Partner" affiliate is listed with a different URL http://btcfoundation.ca/ which, when clicked, is "not available?Which is the correct URL and why are the sites not active?Can we get this fixed up?</t>
  </si>
  <si>
    <t>http://www.reddit.com/r/Bitcoin/comments/393s21/bitcoin_foundation_canada/</t>
  </si>
  <si>
    <t>June 09, 2015 at 08:58AM</t>
  </si>
  <si>
    <t>CoinBear</t>
  </si>
  <si>
    <t>@twobitidiot: Timestamp this tweet. This is the beginning of the march back to $1,000 #bitcoin by the end of 2015. #sidechains @blockstream</t>
  </si>
  <si>
    <t>https://twitter.com/twobitidiot/status/608088070517366784</t>
  </si>
  <si>
    <t>http://www.reddit.com/r/Bitcoin/comments/393vsa/twobitidiot_timestamp_this_tweet_this_is_the/</t>
  </si>
  <si>
    <t>June 09, 2015 at 08:45AM</t>
  </si>
  <si>
    <t>Blockstream Unveils Much-Awaited First Sidechain Prototype</t>
  </si>
  <si>
    <t>http://blogs.wsj.com/moneybeat/2015/06/08/bitbeat-blockstream-unveils-much-awaited-first-sidechain-prototype/</t>
  </si>
  <si>
    <t>http://www.reddit.com/r/Bitcoin/comments/393u2w/blockstream_unveils_muchawaited_first_sidechain/</t>
  </si>
  <si>
    <t>June 09, 2015 at 09:25AM</t>
  </si>
  <si>
    <t>whitslack</t>
  </si>
  <si>
    <t>After the fork, there will actually be THREE classes of coin output, not two.</t>
  </si>
  <si>
    <t>Prior to the upcoming hard fork, there will be (as there is now) only one logical class of output, which I will call "bitcoins." The fork will create two new logical classes of output, which I will call "corecoins" and "gavcoins." These new classes will be in addition to the original "bitcoin" class of output.Bitcoin Core will recognize bitcoins and corecoins as valid but not gavcoins.Bitcoin XT will recognize bitcoins and gavcoins as valid but not corecoins.In other words:corecoins will be those outputs that are valid only on the Bitcoin Core side of the fork;gavcoins will be those outputs that are valid only on the Bitcoin XT side of the fork; andbitcoins will be those outputs that are valid on both sides of the fork.After the fork, each and every time a bitcoin output is redeemed, there will be a non-zero probability that the bitcoin will "decay" (think of radioactive decay) into a gavcoin output and a corecoin output. This will happen whenever a transaction gets into the Bitcoin XT block chain but fails to get into the Bitcoin Core block chain (due to its more restrictive block-size limit). The gavcoin will end up at the new address (the recipient's address), but the corecoin will remain at the original address (the sender's address). After such a decay event, the resulting gavcoin and corecoin can never be recombined.When receiving a payment, if the transaction confirms in both chains, then the outputs of the transaction are definitively bitcoins. If, however, the transaction confirms in only one chain or the other, then the outputs of the transaction are definitively not bitcoins but are one of the new classes of output, either gavcoins or corecoins, depending on which chain the transaction confirms in.As a result, anyone who wishes to refrain from placing bets on the ultimate winner of the fork will need to be aware of whether any coins they may be accepting as payments are of the chain-agnostic "bitcoin" variety or of the chain-specific "corecoin" or "gavcoin" varieties. Such a person would want to demand payment of bitcoins, or, if that is not possible (or fails due to decay), then they could demand equal payments of corecoins and gavcoins.Users who are entirely convinced that a specific side of the fork will win need not care about the class of payments they receive.It may happen that either corecoins or gavcoins very quickly become unused and worthless, or this end state may take a while to unfold.</t>
  </si>
  <si>
    <t>http://www.reddit.com/r/Bitcoin/comments/393z8z/after_the_fork_there_will_actually_be_three/</t>
  </si>
  <si>
    <t>June 09, 2015 at 09:24AM</t>
  </si>
  <si>
    <t>gouldy102030</t>
  </si>
  <si>
    <t>Which is a bigger change for bitcoin: larger block size or consistently full blocks?</t>
  </si>
  <si>
    <t>Current blocksize argument to me sounds like:Allow full blocks (establish fee market) vs. Make Larger Blocks (so they're not full, no fee market)Looking at bitcoin's history we have a lot more experience with not full blocks than we do with consistently full blocks.Consistently full blocks would require the creation of a fee market - also a new "feature".As someone who loves the old adage, "if it ain't broke then don't fix it" I feel very strongly that users who do not want to continue the pattern of not full blocks need to justify themselves.So far, I'm not convinced. And yeah, Satoshi didn't care about block size so I tend to agree with him.thoughts?</t>
  </si>
  <si>
    <t>http://www.reddit.com/r/Bitcoin/comments/393z50/which_is_a_bigger_change_for_bitcoin_larger_block/</t>
  </si>
  <si>
    <t>June 09, 2015 at 09:50AM</t>
  </si>
  <si>
    <t>coondunes1234</t>
  </si>
  <si>
    <t>Blockstream meetup livestream. Need Meerkat app.</t>
  </si>
  <si>
    <t>https://twitter.com/victoriavaneyk/status/608101268523880449</t>
  </si>
  <si>
    <t>http://www.reddit.com/r/Bitcoin/comments/3942gg/blockstream_meetup_livestream_need_meerkat_app/</t>
  </si>
  <si>
    <t>June 09, 2015 at 09:45AM</t>
  </si>
  <si>
    <t>Is the Lightning Network useful for other than micrpayment streams?</t>
  </si>
  <si>
    <t>As far as I read, the Lightning Network is built from Payment Channels (PC) connecting users and hubs. But a PC seems useful only for a stream of several micropayments between two parties.Please correct If I am wrong: a PC requires the paying party Alice to lock in advance (on-chain) a certain sum X for the channel, with a future release time T; then Alice can send to the other party Bob (off-chain) a number of partial payments whose total Y is at most X; then either Bob (on-chain) collects Y and returns X-Y, before T, or the lock is automatically released (on-chain) at time T and X is returned to Alice.Now for the real questions: suppose that Alice, Bob, and Carol have 10 BTC each, on the blockchain, that they want to spend via the LN. Suppose that Rakuten, Starbucks, and Tesco are the only merchants willing to receive bitcoin payments via LN. However, the merchants are not willing to set up payment channels with every customer, and vice-versa. So they will have to go through hubs. To simplify, suppose that Coinbase is the only LN hub in the world.So, (1) how will that work out? I suppose that A,B and C will open a payment channel with Coinbase, each locking up their 10 BTC for a month or two. What about the other side: will Coinbase open payment channels with R, S, and T? If so, how much BTC will they lock up in each channel, and for how long?(2) Suppose that in the following week A, B, and C together pay 15 BTC to R, 1 BTC to S, and nothing to T, and then decide they don't want to buy anything more. When will all parties get the BTC that they are entitled to?(3) Suppose A tries to pay 8 BTC to R and 7 BTC to S throught the LN (total 15 BTC), even though she had locked only 10 BTC with Coinbase. Who is going to prevent her from doing that? Coinbase?</t>
  </si>
  <si>
    <t>http://www.reddit.com/r/Bitcoin/comments/3941t8/is_the_lightning_network_useful_for_other_than/</t>
  </si>
  <si>
    <t>June 09, 2015 at 10:11AM</t>
  </si>
  <si>
    <t>hankypankylanky</t>
  </si>
  <si>
    <t>Parts of the June7 episode of Silicon Valley reminded me of the Xapo lawsui lol.</t>
  </si>
  <si>
    <t>anyone else see that?</t>
  </si>
  <si>
    <t>http://www.reddit.com/r/Bitcoin/comments/394559/parts_of_the_june7_episode_of_silicon_valley/</t>
  </si>
  <si>
    <t>June 09, 2015 at 10:01AM</t>
  </si>
  <si>
    <t>Bit_to_the_future</t>
  </si>
  <si>
    <t>Does anyone know what all this recent activity is on the blockchain? It started right around the "stress test".</t>
  </si>
  <si>
    <t>https://blockchain.info/charts</t>
  </si>
  <si>
    <t>http://www.reddit.com/r/Bitcoin/comments/3943y0/does_anyone_know_what_all_this_recent_activity_is/</t>
  </si>
  <si>
    <t>June 09, 2015 at 10:30AM</t>
  </si>
  <si>
    <t>Jameson Lopp on Twitter: Incoming script enhancements from @Blockstream</t>
  </si>
  <si>
    <t>https://twitter.com/lopp/status/608112119817469953</t>
  </si>
  <si>
    <t>http://www.reddit.com/r/Bitcoin/comments/3947kk/jameson_lopp_on_twitter_incoming_script/</t>
  </si>
  <si>
    <t>June 09, 2015 at 10:29AM</t>
  </si>
  <si>
    <t>hellobitcoinworld</t>
  </si>
  <si>
    <t>Multiple polls' results regarding Bitcoin blocksize increase.</t>
  </si>
  <si>
    <t>I searched Google for "Bitcoin block size poll". I took the first 4 polls found (AKA, I was not selectively-picking them for results). Here is what I found:http://imgur.com/a/8LdRXPoll 1 - Bitcointalk.org forum poll(129 responses)69.8% YES (increase the block size)15.5% NO14.7% UNDECIDEDPoll 2 - Google docs poll(394 responses)94.9% YES (increase the block size)5.1% NOPoll 3 - Poll Junkie(75 responses)80% YES (increase the block size)20% NOPoll 4 - Poll-maker.com(610 responses)92% YES (increase the block size)8% NOAs stated, these 4 polls were taken on a first-come, first-found basis. They were not selectively picked.Based on these and every single poll I've ever seen on the subject of whether or not to increase the blocksize, the majority of people do want the increase.In fact, I've never come across a poll where the majority did not want to do it.Some individuals argue that a block-size increase is a bad idea. They are completely entitled to that opinion, but they are the minority-- between 5 and 20% of people.What a much larger group of individuals wants is clear. To follow what the minority wants instead of the majority would be highly dictatorial for those few individuals.I wanted this data to be clearly shown. When it comes to what people want, it's not even a close race. The result is a landslide.If you know of another poll, please post it here. I would love to have a collection of all the poll results to get the widest picture of things.</t>
  </si>
  <si>
    <t>http://www.reddit.com/r/Bitcoin/comments/3947ck/multiple_polls_results_regarding_bitcoin/</t>
  </si>
  <si>
    <t>June 09, 2015 at 10:24AM</t>
  </si>
  <si>
    <t>MassiveSwell</t>
  </si>
  <si>
    <t>Trinity and Friends</t>
  </si>
  <si>
    <t>http://i.imgur.com/Y2vFl11.jpg</t>
  </si>
  <si>
    <t>http://www.reddit.com/r/Bitcoin/comments/3946tn/trinity_and_friends/</t>
  </si>
  <si>
    <t>June 09, 2015 at 12:16PM</t>
  </si>
  <si>
    <t>Apnean</t>
  </si>
  <si>
    <t>..some more on the Aussie Bank Ripple thingy..</t>
  </si>
  <si>
    <t>http://www.afr.com/business/banking-and-finance/financial-services/westpac-anz-trial-ripple-payments-but-big-four-reluctant-on-bitcoin-20150608-ghhmsq</t>
  </si>
  <si>
    <t>http://www.reddit.com/r/Bitcoin/comments/394jdw/some_more_on_the_aussie_bank_ripple_thingy/</t>
  </si>
  <si>
    <t>June 09, 2015 at 12:23PM</t>
  </si>
  <si>
    <t>supermari0</t>
  </si>
  <si>
    <t>@petertoddbtc: Gregory Maxwell's Confidental Transactions is very impressive work</t>
  </si>
  <si>
    <t>https://twitter.com/petertoddbtc/status/608130975109943296</t>
  </si>
  <si>
    <t>http://www.reddit.com/r/Bitcoin/comments/394k1t/petertoddbtc_gregory_maxwells_confidental/</t>
  </si>
  <si>
    <t>June 09, 2015 at 10:45AM</t>
  </si>
  <si>
    <t>Announcing Sidechain Elements: Open source code and developer sidechains for advancing Bitcoin</t>
  </si>
  <si>
    <t>https://www.blockstream.com/2015/06/08/714/</t>
  </si>
  <si>
    <t>http://www.reddit.com/r/Bitcoin/comments/39497m/announcing_sidechain_elements_open_source_code/</t>
  </si>
  <si>
    <t>June 09, 2015 at 01:07PM</t>
  </si>
  <si>
    <t>zneriz123</t>
  </si>
  <si>
    <t>Bitcoin's "FarmVille" FarmSatoshi Lets You Earn BTC While Playing A Game</t>
  </si>
  <si>
    <t>http://digitalmoneytimes.com/crypto-news/bitcoins-farmville-farmsatoshi-lets-you-earn-btc-while-playing-a-game/</t>
  </si>
  <si>
    <t>http://www.reddit.com/r/Bitcoin/comments/394oho/bitcoins_farmville_farmsatoshi_lets_you_earn_btc/</t>
  </si>
  <si>
    <t>June 09, 2015 at 01:52PM</t>
  </si>
  <si>
    <t>BTCVIX</t>
  </si>
  <si>
    <t>Panel Interview/Hangout w/ Coinbase Exchange -- Weds 1:30PM PDT (UTC -7) [x-post r/bitcoinmarkets]</t>
  </si>
  <si>
    <t>http://www.reddit.com/r/BitcoinMarkets/comments/394rwl/panel_interviewhangout_w_coinbase_exchange_weds/</t>
  </si>
  <si>
    <t>http://www.reddit.com/r/Bitcoin/comments/394sk8/panel_interviewhangout_w_coinbase_exchange_weds/</t>
  </si>
  <si>
    <t>June 09, 2015 at 01:50PM</t>
  </si>
  <si>
    <t>bitwolaiye</t>
  </si>
  <si>
    <t>Bitcoin app on WWDC2015 Apple Watch! last 5 line 16th</t>
  </si>
  <si>
    <t>http://images.apple.com/cn/live/2015-june-event/images/f7dc4225feb6480ffacd1aea6f1230f6950de7a1_expanded_large.jpg</t>
  </si>
  <si>
    <t>http://www.reddit.com/r/Bitcoin/comments/394sen/bitcoin_app_on_wwdc2015_apple_watch_last_5_line/</t>
  </si>
  <si>
    <t>June 09, 2015 at 02:02PM</t>
  </si>
  <si>
    <t>mattmurdochDD</t>
  </si>
  <si>
    <t>Method which makes 2 BTC a week? Anyone know what this redditor's method is?</t>
  </si>
  <si>
    <t>redditor said he spent 213 USD to set it up. I want to do the same but he gives no information. Anyone knows what the method possibly is?</t>
  </si>
  <si>
    <t>http://www.reddit.com/r/Bitcoin/comments/394tf2/method_which_makes_2_btc_a_week_anyone_know_what/</t>
  </si>
  <si>
    <t>June 09, 2015 at 02:33PM</t>
  </si>
  <si>
    <t>Startup Accelerator Boost.VC Ends Bitcoin Focus And Diversifies Into VR Tech</t>
  </si>
  <si>
    <t>https://bitcoinmagazine.com/20735/startup-accelerator-boost-vc-ends-bitcoin-focus-diversifies-vr-tech/</t>
  </si>
  <si>
    <t>http://www.reddit.com/r/Bitcoin/comments/394w3f/startup_accelerator_boostvc_ends_bitcoin_focus/</t>
  </si>
  <si>
    <t>June 09, 2015 at 02:19PM</t>
  </si>
  <si>
    <t>Filomunky</t>
  </si>
  <si>
    <t>Explain the difference: Open Assets Protocol, Colored Coins, Coin Spark...</t>
  </si>
  <si>
    <t>In recent times, there's been evidence of significant adoption of the Open Assets Protocol within more traditional environments (NASDAQ and Overstock's new Cryptobond, for example). Yet it's never been entirely clear to me how this differs from Coinprism, Colu, CoinSpark etc. Are these all simply just different implementations of/businesses that are dealing with the same Colored Coin concept? Thanks!</t>
  </si>
  <si>
    <t>http://www.reddit.com/r/Bitcoin/comments/394uyy/explain_the_difference_open_assets_protocol/</t>
  </si>
  <si>
    <t>June 09, 2015 at 03:19PM</t>
  </si>
  <si>
    <t>How to protect against the bitcoin robbery?</t>
  </si>
  <si>
    <t>https://twitter.com/huobicom/status/608185777575575552</t>
  </si>
  <si>
    <t>http://www.reddit.com/r/Bitcoin/comments/394zug/how_to_protect_against_the_bitcoin_robbery/</t>
  </si>
  <si>
    <t>June 09, 2015 at 01:10PM</t>
  </si>
  <si>
    <t>george_samman</t>
  </si>
  <si>
    <t>Cash is Going Extinct, Unless Your Willing to Pay For It</t>
  </si>
  <si>
    <t>http://cointelegraph.com/news/114476/cash-is-going-extinct-unless-you-pay-to-protect-it</t>
  </si>
  <si>
    <t>http://www.reddit.com/r/Bitcoin/comments/394os1/cash_is_going_extinct_unless_your_willing_to_pay/</t>
  </si>
  <si>
    <t>June 09, 2015 at 03:59PM</t>
  </si>
  <si>
    <t>valentin_ruhry</t>
  </si>
  <si>
    <t>Less then 6 hours left! Get your blockchain certified limited unique piece of art now.</t>
  </si>
  <si>
    <t>http://cointemporary.com/?Palacz</t>
  </si>
  <si>
    <t>http://www.reddit.com/r/Bitcoin/comments/3952uf/less_then_6_hours_left_get_your_blockchain/</t>
  </si>
  <si>
    <t>June 09, 2015 at 04:20PM</t>
  </si>
  <si>
    <t>Liongrass</t>
  </si>
  <si>
    <t>Don't ask online merchants if they accept bitcoin...</t>
  </si>
  <si>
    <t>...ask them how to find the payment option on their site. Be polite, but pretend it's the most normal thing in the world for you to pay with Bitcoin online, and you get confused when the option is not there.</t>
  </si>
  <si>
    <t>http://www.reddit.com/r/Bitcoin/comments/3954kt/dont_ask_online_merchants_if_they_accept_bitcoin/</t>
  </si>
  <si>
    <t>June 09, 2015 at 04:59PM</t>
  </si>
  <si>
    <t>dee-mgp</t>
  </si>
  <si>
    <t>The Technology Behind Bitcoin Could Replace Lawyers, Too</t>
  </si>
  <si>
    <t>https://ssl.www8.hp.com/hpmatter/issue-no-5-summer-2015-idea-economy/technology-behind-bitcoin-could-replace-lawyers-too</t>
  </si>
  <si>
    <t>http://www.reddit.com/r/Bitcoin/comments/3957pc/the_technology_behind_bitcoin_could_replace/</t>
  </si>
  <si>
    <t>June 09, 2015 at 04:54PM</t>
  </si>
  <si>
    <t>CryptoJewellery</t>
  </si>
  <si>
    <t>Crypto Jewellery presents Limited edition of a unique jewellery devoted to crypto currency.</t>
  </si>
  <si>
    <t>https://www.cryptojewellery.com/</t>
  </si>
  <si>
    <t>http://www.reddit.com/r/Bitcoin/comments/3957bi/crypto_jewellery_presents_limited_edition_of_a/</t>
  </si>
  <si>
    <t>June 09, 2015 at 05:31PM</t>
  </si>
  <si>
    <t>ivonme</t>
  </si>
  <si>
    <t>Bitman Antminer S5 Server Psu Breakout Board</t>
  </si>
  <si>
    <t>I have purchased 4 Bitman Antminer S5's which wil be delivered to me with a week however i am looking to powering these antminer's with server PSU's. Can anyone suggest the cheapest possible server PSU's (Please publish links as well) and Psu breakout thhe cheapest 6Pin PSY breakout board.</t>
  </si>
  <si>
    <t>http://www.reddit.com/r/Bitcoin/comments/395abb/bitman_antminer_s5_server_psu_breakout_board/</t>
  </si>
  <si>
    <t>June 09, 2015 at 05:43PM</t>
  </si>
  <si>
    <t>katrina1499</t>
  </si>
  <si>
    <t>PayPal, Buying Bitcoin &amp;amp; Banks</t>
  </si>
  <si>
    <t>So I used to use Circle.com for Bitcoins but recently went over to CoinBase since Circle for some reason didn't let me link my bank account, so I have a few questions.I hate PayPal, I hate how long it takes for PayPal to hit the bank, it's frustrating, on the same note I hate Bitcoin, I hate how long it takes to clear and have my Bitcoin, so genuine question. Can I buy Bitcoin with PayPal? I've seen people buy Bitcoin with PayPal often, I have a balance in PayPal, my bank is linked, etc. but unfortunately I hate the waiting period, whats the best way to go about this. My idea; which may be wrong, was that I could buy Bitcoin with PayPal, through someone who trusts me (this might be the trickiest part) and then sell the Bitcoin immediately and then once I sell them to another user will Coinbase transfer automatically into my bank. I could not find anything on this. Thank you for reading and helping me out :)</t>
  </si>
  <si>
    <t>http://www.reddit.com/r/Bitcoin/comments/395bcj/paypal_buying_bitcoin_banks/</t>
  </si>
  <si>
    <t>June 09, 2015 at 05:40PM</t>
  </si>
  <si>
    <t>What'd you buy? Where'd you donate? What did you want to buy by couldn't?</t>
  </si>
  <si>
    <t>http://www.reddit.com/r/Bitcoin/comments/395b3x/weekly_spend_thread/</t>
  </si>
  <si>
    <t>trademaorbtc11</t>
  </si>
  <si>
    <t>Bitcoin Trading Volume on LocalBitcoins Sets New Record</t>
  </si>
  <si>
    <t>http://digitalmoneytimes.com/crypto-news/bitcoin-trading-volume-on-localbitcoins-sets-new-record/</t>
  </si>
  <si>
    <t>http://www.reddit.com/r/Bitcoin/comments/395b1h/bitcoin_trading_volume_on_localbitcoins_sets_new/</t>
  </si>
  <si>
    <t>June 09, 2015 at 05:38PM</t>
  </si>
  <si>
    <t>How to really make money from Bitcoin - regulatory arbitrage</t>
  </si>
  <si>
    <t>http://www.cityam.com/217464/how-really-make-money-bitcoin-cnbc-comment</t>
  </si>
  <si>
    <t>http://www.reddit.com/r/Bitcoin/comments/395av8/how_to_really_make_money_from_bitcoin_regulatory/</t>
  </si>
  <si>
    <t>June 09, 2015 at 06:00PM</t>
  </si>
  <si>
    <t>sarfrajrl</t>
  </si>
  <si>
    <t>How to Get Crowdfunding For Your Business</t>
  </si>
  <si>
    <t>http://www.reddit.com/r/Bitcoin/comments/395cnp/how_to_get_crowdfunding_for_your_business/</t>
  </si>
  <si>
    <t>June 09, 2015 at 06:17PM</t>
  </si>
  <si>
    <t>waxwing</t>
  </si>
  <si>
    <t>Fiat on the blockchain by an Estonian bank</t>
  </si>
  <si>
    <t>http://www.finextra.com/news/fullstory.aspx?newsitemid=27444</t>
  </si>
  <si>
    <t>http://www.reddit.com/r/Bitcoin/comments/395e9l/fiat_on_the_blockchain_by_an_estonian_bank/</t>
  </si>
  <si>
    <t>June 09, 2015 at 06:35PM</t>
  </si>
  <si>
    <t>K210</t>
  </si>
  <si>
    <t>Rockminer R box New - Bitcoin miner unboxing</t>
  </si>
  <si>
    <t>https://www.youtube.com/watch?v=cZvHHl6wa6Q</t>
  </si>
  <si>
    <t>http://www.reddit.com/r/Bitcoin/comments/395fxl/rockminer_r_box_new_bitcoin_miner_unboxing/</t>
  </si>
  <si>
    <t>June 09, 2015 at 06:29PM</t>
  </si>
  <si>
    <t>How you could really make money from bitcoin</t>
  </si>
  <si>
    <t>http://www.cnbc.com/id/102736489</t>
  </si>
  <si>
    <t>http://www.reddit.com/r/Bitcoin/comments/395fan/how_you_could_really_make_money_from_bitcoin/</t>
  </si>
  <si>
    <t>June 09, 2015 at 07:25PM</t>
  </si>
  <si>
    <t>lukaut</t>
  </si>
  <si>
    <t>I'm so excited and proud when I read news on /r/bitcoin</t>
  </si>
  <si>
    <t>Look at this. Open source sidechains, another bank gonna use blockchain, dozens of amazing projects. In last 3 years bitcoin grows so fast and I konw that this is only beginning. I'm proud to be a part of this.</t>
  </si>
  <si>
    <t>http://www.reddit.com/r/Bitcoin/comments/395krd/im_so_excited_and_proud_when_i_read_news_on/</t>
  </si>
  <si>
    <t>June 09, 2015 at 07:51PM</t>
  </si>
  <si>
    <t>X – The Future Of Food Supply Chains</t>
  </si>
  <si>
    <t>http://shitco.in/2015/06/09/x-the-future-of-food-supply-chains/</t>
  </si>
  <si>
    <t>http://www.reddit.com/r/Bitcoin/comments/395nfu/x_the_future_of_food_supply_chains/</t>
  </si>
  <si>
    <t>June 09, 2015 at 08:24PM</t>
  </si>
  <si>
    <t>ChaosGrid</t>
  </si>
  <si>
    <t>The real reason for not reaching consensus on block size between core devs: Bitcoin regarded on one side as "settlement layer" and on the other side as a transaction system for everyone.</t>
  </si>
  <si>
    <t>I just stumbled about the following comments and I thought they expose a more profound difference between the views of the core devs on what Bitcoin should be. I think they are the main reason consensus cannot be reached and they should be highlighted:http://www.reddit.com/r/Bitcoin/comments/392m43/mike_hearn_blocksize_debate_at_the_breaking_point/crzzyrrWhat are you going to tell the average consumer who tried to pay a merchant, but didn't pay a high enough fee during congestion to get the payment processed? Sorry, you should of paid a higher fee? That is exactly what I'll tell them.Unfortunately Bitcoin just isn't ready yet for that kind of adoption; raising the blocksize doesn't change this. I agree completely with /u/jgarzik that the fundamental design of Bitcoin is better suited to being a settlement layer for systems built on top of it; all the world's transactions on one global consensus chain just doesn't make much sense.A decent analogy is how DNS used to be implemented with a global - and huge! - hosts file that everyone had a copy of. That just didn't scale, and was replaced by a hierarchical system that did.I'd like to see more discussion on this (i.e. from /u/gavinandresen and /u/mike_hearn) specifically about whether it is actually sensible to scale Bitcoin to Visa transaction amount levels (and higher) at all.Personally, I think it's clear that Bitcoin was always meant to be the people's currency and not a settlement layer and I'd rather try to scale it.</t>
  </si>
  <si>
    <t>http://www.reddit.com/r/Bitcoin/comments/395r7h/the_real_reason_for_not_reaching_consensus_on/</t>
  </si>
  <si>
    <t>June 09, 2015 at 08:19PM</t>
  </si>
  <si>
    <t>80percentbtcdumb</t>
  </si>
  <si>
    <t>Isn't the "fork when 80% of the blocks are the new version" the absolute dumbest way to fork?</t>
  </si>
  <si>
    <t>It guarantees that that it happens at both a random time AND while 1 in 5 are known to be running a different chain.Why not fork in a clear and unambiguous way?</t>
  </si>
  <si>
    <t>http://www.reddit.com/r/Bitcoin/comments/395qnz/isnt_the_fork_when_80_of_the_blocks_are_the_new/</t>
  </si>
  <si>
    <t>June 09, 2015 at 08:16PM</t>
  </si>
  <si>
    <t>CryptoCoinsNews and newsBTC Supporting Obvious Ponzi Scheme</t>
  </si>
  <si>
    <t>Wrote a piece about the obvious Bitcoin Cloud Services Ponzi scheme last week: https://bitcoinmagazine.com/20702/exclusive-possible-500000-bitcoin-cloud-mining-ponzi-scheme-uncovered/This is what I see when visiting newsBTC.com from mobile: https://goo.gl/photos/JRiQQ5SUMinQ4USB7CryptoCoinsNews has a sponsored story up, not sure if they also have ads as I can only access via mobile right now: https://www.cryptocoinsnews.com/bitcoin-cloud-services-start-your-bitcoin-mining-the-smart-way/Edit: @thefatfacts also shared this with me via Twitter - https://twitter.com/newsbtc/status/608140264969015296?s=09</t>
  </si>
  <si>
    <t>http://www.reddit.com/r/Bitcoin/comments/395q95/cryptocoinsnews_and_newsbtc_supporting_obvious/</t>
  </si>
  <si>
    <t>June 09, 2015 at 08:43PM</t>
  </si>
  <si>
    <t>efxco</t>
  </si>
  <si>
    <t>Huge Bitcoin discussion in /r/Ukraina</t>
  </si>
  <si>
    <t>Hello, my name is efxco and I am the moderator of /r/BitRussiaWe published this post https://np.reddit.com/r/ukraina/comments/3950sk/как_биткоинтехнологии_меняют_рынок_международных/ in /r/Ukraina (non-Bitcoin Russian subreddit) &amp; was surprised to get such an active response from Ukrainian friends. Around 20 people who didn't knew a lot about Bitcoin joined this thread &amp; asked a lots of questions.When it comes to discussing Bitcoin with politically active people - it is mostly very educated &amp; interesting young people, and they know a lots of things about Bitcoin, but the most difficulty in understanding they get, when it comes to Bitcoin's units - they have problems of understanding why Bitcoin will rise in value in future, and what happens if we will be out of Bitcoins.Anyway, it was my best 4 hours spent on Russian reddits. Glad that I know Russian language :)</t>
  </si>
  <si>
    <t>http://www.reddit.com/r/Bitcoin/comments/395ti6/huge_bitcoin_discussion_in_rukraina/</t>
  </si>
  <si>
    <t>June 09, 2015 at 08:42PM</t>
  </si>
  <si>
    <t>bitbitcoins</t>
  </si>
  <si>
    <t>Crazy Pizza Faucet!!! Min 500 - Max 1000 Satoshi every hour!! 25% Ref</t>
  </si>
  <si>
    <t>https://cryptocointalk.com/topic/38872-crazy-pizza-faucet-min-500-max-1000-satoshi-every-hour-25-ref/</t>
  </si>
  <si>
    <t>http://www.reddit.com/r/Bitcoin/comments/395tdx/crazy_pizza_faucet_min_500_max_1000_satoshi_every/</t>
  </si>
  <si>
    <t>June 09, 2015 at 08:32PM</t>
  </si>
  <si>
    <t>evoorhees</t>
  </si>
  <si>
    <t>Forbes: ShapeShift Launches First iOS Cryptocurrency Trading App</t>
  </si>
  <si>
    <t>http://www.forbes.com/sites/katevinton/2015/06/09/shapeshift-founder-eric-voorhees-launches-ioss-first-cryptocurrency-trading-app/</t>
  </si>
  <si>
    <t>http://www.reddit.com/r/Bitcoin/comments/395s5q/forbes_shapeshift_launches_first_ios/</t>
  </si>
  <si>
    <t>June 09, 2015 at 08:57PM</t>
  </si>
  <si>
    <t>dmz241</t>
  </si>
  <si>
    <t>Blockhain.info</t>
  </si>
  <si>
    <t>Blockchain.info is down any news?</t>
  </si>
  <si>
    <t>http://www.reddit.com/r/Bitcoin/comments/395v8q/blockhaininfo/</t>
  </si>
  <si>
    <t>June 09, 2015 at 08:56PM</t>
  </si>
  <si>
    <t>Plumerian</t>
  </si>
  <si>
    <t>Ross Ulbricht's master thesis studied molecular beam epitaxy (MBE), invented by Bell Labs &amp;amp; used in the manufacture of semiconductor devices, including transistors for cell phones and WiFi.</t>
  </si>
  <si>
    <t>https://etda.libraries.psu.edu/paper/9710/</t>
  </si>
  <si>
    <t>http://www.reddit.com/r/Bitcoin/comments/395v5e/ross_ulbrichts_master_thesis_studied_molecular/</t>
  </si>
  <si>
    <t>June 09, 2015 at 08:45PM</t>
  </si>
  <si>
    <t>Ok - I've got the Sidechain/Elements client running - now what?</t>
  </si>
  <si>
    <t>http://imgur.com/HnjDZOf</t>
  </si>
  <si>
    <t>http://www.reddit.com/r/Bitcoin/comments/395tsf/ok_ive_got_the_sidechainelements_client_running/</t>
  </si>
  <si>
    <t>June 09, 2015 at 09:29PM</t>
  </si>
  <si>
    <t>Massive exposure for Bitcoin at F1 Grand Prix of Canada in Montreal (Satoshi Counter's Bitcoin booth)</t>
  </si>
  <si>
    <t>http://imgur.com/a/SKPmk</t>
  </si>
  <si>
    <t>http://www.reddit.com/r/Bitcoin/comments/395zdx/massive_exposure_for_bitcoin_at_f1_grand_prix_of/</t>
  </si>
  <si>
    <t>June 09, 2015 at 09:23PM</t>
  </si>
  <si>
    <t>druidboychickenwingz</t>
  </si>
  <si>
    <t>Homeless youth seeking to make money with bitcoin</t>
  </si>
  <si>
    <t>Hello everyone i am 17 years old living in a homeless shelter, i have about 200$ worth of bitcoins to my name. What do you suggest the best method to invest my coins to make more money? I know there is no easy get rich quick way but i would like to hear some of your suggestions to help me on the right path</t>
  </si>
  <si>
    <t>http://www.reddit.com/r/Bitcoin/comments/395yhw/homeless_youth_seeking_to_make_money_with_bitcoin/</t>
  </si>
  <si>
    <t>June 09, 2015 at 09:03PM</t>
  </si>
  <si>
    <t>bitcoinchamp</t>
  </si>
  <si>
    <t>Bitcoin in Brazil touching 1k trading volume in last 24 hrs</t>
  </si>
  <si>
    <t>Growing rapidly there!</t>
  </si>
  <si>
    <t>http://www.reddit.com/r/Bitcoin/comments/395w0j/bitcoin_in_brazil_touching_1k_trading_volume_in/</t>
  </si>
  <si>
    <t>June 09, 2015 at 09:42PM</t>
  </si>
  <si>
    <t>With fast money new banks are companies</t>
  </si>
  <si>
    <t>What I mean with an example:Try to imagine that the company pay you with a receipt of money credit from the company. Obviously actually you can't spend that receipt to the store, so you have to ask every time the actual money and this takes time.But now think about ultrafast programmable money, where you can spend automatically via cellphone that money, and just a 0.05s before your spending that money are actually changed for usd (so you redeem your credit from the company).Every big company have a big incentive to do this, and will be good for them also to pay workers a bit for this service.It's still true that you need to trust your company instead of the bank, but I think that only technical reasons stop this process to happen. Big companies will be the new banks.</t>
  </si>
  <si>
    <t>http://www.reddit.com/r/Bitcoin/comments/39612t/with_fast_money_new_banks_are_companies/</t>
  </si>
  <si>
    <t>June 09, 2015 at 10:07PM</t>
  </si>
  <si>
    <t>gary_rowe</t>
  </si>
  <si>
    <t>MultiBit HD Release 0.1 is now available</t>
  </si>
  <si>
    <t>https://beta.multibit.org/blog/2015/06/09/multibit-hd-release-0.1.html</t>
  </si>
  <si>
    <t>http://www.reddit.com/r/Bitcoin/comments/3964kj/multibit_hd_release_01_is_now_available/</t>
  </si>
  <si>
    <t>June 09, 2015 at 10:30PM</t>
  </si>
  <si>
    <t>Symbiont's Bitcoin-linked Trading Fix Gets Heavyweight Backing</t>
  </si>
  <si>
    <t>http://www.bloomberg.com/news/articles/2015-06-09/symbiont-s-bitcoin-linked-trading-fix-gets-heavyweight-backing</t>
  </si>
  <si>
    <t>http://www.reddit.com/r/Bitcoin/comments/3967xq/symbionts_bitcoinlinked_trading_fix_gets/</t>
  </si>
  <si>
    <t>June 09, 2015 at 10:46PM</t>
  </si>
  <si>
    <t>jmdugan</t>
  </si>
  <si>
    <t>sales platforms and bitcoin?</t>
  </si>
  <si>
    <t>spent a bunch of time this am researching http://www.lightspeedpos.com for a friend.the community assisting these sales platforms to access and accept bitcoin would enable a huge number of small retailers join the communitydoes anyone know a sales platform / POS online and retail support system that enables retailers to accept bitcoin?</t>
  </si>
  <si>
    <t>http://www.reddit.com/r/Bitcoin/comments/396ael/sales_platforms_and_bitcoin/</t>
  </si>
  <si>
    <t>June 09, 2015 at 10:45PM</t>
  </si>
  <si>
    <t>The PetroYuan Is Born: Gazprom Now Settling All Crude Sales To China In Renminbi</t>
  </si>
  <si>
    <t>http://www.zerohedge.com/news/2015-06-09/petroyuan-born-gazprom-now-settling-all-crude-sales-china-renminbi</t>
  </si>
  <si>
    <t>http://www.reddit.com/r/Bitcoin/comments/396a5y/the_petroyuan_is_born_gazprom_now_settling_all/</t>
  </si>
  <si>
    <t>June 09, 2015 at 10:40PM</t>
  </si>
  <si>
    <t>leonardofed</t>
  </si>
  <si>
    <t>Of History &amp;amp; Hashes: A Brief History of Password Storage, Transmission, &amp;amp; Cracking</t>
  </si>
  <si>
    <t>https://www.trustedsec.com/may-2015/passwordstorage/</t>
  </si>
  <si>
    <t>http://www.reddit.com/r/Bitcoin/comments/3969je/of_history_hashes_a_brief_history_of_password/</t>
  </si>
  <si>
    <t>June 09, 2015 at 11:15PM</t>
  </si>
  <si>
    <t>herzmeister</t>
  </si>
  <si>
    <t>"So many Bitcoin Pi projects out there - are you running one?" · Raspberry Pi on Twitter</t>
  </si>
  <si>
    <t>https://twitter.com/Raspberry_Pi/status/608297289094955008</t>
  </si>
  <si>
    <t>http://www.reddit.com/r/Bitcoin/comments/396ety/so_many_bitcoin_pi_projects_out_there_are_you/</t>
  </si>
  <si>
    <t>June 09, 2015 at 11:53PM</t>
  </si>
  <si>
    <t>bitquickco</t>
  </si>
  <si>
    <t>Record liquidity on BitQuick.co today! Over 257 BTC listed, rate is 1% below market. We're growing!</t>
  </si>
  <si>
    <t>https://twitter.com/BitQuickco/status/608307069456949249</t>
  </si>
  <si>
    <t>http://www.reddit.com/r/Bitcoin/comments/396kfq/record_liquidity_on_bitquickco_today_over_257_btc/</t>
  </si>
  <si>
    <t>June 10, 2015 at 12:07AM</t>
  </si>
  <si>
    <t>presschain</t>
  </si>
  <si>
    <t>Please stop Patrick Byrne</t>
  </si>
  <si>
    <t>http://presschain.com/posts/zbux3uYhZjHyxZSxW</t>
  </si>
  <si>
    <t>http://www.reddit.com/r/Bitcoin/comments/396mle/please_stop_patrick_byrne/</t>
  </si>
  <si>
    <t>June 10, 2015 at 12:22AM</t>
  </si>
  <si>
    <t>Lauziex</t>
  </si>
  <si>
    <t>Fees getting way to high</t>
  </si>
  <si>
    <t>So i wanted to pay a transaction via BitGo and got very unlucky with the amount of adresses where Bitcoins are stored so my Question is how to avoid fees like this in the future? I mean this is more than 10% wich in my opinion is way to high</t>
  </si>
  <si>
    <t>http://www.reddit.com/r/Bitcoin/comments/396otn/fees_getting_way_to_high/</t>
  </si>
  <si>
    <t>June 10, 2015 at 12:54AM</t>
  </si>
  <si>
    <t>I have money and I have Bitcoins.</t>
  </si>
  <si>
    <t>But I hate my banks, yet I'm very proud of millions of fellow Bitcoiners.So the minute a bank of mine is negative about Bitcoin, I simply withdraw and close down that bank account.</t>
  </si>
  <si>
    <t>http://www.reddit.com/r/Bitcoin/comments/396tuy/i_have_money_and_i_have_bitcoins/</t>
  </si>
  <si>
    <t>June 10, 2015 at 12:48AM</t>
  </si>
  <si>
    <t>zerosumgamer</t>
  </si>
  <si>
    <t>Sidechains enable asset creation on Bitcoin Blockchain towards Trustless Exchanges and Smart Contracts</t>
  </si>
  <si>
    <t>http://presschain.com/posts/cPHn497Ri7urE2S7F</t>
  </si>
  <si>
    <t>http://www.reddit.com/r/Bitcoin/comments/396sx1/sidechains_enable_asset_creation_on_bitcoin/</t>
  </si>
  <si>
    <t>June 10, 2015 at 12:44AM</t>
  </si>
  <si>
    <t>Venezuelans Escape Currency Collapse with Bitcoin</t>
  </si>
  <si>
    <t>http://panampost.com/belen-marty/2015/06/09/venezuelans-escape-currency-collapse-with-bitcoin/</t>
  </si>
  <si>
    <t>http://www.reddit.com/r/Bitcoin/comments/396s7h/venezuelans_escape_currency_collapse_with_bitcoin/</t>
  </si>
  <si>
    <t>June 10, 2015 at 12:42AM</t>
  </si>
  <si>
    <t>A real-time community chat about digital currency + social good</t>
  </si>
  <si>
    <t>https://medium.com/stellar-community/a-shared-purpose-our-first-community-chat-631431513f4</t>
  </si>
  <si>
    <t>http://www.reddit.com/r/Bitcoin/comments/396ryv/a_realtime_community_chat_about_digital_currency/</t>
  </si>
  <si>
    <t>June 10, 2015 at 12:34AM</t>
  </si>
  <si>
    <t>AndreKoster</t>
  </si>
  <si>
    <t>Bitcoin Gives Rise to a Cryptogimmick</t>
  </si>
  <si>
    <t>http://www.bloombergview.com/articles/2015-06-09/bitcoin-gives-rise-to-a-cryptogimmick</t>
  </si>
  <si>
    <t>http://www.reddit.com/r/Bitcoin/comments/396qna/bitcoin_gives_rise_to_a_cryptogimmick/</t>
  </si>
  <si>
    <t>June 10, 2015 at 12:32AM</t>
  </si>
  <si>
    <t>rondeline</t>
  </si>
  <si>
    <t>Are Remittances Really Remiss? (A.k.a. where Bitcoin's global opportunities may exist?)</t>
  </si>
  <si>
    <t>http://www.cipe.org/blog/2015/06/09/are-remittances-really-remiss/</t>
  </si>
  <si>
    <t>http://www.reddit.com/r/Bitcoin/comments/396qcq/are_remittances_really_remiss_aka_where_bitcoins/</t>
  </si>
  <si>
    <t>June 10, 2015 at 12:30AM</t>
  </si>
  <si>
    <t>breadwallet has now integrated with ShapeShift! Check out how easy it is to import a breadwallet address with one tap! (VIDEO)</t>
  </si>
  <si>
    <t>https://vid.me/PE0I</t>
  </si>
  <si>
    <t>http://www.reddit.com/r/Bitcoin/comments/396q0c/breadwallet_has_now_integrated_with_shapeshift/</t>
  </si>
  <si>
    <t>June 10, 2015 at 12:29AM</t>
  </si>
  <si>
    <t>gizram84</t>
  </si>
  <si>
    <t>Is there a state by state guide about whether you need a money transmitting license to put up a one-way BTC-to-cash Bitcoin ATM?</t>
  </si>
  <si>
    <t>Is this even considered money transmitting, or just simply selling bitcoin?</t>
  </si>
  <si>
    <t>http://www.reddit.com/r/Bitcoin/comments/396pw9/is_there_a_state_by_state_guide_about_whether_you/</t>
  </si>
  <si>
    <t>June 10, 2015 at 12:27AM</t>
  </si>
  <si>
    <t>b_lumenkraft</t>
  </si>
  <si>
    <t>Bitcoin Network Capacity Analysis – Part 3: Miner Incentives</t>
  </si>
  <si>
    <t>https://tradeblock.com/blog/bitcoin-network-capacity-analysis-part-3-miner-incentives</t>
  </si>
  <si>
    <t>http://www.reddit.com/r/Bitcoin/comments/396pmp/bitcoin_network_capacity_analysis_part_3_miner/</t>
  </si>
  <si>
    <t>June 10, 2015 at 01:03AM</t>
  </si>
  <si>
    <t>stickac</t>
  </si>
  <si>
    <t>The king is dead, long live the king! (coinmap 2.0 is out!)</t>
  </si>
  <si>
    <t>https://medium.com/@satoshilabs/the-king-is-dead-long-live-the-king-57beba6f65f6</t>
  </si>
  <si>
    <t>http://www.reddit.com/r/Bitcoin/comments/396v61/the_king_is_dead_long_live_the_king_coinmap_20_is/</t>
  </si>
  <si>
    <t>June 10, 2015 at 01:24AM</t>
  </si>
  <si>
    <t>The settlement layer is what Bitcoin will become. Like it or not that's just the way it is. The writing is on the wall and systems will constantly build on top of it's blockchain.</t>
  </si>
  <si>
    <t>http://www.reddit.com/r/Bitcoin/comments/396ygf/the_settlement_layer_is_what_bitcoin_will_become/</t>
  </si>
  <si>
    <t>Ferjokwin</t>
  </si>
  <si>
    <t>Earn Cash Club | Earn Crypto as Hidden Ninja</t>
  </si>
  <si>
    <t>http://ecc.ninja/</t>
  </si>
  <si>
    <t>http://www.reddit.com/r/Bitcoin/comments/396ydy/earn_cash_club_earn_crypto_as_hidden_ninja/</t>
  </si>
  <si>
    <t>June 10, 2015 at 01:20AM</t>
  </si>
  <si>
    <t>anonboxis</t>
  </si>
  <si>
    <t>5 Awesome Ways You Can Spend Bitcoin In Paris</t>
  </si>
  <si>
    <t>https://blog.cubits.com/spend-bitcoin-in-paris/</t>
  </si>
  <si>
    <t>http://www.reddit.com/r/Bitcoin/comments/396xv2/5_awesome_ways_you_can_spend_bitcoin_in_paris/</t>
  </si>
  <si>
    <t>June 10, 2015 at 01:18AM</t>
  </si>
  <si>
    <t>bassguitarman</t>
  </si>
  <si>
    <t>Shapeshift for iOS is on Product Hunt!</t>
  </si>
  <si>
    <t>http://www.producthunt.com/posts/shapeshift-for-ios</t>
  </si>
  <si>
    <t>http://www.reddit.com/r/Bitcoin/comments/396xhz/shapeshift_for_ios_is_on_product_hunt/</t>
  </si>
  <si>
    <t>June 10, 2015 at 01:35AM</t>
  </si>
  <si>
    <t>constitutionranger</t>
  </si>
  <si>
    <t>I am noticing a lot of Bitcoin=Terrorism FUD lately. This is on Yahoo! right now. :( "They" are obviously getting quite nervous.</t>
  </si>
  <si>
    <t>http://i.imgur.com/VEG6nmE.jpg</t>
  </si>
  <si>
    <t>http://www.reddit.com/r/Bitcoin/comments/39703g/i_am_noticing_a_lot_of_bitcointerrorism_fud/</t>
  </si>
  <si>
    <t>June 10, 2015 at 02:12AM</t>
  </si>
  <si>
    <t>marijnfs</t>
  </si>
  <si>
    <t>Migration instead of consensus</t>
  </si>
  <si>
    <t>Please rain on my parade and explain why this wouldn't work:We bind every output to a protocol version. Say we define all current outputs are version A (1mb block). Outputs can only be spend in blocks following that version, but they can migrate using (a derivative of) sidechain technology to a new version, say B (20mb). Higher version chains always accept A blocks (using some shared mining protocol), but the A chain is necessarily ignoring B blocks. This is ok since A transactions first have to migrate to the B chain, in an A block. This means they can't be forked by a transaction in the B chain (I.e. a 20mb block), and B transactions are not spendable in the A chain due to sidechain rules.Your current outputs behave as normally and you can keep using the 1mb chain, but when the limits are getting reached and fees go up / backlog starts forming you have the option to migrate - - you choose with your money!If the A chain allows such shared mining, B chain miners won't lose fees. It also allows for a smooth transition to new protocols and puts power in the hand of the user, not the miners! Miners should just be incentivized by fees to provide value to bitcoin, they do not need all power too!It probably means some small changes to the current protocol (one way sidechain rules, shared mining) but these have been done before and are not as drastic as 20mb blocks.</t>
  </si>
  <si>
    <t>http://www.reddit.com/r/Bitcoin/comments/3975rl/migration_instead_of_consensus/</t>
  </si>
  <si>
    <t>June 10, 2015 at 02:35AM</t>
  </si>
  <si>
    <t>[bitcoin-development] Block Size Experiment Underway</t>
  </si>
  <si>
    <t>http://bitcoin-development.narkive.com/JI4xVsHA/block-size-experiment-underway</t>
  </si>
  <si>
    <t>http://www.reddit.com/r/Bitcoin/comments/3979cx/bitcoindevelopment_block_size_experiment_underway/</t>
  </si>
  <si>
    <t>nuibox</t>
  </si>
  <si>
    <t>Fax Machines make the case that they are safer and faster than the internet</t>
  </si>
  <si>
    <t>http://qz.com/423739/mastercard-makes-the-case-that-its-safer-and-faster-than-bitcoin/</t>
  </si>
  <si>
    <t>http://www.reddit.com/r/Bitcoin/comments/39798p/fax_machines_make_the_case_that_they_are_safer/</t>
  </si>
  <si>
    <t>June 10, 2015 at 03:21AM</t>
  </si>
  <si>
    <t>DahmerNosePizza</t>
  </si>
  <si>
    <t>How is using a Lamassu atm?</t>
  </si>
  <si>
    <t>I can't seem to find a bitcoin seller in my area and libertyx has been a disappointment for me. So are the atms pretty easy to use? Do they take all bills or card? How much time until I'd have coin in my wallet? Now much is the fee if any? Thank you.</t>
  </si>
  <si>
    <t>http://www.reddit.com/r/Bitcoin/comments/397ghx/how_is_using_a_lamassu_atm/</t>
  </si>
  <si>
    <t>June 10, 2015 at 03:20AM</t>
  </si>
  <si>
    <t>indaput</t>
  </si>
  <si>
    <t>Apple reseller in Prague accept bitcoin</t>
  </si>
  <si>
    <t>http://www.indaput.cz/</t>
  </si>
  <si>
    <t>http://www.reddit.com/r/Bitcoin/comments/397ge2/apple_reseller_in_prague_accept_bitcoin/</t>
  </si>
  <si>
    <t>June 10, 2015 at 03:33AM</t>
  </si>
  <si>
    <t>throw345i6</t>
  </si>
  <si>
    <t>Does blockchain.info see my addresses (not private keys)?</t>
  </si>
  <si>
    <t>I know they do not ever see the private keys because they are encrypted and only decrypted with their javascript in my browser.What about the Bitcoin addresses themselves? I figure in order for them to show the balances my browser has to ask for each of my addresses for the balance / the transactions.THis way blockchain.info can easily tell which adresses belong to a wallet. THis is actually a huge security / privacy concern! Imagine if they are subpoenaed and can gather these data for all / many wallets!?</t>
  </si>
  <si>
    <t>http://www.reddit.com/r/Bitcoin/comments/397igh/does_blockchaininfo_see_my_addresses_not_private/</t>
  </si>
  <si>
    <t>June 10, 2015 at 03:32AM</t>
  </si>
  <si>
    <t>Can the Bitcoin Foundation rebuild its reputation ?</t>
  </si>
  <si>
    <t>http://www.paymentssource.com/news/technology/can-bitcoins-original-advocacy-group-rebuild-its-reputation-3021533-1.html</t>
  </si>
  <si>
    <t>http://www.reddit.com/r/Bitcoin/comments/397i7b/can_the_bitcoin_foundation_rebuild_its_reputation/</t>
  </si>
  <si>
    <t>June 10, 2015 at 03:02AM</t>
  </si>
  <si>
    <t>Five Reporting Tools for Bitcoin Investors</t>
  </si>
  <si>
    <t>http://libratax.com/blog/five-reporting-tools-for-bitcoin-investors/</t>
  </si>
  <si>
    <t>http://www.reddit.com/r/Bitcoin/comments/397djm/five_reporting_tools_for_bitcoin_investors/</t>
  </si>
  <si>
    <t>June 10, 2015 at 03:39AM</t>
  </si>
  <si>
    <t>IsTheNameTaylorTaken</t>
  </si>
  <si>
    <t>Does anyone use coincorner to buy bitcoins?</t>
  </si>
  <si>
    <t>Would you care to leave a review? What are the fees/charges like? Would you reccomend it</t>
  </si>
  <si>
    <t>http://www.reddit.com/r/Bitcoin/comments/397jal/does_anyone_use_coincorner_to_buy_bitcoins/</t>
  </si>
  <si>
    <t>June 10, 2015 at 04:24AM</t>
  </si>
  <si>
    <t>TippingTuesday, June 9th, 2015 - Tip someone how inspires you!!!</t>
  </si>
  <si>
    <t>I'm changing it up this week!Nice and simple. Comment here and get 100 bits.Comment here with a link to a place today were you have tipped someone who inspires you, and get 600 bits! (100 for the comment and 500 for tipping someone and linking to it)You can tip someone who inspires you on: twitter, reddit, youtube, etcetera.The results of the survey last week are as follows:Based on last weeks survey results. 19 out of 28 respondents chose that we showcase a bitcoin accepting charity every week for Tipping / Giving TuesdaysThe Future: I will be working on this and I will most likely have both a charity drive, and an easy task like this weeks, to get tipped extra!ALSO: For more bitcoin accepting charities check out /u/allgoodthings1 updated bitcoin talk thread</t>
  </si>
  <si>
    <t>http://www.reddit.com/r/Bitcoin/comments/397q43/tippingtuesday_june_9th_2015_tip_someone_how/</t>
  </si>
  <si>
    <t>June 10, 2015 at 04:21AM</t>
  </si>
  <si>
    <t>bitcoinfax</t>
  </si>
  <si>
    <t>Post you Fax Number in the comments to receive 0.01BTC preloaded secret key by Fax -- FAX, oldie but goldie</t>
  </si>
  <si>
    <t>http://i.imgur.com/MVHiBqr.jpg</t>
  </si>
  <si>
    <t>http://www.reddit.com/r/Bitcoin/comments/397pmm/post_you_fax_number_in_the_comments_to_receive/</t>
  </si>
  <si>
    <t>June 10, 2015 at 05:25AM</t>
  </si>
  <si>
    <t>gyxxxyl</t>
  </si>
  <si>
    <t>#TippingWednesday, June 10th 2015 -- Tip those that do good for the world</t>
  </si>
  <si>
    <t>I'm powering up this week!Comment here about s/o who does good and get 100 bits.Comment here with a link to a person where you have tipped someone who does good, and get 1000 bits!You can tip someone who does good on: twitter, reddit, youtube, etc.</t>
  </si>
  <si>
    <t>http://www.reddit.com/r/Bitcoin/comments/397z6n/tippingwednesday_june_10th_2015_tip_those_that_do/</t>
  </si>
  <si>
    <t>June 10, 2015 at 05:43AM</t>
  </si>
  <si>
    <t>redditribbit1</t>
  </si>
  <si>
    <t>Rabid Anti-Bitcoiner releases new book. Perhaps potential reader would like to know which reviews will help them out the most?</t>
  </si>
  <si>
    <t>http://www.amazon.com/BitCon-Naked-Truth-About-Bitcoin-ebook/dp/B00NUIUQ3A/ref=sr_1_1?ie=UTF8&amp;qid=1411640805&amp;sr=8-1&amp;keywords=bitcon+kindle</t>
  </si>
  <si>
    <t>http://www.reddit.com/r/Bitcoin/comments/3981md/rabid_antibitcoiner_releases_new_book_perhaps/</t>
  </si>
  <si>
    <t>June 10, 2015 at 05:39AM</t>
  </si>
  <si>
    <t>connect_fist</t>
  </si>
  <si>
    <t>BTMs in Vegas?</t>
  </si>
  <si>
    <t>just looking for a BTM with a low withdrawal fee. Gold Spike is 5.5%, not sure how much the one in the D is though. If anyone has a good one they recommend let me know. Thanks.</t>
  </si>
  <si>
    <t>http://www.reddit.com/r/Bitcoin/comments/39813k/btms_in_vegas/</t>
  </si>
  <si>
    <t>June 10, 2015 at 06:25AM</t>
  </si>
  <si>
    <t>DrekiDegga</t>
  </si>
  <si>
    <t>What is the future of bitcoin?</t>
  </si>
  <si>
    <t>I am not very involved in bitcoin. I own some bitcoins and have for years. I have spent some for things online from time to time. I'm not a developer or anything.I have a basic understanding of how bitcoin and the blockchain works.I understand we are reaching the maximum amount of transactions per block that the network, in it's current form, can process.What will this mean for me? Someone who has no interest in mining or developing bitcoin. I simply like the idea of a currency that is not centralized or controlled by any government and is relatively easy to use.I like having "cash in hand"(or cash in phone in my case) that I alone, not a bank or processing company, possess and have control over.</t>
  </si>
  <si>
    <t>http://www.reddit.com/r/Bitcoin/comments/3987hv/what_is_the_future_of_bitcoin/</t>
  </si>
  <si>
    <t>June 10, 2015 at 06:48AM</t>
  </si>
  <si>
    <t>KawaiGurl</t>
  </si>
  <si>
    <t>bitcoincloudservices.com is scam beware!!</t>
  </si>
  <si>
    <t>For all of those who purchased cloud mining, kindly make sure you are being paid daily, because you probably aren't, bitcoincloud service is picking up random members and cutting them off payment and never answering support or emails, phone etc.My payment is skipped for 3 days and sure that I wont be paid ever again after this point ROI = Lost $95 from the $100 I invested in buying hashes. Reason of loss = Company scammed me and no answer.if you don't wanna be this person which is me, spread the word, I am reporting this officially to authorities after this post to avoid more rip offs.If you have any doubts, doing a research or welling to help just PM me for information/proofs.</t>
  </si>
  <si>
    <t>http://www.reddit.com/r/Bitcoin/comments/398akz/bitcoincloudservicescom_is_scam_beware/</t>
  </si>
  <si>
    <t>June 10, 2015 at 06:47AM</t>
  </si>
  <si>
    <t>F2Pool, the largest Bitcoin mining pool does not support the 20mb block size increase.</t>
  </si>
  <si>
    <t>http://sourceforge.net/p/bitcoin/mailman/message/34157036/</t>
  </si>
  <si>
    <t>http://www.reddit.com/r/Bitcoin/comments/398afx/f2pool_the_largest_bitcoin_mining_pool_does_not/</t>
  </si>
  <si>
    <t>June 10, 2015 at 06:46AM</t>
  </si>
  <si>
    <t>doverdose69</t>
  </si>
  <si>
    <t>cool little bitcoin faucet game check it out :)</t>
  </si>
  <si>
    <t>http://www.robotcoingame.com/?id=deanisking69@gmail.com</t>
  </si>
  <si>
    <t>http://www.reddit.com/r/Bitcoin/comments/398acb/cool_little_bitcoin_faucet_game_check_it_out/</t>
  </si>
  <si>
    <t>June 10, 2015 at 06:59AM</t>
  </si>
  <si>
    <t>that_c00l_kid</t>
  </si>
  <si>
    <t>If you use RES: you guys wanna help this guy out and make a fundraiser or something?</t>
  </si>
  <si>
    <t>http://np.reddit.com/r/apple/comments/397bn6/apple_wants_me_to_pay_100_to_continue_publishing/?sort=new</t>
  </si>
  <si>
    <t>http://www.reddit.com/r/Bitcoin/comments/398c1a/if_you_use_res_you_guys_wanna_help_this_guy_out/</t>
  </si>
  <si>
    <t>June 10, 2015 at 07:15AM</t>
  </si>
  <si>
    <t>capistor</t>
  </si>
  <si>
    <t>What would happen if miners set their own block size limit?</t>
  </si>
  <si>
    <t>http://www.reddit.com/r/Bitcoin/comments/398e75/what_would_happen_if_miners_set_their_own_block/</t>
  </si>
  <si>
    <t>June 10, 2015 at 04:39AM</t>
  </si>
  <si>
    <t>DannyDesert</t>
  </si>
  <si>
    <t>Indie film maker selling his film for Bitcoin, also have an Angel List I would love for you guys to look at.</t>
  </si>
  <si>
    <t>Hello everyone, my name is Troy Murray, I got into Bitcoin around 2 years ago right before the giant ramp up happened. I took some of the money I made and invested it into my media company. I'm selling the film on BitDazzle for $3 and works with Coinbase if you are interested. With all that out of the way I wanted to let you know that I'm working on a new platform for Bitcoin working with the Counterparty network that will radically change the way we fund movies. If you would like to check out our AngelList here please do (https://angel.co/l/HG3YE[1] ). There are a lot more angles too all of this but I'm here to focus on the blockchain part now. We are entering into a new era of crowdfunding and I want to use the blockchain technology to leverage this. The more value we can bring to the network the harder it will be for it to fail, so in my opinion we need to start building more entities off of the blockchain. The more we build the more value it holds. I will be releasing more information as I move forward, the business plan is almost done and will be working on a proof of concept in the very near future. Please sign up for our mailing list if you would like updates (http://www.therudimental.com/#!mail-list/c7vw[2] ). I'm hoping to take this idea to some VCs and see where it goes. I've been active in the LA bitcoin scene for a while and am very excited to be bringing this to the network. It will work a lot like the way Nasdaq is looking into using the Blockchain. If you would like to stay up to date on any of this please follow me on twitter or my media company, or sign up for the mail list. Check out the movie if you got the time. Thanks for reading. BitDazzle:https://bitdazzle.com/products/1117063/lion-the-red-pill[3]CHECK US OUT ON THESE OTHER OUTLETS:Mail List: http://www.therudimental.com/#!mail-list/c7vw[4]Twitter: https://twitter.com/rudimentalmedia[5]Troy's Twitter:https://twitter.com/t_mrdr[6]Instagram: https://instagram.com/RudimentalMedia[7]Troy's Instagram:https://instagram.com/T_mrdr[8]Facebook:https://facebook.com/rudimentalmedia[10]Twitch: http://www.twitch.tv/rudimentalmedia[11]Website: http://www.therudimental.com[12]IMDB: http://www.imdb.com/title/tt2989872/?ref_=fn_al_tt_3[13]</t>
  </si>
  <si>
    <t>http://www.reddit.com/r/Bitcoin/comments/397sau/indie_film_maker_selling_his_film_for_bitcoin/</t>
  </si>
  <si>
    <t>June 10, 2015 at 07:29AM</t>
  </si>
  <si>
    <t>TraderSteve</t>
  </si>
  <si>
    <t>Save 10% on Amazon.com plus Colored Coins via CoinSaver.com</t>
  </si>
  <si>
    <t>So I've created an "instant discount" service where you can save 10% on your purchases via CoinSaver.com. We also have our own Colored Coins called "CoinSaver Credits" which we can use in unique ways.In addition, I've created a barter community that has its own Colored Coin called "Trade City Dollars". Check them out here: http://CoinSaver.com and http://TradeCity.orgI'm stepping out to a Bitcoin Meetup but I'll be back later to answer questions.Trader Steve</t>
  </si>
  <si>
    <t>http://www.reddit.com/r/Bitcoin/comments/398fz5/save_10_on_amazoncom_plus_colored_coins_via/</t>
  </si>
  <si>
    <t>June 10, 2015 at 07:51AM</t>
  </si>
  <si>
    <t>MasterCard makes the case that it’s safer and faster than Bitcoin</t>
  </si>
  <si>
    <t>http://www.reddit.com/r/Bitcoin/comments/398ip7/mastercard_makes_the_case_that_its_safer_and/</t>
  </si>
  <si>
    <t>June 10, 2015 at 08:22AM</t>
  </si>
  <si>
    <t>PSA: How I just sent money to someone over Facebook Messenger on my iPhone. And it was a micropayment.</t>
  </si>
  <si>
    <t>https://lh3.googleusercontent.com/-7qgI0dLiykM/VXeQwS9iadI/AAAAAAAABWQ/zRii_7qjB8M/s1452/fb.png</t>
  </si>
  <si>
    <t>http://www.reddit.com/r/Bitcoin/comments/398mqn/psa_how_i_just_sent_money_to_someone_over/</t>
  </si>
  <si>
    <t>yellowpage09</t>
  </si>
  <si>
    <t>Euros roller coaster ride traps traders both side</t>
  </si>
  <si>
    <t>http://fxwire.pro/Euros-roller-coaster-ride-traps-traders-both-side-46526</t>
  </si>
  <si>
    <t>http://www.reddit.com/r/Bitcoin/comments/398mqj/euros_roller_coaster_ride_traps_traders_both_side/</t>
  </si>
  <si>
    <t>June 10, 2015 at 08:18AM</t>
  </si>
  <si>
    <t>hallalex831</t>
  </si>
  <si>
    <t>Reducing spam</t>
  </si>
  <si>
    <t>The blockchain has recently seen an usually high amount of filed blocks. The concensus is to attribute it to spam / extended stress testing.What if there was a mechanism at the protocol level to assign lower priority to multiple transactions from the same address in a given time.Also a new miner fee for creating a new address.The majority of legitimate use cases would not materially be affected by a small fee for creating new addresses, but it would be another tool for fighting spam transactions.</t>
  </si>
  <si>
    <t>http://www.reddit.com/r/Bitcoin/comments/398m5z/reducing_spam/</t>
  </si>
  <si>
    <t>June 10, 2015 at 08:39AM</t>
  </si>
  <si>
    <t>Bitcoin's Trading Volume &amp;amp; Exchange Concentration over the years - some graphics</t>
  </si>
  <si>
    <t>http://i.imgur.com/IEqRB3i.png</t>
  </si>
  <si>
    <t>http://www.reddit.com/r/Bitcoin/comments/398owh/bitcoins_trading_volume_exchange_concentration/</t>
  </si>
  <si>
    <t>June 10, 2015 at 07:45AM</t>
  </si>
  <si>
    <t>bipedaljoe</t>
  </si>
  <si>
    <t>Bitcoin/Crypto: is there a cryptographically secure way to create wallets with third party keys, where each new key could have a set of limitations, like, this key can only sign up to $39/month?</t>
  </si>
  <si>
    <t>http://www.quora.com/Bitcoin-Crypto-is-there-a-cryptographically-secure-way-to-create-wallets-with-third-party-keys-where-each-new-key-could-have-a-set-of-limitations-like-this-key-can-only-sign-up-to-39-month</t>
  </si>
  <si>
    <t>http://www.reddit.com/r/Bitcoin/comments/398hwv/bitcoincrypto_is_there_a_cryptographically_secure/</t>
  </si>
  <si>
    <t>June 10, 2015 at 08:56AM</t>
  </si>
  <si>
    <t>bitexla</t>
  </si>
  <si>
    <t>Cash-out at zero cost in Chile with Bitex.la</t>
  </si>
  <si>
    <t>Now you can cash-out in Chile at your bank account in pesos at ZERO COST. buy, sell, trade, bitcoin. Bitex.la</t>
  </si>
  <si>
    <t>http://www.reddit.com/r/Bitcoin/comments/398r6q/cashout_at_zero_cost_in_chile_with_bitexla/</t>
  </si>
  <si>
    <t>June 10, 2015 at 08:48AM</t>
  </si>
  <si>
    <t>Throwawaysdays114156</t>
  </si>
  <si>
    <t>How does a signature even begin to protect you?</t>
  </si>
  <si>
    <t>So, in a transaction, if a thief is using your account, they create a ledger, which is combined with your private key (which they now have because they are using your account) and creates a signature. That signature is then checked with your account number (which they have, because again, they're using your account) and verified, so a signature seems pretty obsolete. How does a signature even factor into your account number?</t>
  </si>
  <si>
    <t>http://www.reddit.com/r/Bitcoin/comments/398q53/how_does_a_signature_even_begin_to_protect_you/</t>
  </si>
  <si>
    <t>June 10, 2015 at 08:47AM</t>
  </si>
  <si>
    <t>Neldonado</t>
  </si>
  <si>
    <t>Coinbase or Circle?</t>
  </si>
  <si>
    <t>I've been using Coinbase to purchase Bitcoin for about a year but have been hearing a lot about Circle. Those who have tried both or use one or the other, what are the pros and cons? I really like Coinbase's new IOS app, so that's a plus for me right now.</t>
  </si>
  <si>
    <t>http://www.reddit.com/r/Bitcoin/comments/398q27/coinbase_or_circle/</t>
  </si>
  <si>
    <t>June 10, 2015 at 09:38AM</t>
  </si>
  <si>
    <t>Cold storage and hard fork</t>
  </si>
  <si>
    <t>Do coins held in paper wallets, cold storage, trezor, etc have anything to worry about in the event of a hard fork?</t>
  </si>
  <si>
    <t>http://www.reddit.com/r/Bitcoin/comments/398wlj/cold_storage_and_hard_fork/</t>
  </si>
  <si>
    <t>June 10, 2015 at 09:34AM</t>
  </si>
  <si>
    <t>ittybittybitcoin</t>
  </si>
  <si>
    <t>LOL :) I just got 100 bits for watching this video! The future is HERE!</t>
  </si>
  <si>
    <t>http://coinhd.com/video.php?id=IX27H4Y23o8</t>
  </si>
  <si>
    <t>http://www.reddit.com/r/Bitcoin/comments/398w3d/lol_i_just_got_100_bits_for_watching_this_video/</t>
  </si>
  <si>
    <t>June 10, 2015 at 09:57AM</t>
  </si>
  <si>
    <t>BTC Cycling and Running Apparel!</t>
  </si>
  <si>
    <t>http://www.epixgear.com/custom/bitcoin</t>
  </si>
  <si>
    <t>http://www.reddit.com/r/Bitcoin/comments/398z04/btc_cycling_and_running_apparel/</t>
  </si>
  <si>
    <t>June 10, 2015 at 10:21AM</t>
  </si>
  <si>
    <t>Hannott</t>
  </si>
  <si>
    <t>1JwSSubhmg6iPtRjtyqhUYYH7bZg3Lfy1T aka "correct horse battery staple", just got flooded with transactions of 600 Sat. What's up?</t>
  </si>
  <si>
    <t>https://www.blocktrail.com/BTC/address/1JwSSubhmg6iPtRjtyqhUYYH7bZg3Lfy1T/transactions</t>
  </si>
  <si>
    <t>http://www.reddit.com/r/Bitcoin/comments/399220/1jwssubhmg6iptrjtyqhuyyh7bzg3lfy1t_aka_correct/</t>
  </si>
  <si>
    <t>June 10, 2015 at 10:05AM</t>
  </si>
  <si>
    <t>Amith_Nirgunarthy</t>
  </si>
  <si>
    <t>Dissecting Bitcoin India</t>
  </si>
  <si>
    <t>https://ihb.io/2015-06-08/news/dissecting-bitcoin-india-17805</t>
  </si>
  <si>
    <t>http://www.reddit.com/r/Bitcoin/comments/39901m/dissecting_bitcoin_india/</t>
  </si>
  <si>
    <t>June 10, 2015 at 10:02AM</t>
  </si>
  <si>
    <t>davidmooreuk</t>
  </si>
  <si>
    <t>Is this the "Killer app" Bitcoin has been searching for ?</t>
  </si>
  <si>
    <t>As an avid follower,(but not very informed) I would like those who are to Analise the information I have so far read. Here are the links.https://www.goabra.com/ http://www.reddit.com/user/goAbra https://itunes.apple.com/au/app/abra-free-money-transfer/id966301394?mt=8 https://play.google.com/store/apps/details?id=com.plutus.walletThanks in advance for any of your insights.</t>
  </si>
  <si>
    <t>http://www.reddit.com/r/Bitcoin/comments/398zmi/is_this_the_killer_app_bitcoin_has_been_searching/</t>
  </si>
  <si>
    <t>June 10, 2015 at 10:35AM</t>
  </si>
  <si>
    <t>citadel_lewis</t>
  </si>
  <si>
    <t>No confirmations</t>
  </si>
  <si>
    <t>I transferred 2 bitcoins an hour and a half ago but it hasn't been confirmed yet and is therefore not spendable. It usually takes fifteen minutes. Any idea what's going on?</t>
  </si>
  <si>
    <t>http://www.reddit.com/r/Bitcoin/comments/3993oi/no_confirmations/</t>
  </si>
  <si>
    <t>June 10, 2015 at 11:06AM</t>
  </si>
  <si>
    <t>The Bitcoin Startup That Lured Nike’s CIO Has Now Hired the Nike CISO Sued by MasterCard</t>
  </si>
  <si>
    <t>http://blogs.wsj.com/cio/2015/06/09/the-bitcoin-startup-that-lured-nikes-cio-has-now-hired-the-nike-ciso-sued-by-mastercard/</t>
  </si>
  <si>
    <t>http://www.reddit.com/r/Bitcoin/comments/3997aq/the_bitcoin_startup_that_lured_nikes_cio_has_now/</t>
  </si>
  <si>
    <t>June 10, 2015 at 10:59AM</t>
  </si>
  <si>
    <t>Worshipthesefeet17</t>
  </si>
  <si>
    <t>Are you wanting a cute girl to control?</t>
  </si>
  <si>
    <t>20, brunette, large breasts, and will trade btc for whatever you'd like. Pictures, videos, my number, skype. I'm ready to be a good girl</t>
  </si>
  <si>
    <t>http://www.reddit.com/r/Bitcoin/comments/3996g2/are_you_wanting_a_cute_girl_to_control/</t>
  </si>
  <si>
    <t>June 10, 2015 at 11:21AM</t>
  </si>
  <si>
    <t>dylanneedsalife</t>
  </si>
  <si>
    <t>Best way to turn cash into fractions of bitcoins?</t>
  </si>
  <si>
    <t>Whats the best way to turn relitavely small amounts of cash ($20-$100) into bitcoins? The only places ive found only allow you to buy full bitcoins and I dont need nor can I afford a whole bitcoin lol. I apologize for the novice question, im attempting to get into using bitcoin but dont want to involve my bank account for privacy reasons. Thank you!</t>
  </si>
  <si>
    <t>http://www.reddit.com/r/Bitcoin/comments/39994h/best_way_to_turn_cash_into_fractions_of_bitcoins/</t>
  </si>
  <si>
    <t>June 10, 2015 at 11:18AM</t>
  </si>
  <si>
    <t>cool little like farming game where you can win free satosjis (bitcoins) give it a try :)</t>
  </si>
  <si>
    <t>https://farmsatoshi.com/?ref=23229</t>
  </si>
  <si>
    <t>http://www.reddit.com/r/Bitcoin/comments/3998qu/cool_little_like_farming_game_where_you_can_win/</t>
  </si>
  <si>
    <t>June 10, 2015 at 11:39AM</t>
  </si>
  <si>
    <t>WoxicFangel</t>
  </si>
  <si>
    <t>Bitcoins Algorithm! OMG!!! Secret insider 2015 (Recent Email I Recived) [Scam]</t>
  </si>
  <si>
    <t>Just got this email thought it was pretty funny and thought I would share.Hi, i found this on the developer conference they said that this!!! working method i want to share because i became Millionaire and it allows you to make unlimited the number of coins i tested and incredibly it really works, and it is so in practice will make you rich and powerful your family you can buy an expensive house and precious and expensive car realize dreams!!!if you're looking for simple ways to get Absolutely Free Bitcoins What the 'Bitcoin Bug' Means: A Guide to Transactions Exploit 2015 The basis for an exploit used in the Bitcoin network this procedure... So, what is it, how does it workfor example how it works in practic? which table values and how it works!!How Test? Ok Let Startsif you send 0.01 BTC You Get 0.02 Bitcoins if you send 0.04 You Get 0.08 BTC if you send 0.1 Bitcoin You Get 0.2 Bitcoins if you send 1 You Get 2 Bitcoins if you send 4 Bitcoin You Get 8 Bitcoinsif you senf 22 BTC You Get 44 BTC if you send 44 Bitcoin You Get 88 Bitcoins if you send 333 BTC You Get 666 BTCYou can send any amount, and most importantly you need to know the secret address of the purse you can send Absolutely any value and the number of coins and the number of times it works unlimit and stablyTo double your Bitcoins is easy, you need to send the Bitcoins to this Address:BTC:Minimum 0.01Automatics You get mores Bitcoins</t>
  </si>
  <si>
    <t>http://www.reddit.com/r/Bitcoin/comments/399b49/bitcoins_algorithm_omg_secret_insider_2015_recent/</t>
  </si>
  <si>
    <t>June 10, 2015 at 11:31AM</t>
  </si>
  <si>
    <t>Perspective on bitcoin's price rise &amp;amp; fall</t>
  </si>
  <si>
    <t>http://i.imgur.com/QpcGKgk.png</t>
  </si>
  <si>
    <t>http://www.reddit.com/r/Bitcoin/comments/399aae/perspective_on_bitcoins_price_rise_fall/</t>
  </si>
  <si>
    <t>June 10, 2015 at 11:40AM</t>
  </si>
  <si>
    <t>coinnewsasia</t>
  </si>
  <si>
    <t>Cyber-Thieves Hit the Jackpot from Malware, Bitcoin to Blame?</t>
  </si>
  <si>
    <t>http://www.coinnewsasia.com/cyber-thieves-hit-the-jackpot-from-malware-bitcoin-to-blame/</t>
  </si>
  <si>
    <t>http://www.reddit.com/r/Bitcoin/comments/399b94/cyberthieves_hit_the_jackpot_from_malware_bitcoin/</t>
  </si>
  <si>
    <t>June 10, 2015 at 12:06PM</t>
  </si>
  <si>
    <t>zuijlen</t>
  </si>
  <si>
    <t>At this moment we all can see the sum of bitcoins in the blockchain. Will the Confidential Transactions proposal from Greg Maxwell still supporting this?</t>
  </si>
  <si>
    <t>Could this be the answer? (not really sure it is)C(BF1, data1) + C(BF2, data2) + [all unspent transactions] - C(BFX(???), expected total bitcoins present) == 0Reddit post with detailed information: https://www.reddit.com/r/Bitcoin/comments/394k1t/petertoddbtc_gregory_maxwells_confidental/Link to Greg Maxwell' s ( /u/nullc ) writeup: https://people.xiph.org/~greg/confidential_values.txt</t>
  </si>
  <si>
    <t>http://www.reddit.com/r/Bitcoin/comments/399e4j/at_this_moment_we_all_can_see_the_sum_of_bitcoins/</t>
  </si>
  <si>
    <t>June 10, 2015 at 12:00PM</t>
  </si>
  <si>
    <t>EchoLokos</t>
  </si>
  <si>
    <t>Premium Bitcoin Domain Name - AtBitcoin.com - Now For Sale at Flippa</t>
  </si>
  <si>
    <t>https://flippa.com/4476298-atbitcoin-is-where-the-cryptocurrency-revolution-begins</t>
  </si>
  <si>
    <t>http://www.reddit.com/r/Bitcoin/comments/399dh1/premium_bitcoin_domain_name_atbitcoincom_now_for/</t>
  </si>
  <si>
    <t>June 10, 2015 at 01:11PM</t>
  </si>
  <si>
    <t>The official sidechains-dev mailing list</t>
  </si>
  <si>
    <t>https://lists.linuxfoundation.org/mailman/listinfo/sidechains-dev</t>
  </si>
  <si>
    <t>http://www.reddit.com/r/Bitcoin/comments/399kk4/the_official_sidechainsdev_mailing_list/</t>
  </si>
  <si>
    <t>June 10, 2015 at 01:25PM</t>
  </si>
  <si>
    <t>dragosb25</t>
  </si>
  <si>
    <t>Would you pay someone Bitcoin to wake you up at a hour? And if yes how much?</t>
  </si>
  <si>
    <t>http://www.reddit.com/r/Bitcoin/comments/399luq/would_you_pay_someone_bitcoin_to_wake_you_up_at_a/</t>
  </si>
  <si>
    <t>June 10, 2015 at 01:38PM</t>
  </si>
  <si>
    <t>kaipochee</t>
  </si>
  <si>
    <t>Ecuador’s e-Money Initiative Outlaws Bitcoin, Makes Mandatory for Banks to Follow Dictate</t>
  </si>
  <si>
    <t>http://bitcoinist.net/ecuadors-e-money-initiative-outlaws-bitcoin-makes-mandatory-banks-follow-dictate/</t>
  </si>
  <si>
    <t>http://www.reddit.com/r/Bitcoin/comments/399n2n/ecuadors_emoney_initiative_outlaws_bitcoin_makes/</t>
  </si>
  <si>
    <t>June 10, 2015 at 01:53PM</t>
  </si>
  <si>
    <t>teamfailz</t>
  </si>
  <si>
    <t>How long would it take for 45000~ gaming computers to mine 2800 bitcoins?</t>
  </si>
  <si>
    <t>I'm wondering for an argument. GPU or CPU mining.</t>
  </si>
  <si>
    <t>http://www.reddit.com/r/Bitcoin/comments/399oc9/how_long_would_it_take_for_45000_gaming_computers/</t>
  </si>
  <si>
    <t>June 10, 2015 at 01:48PM</t>
  </si>
  <si>
    <t>Key settings of the blockchain - such as the max blocksize value for example, should be controlled in the blockchain itself</t>
  </si>
  <si>
    <t>Just a thought I had, thought it might make an interesting discussion.In programming terms it is a generally accepted practice that hard coding any settings in your code that may change in the future is a bad thing. Typically you place those settings in an associated .INI file, (or even better from an centralized admin perspective) - in a registry or LDAP/Active Directory setting so the changes can be made simply and easily from a central location.One of the key problems with this proposed 20mb hardfork is convincing everyone that they will need to upgrade to the new code that incorporates the changed values, but what about next time this happens in 20 years time?What if the code didn't contain any hard set numbers at all for values such as this? What it the code simply looked up a specific multisig blockchain public address that contained what the max blocksize setting currently was? So in the future if the value ever needed to be changed no miners would need to change their software at all because a single transaction (signed and sent by X of Y core devs) would just change the value and within an hour or two everyone in the world would be using the new value? This way changes to core settings, even key parts of the code (like transaction fees etc.), could be made instantly in the cloud if and only when they are needed, and even reverted back easily if it went all wrong.Centralization issues ensue of course, and there are certain values that should never be able to change no matter what (e.g. the 21 million limit), and the power given to those at the helm should extremely limited and transparent to all. But allowing this limited amount of centralized power would provide a much better mechanism for core value changes than the political shitfights we have today, and would open the door to a certain degree of democracy on how key aspects of the blockchain are run.</t>
  </si>
  <si>
    <t>http://www.reddit.com/r/Bitcoin/comments/399nxh/key_settings_of_the_blockchain_such_as_the_max/</t>
  </si>
  <si>
    <t>June 10, 2015 at 02:10PM</t>
  </si>
  <si>
    <t>dellintelbitcoin</t>
  </si>
  <si>
    <t>Could the comming hardfork be the biggest coordinated human action in history?</t>
  </si>
  <si>
    <t>It is going to take significant co-ordination and timing when the next hard fork happens. There are more bitcoin services than ever. The switch will have to happen within a time frame of 10 minutes, when the old-chain becomes obsolete and the first block of the new one is found. People from all over the world are going to be involved, different time zones, languages etc., miners, exchanges, wallets etc.Could it be the biggest co-ordinated yet decentralized event in human history? Probably not.</t>
  </si>
  <si>
    <t>http://www.reddit.com/r/Bitcoin/comments/399pry/could_the_comming_hardfork_be_the_biggest/</t>
  </si>
  <si>
    <t>June 10, 2015 at 02:52PM</t>
  </si>
  <si>
    <t>node-bot</t>
  </si>
  <si>
    <t>Alexandria CEO Interview: Rebuilding The Great Library</t>
  </si>
  <si>
    <t>http://n-o-d-e.net/post/121174769401/the-alexandria-interview-rebuilding-the-great</t>
  </si>
  <si>
    <t>http://www.reddit.com/r/Bitcoin/comments/399tfu/alexandria_ceo_interview_rebuilding_the_great/</t>
  </si>
  <si>
    <t>pheobus123</t>
  </si>
  <si>
    <t>Please join me in fighting against block size increasing</t>
  </si>
  <si>
    <t>The logic is very simple:If today they can increase the limit of block size, tomorrow they can increase the limit of total amount of bitcoin of 21M. As a result, all our bitcoins will become trash.For things like Bitcoin, the core should try not to change whenever it's still possible.What if there are so many transactions such that the 1M blocksize is not enough? We have litecoin, dogecoin etc. Alternate coins exist for a reason.</t>
  </si>
  <si>
    <t>http://www.reddit.com/r/Bitcoin/comments/399ted/please_join_me_in_fighting_against_block_size/</t>
  </si>
  <si>
    <t>June 10, 2015 at 04:06PM</t>
  </si>
  <si>
    <t>Atyzze</t>
  </si>
  <si>
    <t>Storage, really, *really* shouldn't be an issue ...</t>
  </si>
  <si>
    <t>http://www.hgst.com/hard-drives/enterprise-hard-drives/enterprise-sata-drives/ultrastar-archive-ha10</t>
  </si>
  <si>
    <t>http://www.reddit.com/r/Bitcoin/comments/399yyu/storage_really_really_shouldnt_be_an_issue/</t>
  </si>
  <si>
    <t>June 10, 2015 at 04:40PM</t>
  </si>
  <si>
    <t>adambit</t>
  </si>
  <si>
    <t>Brain wallet challenge: 1BTC - go for it!</t>
  </si>
  <si>
    <t>I made this brainwallet 1FPPAVEeLusbZLxXkmTZWYXgXb3mE8XMci with warpwallet using only 6-8 characters (only alphanumerics, no salt) eg. bj0b4me. Try your luck ;)</t>
  </si>
  <si>
    <t>http://www.reddit.com/r/Bitcoin/comments/39a1kp/brain_wallet_challenge_1btc_go_for_it/</t>
  </si>
  <si>
    <t>June 10, 2015 at 05:15PM</t>
  </si>
  <si>
    <t>zacharyclark88</t>
  </si>
  <si>
    <t>Visa Europe Expects Mobile Payments To Triple By 2020</t>
  </si>
  <si>
    <t>http://digitalmoneytimes.com/crypto-news/visa-europe-expects-mobile-payments-to-triple-by-2020/</t>
  </si>
  <si>
    <t>http://www.reddit.com/r/Bitcoin/comments/39a4hp/visa_europe_expects_mobile_payments_to_triple_by/</t>
  </si>
  <si>
    <t>June 10, 2015 at 05:29PM</t>
  </si>
  <si>
    <t>Bitfortip: Combining ‘Yahoo! Answers’ with Digital Currency</t>
  </si>
  <si>
    <t>http://cointelegraph.com/news/114518/bitfortip-combining-yahoo-answers-with-digital-currency</t>
  </si>
  <si>
    <t>http://www.reddit.com/r/Bitcoin/comments/39a5n8/bitfortip_combining_yahoo_answers_with_digital/</t>
  </si>
  <si>
    <t>June 10, 2015 at 05:24PM</t>
  </si>
  <si>
    <t>120,000 VEF ( 19,047$) / bitcoin</t>
  </si>
  <si>
    <t>http://www.reddit.com/r/Bitcoin/comments/396s7h/venezuelans_escape_currency_collapse_with_bitcoin/cs1i6iq</t>
  </si>
  <si>
    <t>http://www.reddit.com/r/Bitcoin/comments/39a57i/120000_vef_19047_bitcoin/</t>
  </si>
  <si>
    <t>June 10, 2015 at 05:44PM</t>
  </si>
  <si>
    <t>marryjk</t>
  </si>
  <si>
    <t>Crowdfunding For App Development</t>
  </si>
  <si>
    <t>http://www.reddit.com/r/Bitcoin/comments/39a6us/crowdfunding_for_app_development/</t>
  </si>
  <si>
    <t>June 10, 2015 at 06:25PM</t>
  </si>
  <si>
    <t>Chiccothindt</t>
  </si>
  <si>
    <t>Child porn gangsters use Bitcoin as currency</t>
  </si>
  <si>
    <t>http://www.reddit.com/r/Bitcoin/comments/39aae6/child_porn_gangsters_use_bitcoin_as_currency/</t>
  </si>
  <si>
    <t>June 10, 2015 at 05:58PM</t>
  </si>
  <si>
    <t>Review of Manny Pacquiao's VitalBet</t>
  </si>
  <si>
    <t>http://cointelegraph.com/news/114516/vitalbet</t>
  </si>
  <si>
    <t>http://www.reddit.com/r/Bitcoin/comments/39a817/review_of_manny_pacquiaos_vitalbet/</t>
  </si>
  <si>
    <t>June 10, 2015 at 07:35PM</t>
  </si>
  <si>
    <t>AurynMacmillan</t>
  </si>
  <si>
    <t>QoS rules for a full node</t>
  </si>
  <si>
    <t>I'm wanting to minimise the impact of my full node on my network by implementing some QoS rules on my router (Asus NT-R56U). What would you suggest as minimum bandwidth required for a full node?</t>
  </si>
  <si>
    <t>http://www.reddit.com/r/Bitcoin/comments/39ah50/qos_rules_for_a_full_node/</t>
  </si>
  <si>
    <t>June 10, 2015 at 07:34PM</t>
  </si>
  <si>
    <t>ParanoiaNervosa</t>
  </si>
  <si>
    <t>New York Man Robbed at Gunpoint for $1,100 Worth of BitCoin</t>
  </si>
  <si>
    <t>https://freedomhacker.net/nyc-man-robbed-gunpoint-1100-bitcoin-4284/</t>
  </si>
  <si>
    <t>http://www.reddit.com/r/Bitcoin/comments/39ah1b/new_york_man_robbed_at_gunpoint_for_1100_worth_of/</t>
  </si>
  <si>
    <t>June 10, 2015 at 08:17PM</t>
  </si>
  <si>
    <t>Diljiboy</t>
  </si>
  <si>
    <t>Are you guys aware of /r/SubredditSimulator? There is a bot /u/Bitcoin_ss participating in there.</t>
  </si>
  <si>
    <t>You guys need to check out /r/SubredditSimulator it is a sub where random top posts are selected from /r/all and posted with a random title. The other bots make comments similar to their respective subreddits. One of the bots is /u/Bitcoin_ss, the whole thing is really funny to read, and the bots comments are sometimes gold. You guys should take a look at it. The sticky in the subreddit can explain it much better than I can.</t>
  </si>
  <si>
    <t>http://www.reddit.com/r/Bitcoin/comments/39alpo/are_you_guys_aware_of_rsubredditsimulator_there/</t>
  </si>
  <si>
    <t>June 10, 2015 at 08:15PM</t>
  </si>
  <si>
    <t>New CoinDesk Report Reveals Who Really Uses Bitcoin</t>
  </si>
  <si>
    <t>http://www.coindesk.com/new-coindesk-report-reveals-who-really-uses-bitcoin/</t>
  </si>
  <si>
    <t>http://www.reddit.com/r/Bitcoin/comments/39alfa/new_coindesk_report_reveals_who_really_uses/</t>
  </si>
  <si>
    <t>June 10, 2015 at 08:35PM</t>
  </si>
  <si>
    <t>Bitcoin_Error_Log</t>
  </si>
  <si>
    <t>Bitcoiner offers 5btc bounty to uncover Reddit manipulation of Block Size debate</t>
  </si>
  <si>
    <t>https://twitter.com/BitcoinErrorLog/status/608623448974307328</t>
  </si>
  <si>
    <t>http://www.reddit.com/r/Bitcoin/comments/39anta/bitcoiner_offers_5btc_bounty_to_uncover_reddit/</t>
  </si>
  <si>
    <t>June 10, 2015 at 08:32PM</t>
  </si>
  <si>
    <t>Seems Legit</t>
  </si>
  <si>
    <t>http://i.imgur.com/F6sB0mI.jpg</t>
  </si>
  <si>
    <t>http://www.reddit.com/r/Bitcoin/comments/39angs/seems_legit/</t>
  </si>
  <si>
    <t>June 10, 2015 at 09:10PM</t>
  </si>
  <si>
    <t>Bitcoin and bilderberg group</t>
  </si>
  <si>
    <t>What is everyone's opinion how the bilderberg group views bitcoin and if they will invest in the digital currency?</t>
  </si>
  <si>
    <t>http://www.reddit.com/r/Bitcoin/comments/39as7w/bitcoin_and_bilderberg_group/</t>
  </si>
  <si>
    <t>June 10, 2015 at 09:01PM</t>
  </si>
  <si>
    <t>dragger2k</t>
  </si>
  <si>
    <t>The shy college student who helped build Bitcoin into a global phenomenon</t>
  </si>
  <si>
    <t>http://www.theverge.com/2015/6/10/8751933/the-shy-college-student-who-helped-build-bitcoin-into-a-global</t>
  </si>
  <si>
    <t>http://www.reddit.com/r/Bitcoin/comments/39ar0t/the_shy_college_student_who_helped_build_bitcoin/</t>
  </si>
  <si>
    <t>June 10, 2015 at 09:20PM</t>
  </si>
  <si>
    <t>Hashserve: federated server for building blockchain notarized Merkle trees</t>
  </si>
  <si>
    <t>https://github.com/storj/hashserv</t>
  </si>
  <si>
    <t>http://www.reddit.com/r/Bitcoin/comments/39atmg/hashserve_federated_server_for_building/</t>
  </si>
  <si>
    <t>June 10, 2015 at 09:56PM</t>
  </si>
  <si>
    <t>3xploit</t>
  </si>
  <si>
    <t>GoCoin &amp;amp; Ziftr Announce Strategic Merger Agreement</t>
  </si>
  <si>
    <t>Cryptocurrency payment processor GoCoin has announced a strategic merger agreement with Ziftr, a mobile wallet, e-commerce loyalty and credit card processing company.Through the agreement, the two entities are looking to build a "hybrid traditional and digital currency payments powerhouse with a built-in customer loyalty program," according to a release.Bob Wilkins, CEO of Ziftr, said:"Ziftr has many of the necessary assets to accelerate mainstream adoption of digital currency, so merging with GoCoin and gaining access to its rapidly growing network of merchants gives our combined altcoin-friendly company the power to truly disrupt the $20 trillion global payments market. Our platform will allow merchants of all sizes to benefit from the transparency and efficiency of blockchain payments by giving them a better solution than what’s currently available."</t>
  </si>
  <si>
    <t>http://www.reddit.com/r/Bitcoin/comments/39ayle/gocoin_ziftr_announce_strategic_merger_agreement/</t>
  </si>
  <si>
    <t>3even</t>
  </si>
  <si>
    <t>MOOC 3.0 Session 7</t>
  </si>
  <si>
    <t>https://www.youtube.com/watch?v=US5Qpfirv_Y</t>
  </si>
  <si>
    <t>http://www.reddit.com/r/Bitcoin/comments/39ayhk/mooc_30_session_7/</t>
  </si>
  <si>
    <t>June 10, 2015 at 09:45PM</t>
  </si>
  <si>
    <t>Panni30</t>
  </si>
  <si>
    <t>Bitcoin pioneer Erik Voorhees launches Mt.Gox-proof exchange for iPhones</t>
  </si>
  <si>
    <t>http://www.ibtimes.co.uk/bitcoin-pioneer-erik-voorhees-launches-mt-gox-proof-exchange-iphones-1505217</t>
  </si>
  <si>
    <t>http://www.reddit.com/r/Bitcoin/comments/39ax0w/bitcoin_pioneer_erik_voorhees_launches_mtgoxproof/</t>
  </si>
  <si>
    <t>June 10, 2015 at 10:47PM</t>
  </si>
  <si>
    <t>Cygnus_X</t>
  </si>
  <si>
    <t>Has anyone ever had this happen?</t>
  </si>
  <si>
    <t>http://imgur.com/mujfWV2</t>
  </si>
  <si>
    <t>http://www.reddit.com/r/Bitcoin/comments/39b59o/has_anyone_ever_had_this_happen/</t>
  </si>
  <si>
    <t>June 10, 2015 at 11:19PM</t>
  </si>
  <si>
    <t>bitandgit</t>
  </si>
  <si>
    <t>Reason Magazine Subpoena Stomps on Free Speech</t>
  </si>
  <si>
    <t>http://www.bloombergview.com/articles/2015-06-09/reason-magazine-subpoena-stomps-on-free-speech</t>
  </si>
  <si>
    <t>http://www.reddit.com/r/Bitcoin/comments/39ba1w/reason_magazine_subpoena_stomps_on_free_speech/</t>
  </si>
  <si>
    <t>June 10, 2015 at 11:34PM</t>
  </si>
  <si>
    <t>A new way to store your Bitcoin password.</t>
  </si>
  <si>
    <t>http://www.kurzweilai.net/brainprints-could-replace-passwords</t>
  </si>
  <si>
    <t>http://www.reddit.com/r/Bitcoin/comments/39bc5e/a_new_way_to_store_your_bitcoin_password/</t>
  </si>
  <si>
    <t>June 10, 2015 at 11:26PM</t>
  </si>
  <si>
    <t>onksk</t>
  </si>
  <si>
    <t>Block nr 360326</t>
  </si>
  <si>
    <t>Had only 1 tx, the reward to the miner. Is that normal?</t>
  </si>
  <si>
    <t>http://www.reddit.com/r/Bitcoin/comments/39bay3/block_nr_360326/</t>
  </si>
  <si>
    <t>June 10, 2015 at 11:50PM</t>
  </si>
  <si>
    <t>Bitcoin Cloud Services HYIP No Longer Paying</t>
  </si>
  <si>
    <t>https://bitcoinnewsmagazine.com/bitcoin-cloud-services-hyip-no-longer-paying/</t>
  </si>
  <si>
    <t>http://www.reddit.com/r/Bitcoin/comments/39bejf/bitcoin_cloud_services_hyip_no_longer_paying/</t>
  </si>
  <si>
    <t>June 10, 2015 at 11:49PM</t>
  </si>
  <si>
    <t>LIVE Q&amp;amp;A Interview w/ Coinbase Exchange -- Weds 1:30PM PDT (UTC -7)</t>
  </si>
  <si>
    <t>We will be hosting the Coinbase Team responsible for building and launching the Exchange &amp; trading operations -- this includes: Michael B, Premier Support Manager, Roman Shtylman, Lead Exchange Developer - &amp; Charlie Lee, Engineering Manager -- the format will be a panel interview made of traders from TradingView, /r/bitcoinmarkets, &amp; IRCSoundCloud Recording (Coming Soon): https://soundcloud.com/whaleclub-bitcoinWhen: Weds June 10th 1:30PM PDT (UTC -7)Location: WCTeamSpeak: if you want to join the conversation download TeamSpeak3: http://teamspeak.com/?page=teamspeak3 enter server: ts.whaleclub.ioIt will be streamed LIVE: http://vaughnlive.tv/whaleclubHere is rough outline of the questions :BackgroundCan you give your personal background and journey to the company (Roman &amp; Michael) ?I know Coinbase has many talented people but what do they have from a development standpoint from an exchange functionality standpoint ? Matching engine level dev and trading product dev ?Do you see yourself as an exchange or a trading platform ?What is the vision over at Coinbase and specifically where does the exchange fit in the business strategy of what Coinbase’s overall vision is ?Approximately how many resources (percent-wise) are being utilized for the exchange operations and are they rapidly expanding ?There has been no proof-of-reserves on Coinbase -- why should we trust Coinbase with the security of coins and that they aren’t running a fractional reserve system. Many of the other players have adopted this method why haven’t you?Trading PlatformCurrently you are one of the few exchanges with FIX how do you see this API feature being utilized to connect you with the legacy financial worldI see you have spent a good deal on interface including charting have you thought about trying to get on TradingView ?UI/UX Review I don’t really care for the order depth visualization -- the standard is still bitcoinwisdom on how they do it I like time and sales and the order entry aspect On the bottom is that where there is open order and order history?Are we going to see margin on spot or more advanced products like futures ? if yes what can we expect the margin leverage to be? will there be USD style swaps like BFX offers ? if futures what kind of leverage and how will margin calls be handled ie similar to the OKCoin socialized loss systemTrading LandscapeCurrently you are going about getting an MSB in every state -- is there a rough timeline on complete of this ? and does the BitLicense in any way help you in this process ?As far as competing in a global exchange space we still see a very defined trend of much of the BTC trading volume happening offshore -- how does Coinbase from a strategic perspective look to tackle the fact that many offshore competitors have little to no KYC/AML and draw the lionshare of the trader ?Any opinion on the blocksize debate from a company perspective ? (Only time permitting)Since Charlie Lee is here are there any plans to add LTC trading to the exchange ?Please leave any specific questions you hope to have answered here</t>
  </si>
  <si>
    <t>http://www.reddit.com/r/Bitcoin/comments/39bec7/live_qa_interview_w_coinbase_exchange_weds_130pm/</t>
  </si>
  <si>
    <t>June 11, 2015 at 12:10AM</t>
  </si>
  <si>
    <t>Im_a_rocket_surgeon</t>
  </si>
  <si>
    <t>Elon Musk’s SpaceX reportedly files with the FCC to offer Web access worldwide via satellite. What can this represent for bitcoin adoption?</t>
  </si>
  <si>
    <t>https://np.reddit.com/r/Futurology/comments/39a466/elon_musks_spacex_reportedly_files_with_the_fcc/</t>
  </si>
  <si>
    <t>http://www.reddit.com/r/Bitcoin/comments/39bhiy/elon_musks_spacex_reportedly_files_with_the_fcc/</t>
  </si>
  <si>
    <t>June 11, 2015 at 12:37AM</t>
  </si>
  <si>
    <t>Rogerss93</t>
  </si>
  <si>
    <t>[ELI5] What are blocks/block sizes?</t>
  </si>
  <si>
    <t>As someone who's relatively new to Bitcoin, all of this language seems unnecessarily complicated, so for the sake of time, what do these terms mean?</t>
  </si>
  <si>
    <t>http://www.reddit.com/r/Bitcoin/comments/39blnw/eli5_what_are_blocksblock_sizes/</t>
  </si>
  <si>
    <t>June 11, 2015 at 12:26AM</t>
  </si>
  <si>
    <t>Mark &amp;amp; The Antifragile Bitcoin: ep. 0x00</t>
  </si>
  <si>
    <t>https://i.imgur.com/sweibRz.png</t>
  </si>
  <si>
    <t>http://www.reddit.com/r/Bitcoin/comments/39bjzo/mark_the_antifragile_bitcoin_ep_0x00/</t>
  </si>
  <si>
    <t>June 11, 2015 at 01:25AM</t>
  </si>
  <si>
    <t>75,000 Bit Bounty for a script that writes data to the blockchain</t>
  </si>
  <si>
    <t>My last two posts have been to create WIFS from a seed and then another script to sweep these keys and send any bits in the child wallets back to a vault address.For my next request, I'd like a script that uses my sweepKeys.js script and modify it so the transactions to the vault address a written with some data attached to it. This data would be 140 bytes or less, so it's not a movie file or anything, just enough for a few pieces of info that I'd like saved to the blockchain.Who's up for it?I need this script in Node.js por favor! Changetip will be used to pay you out a bounty. Check my last posts for the code /u/slacknation cooked up for me.</t>
  </si>
  <si>
    <t>http://www.reddit.com/r/Bitcoin/comments/39bt0t/75000_bit_bounty_for_a_script_that_writes_data_to/</t>
  </si>
  <si>
    <t>June 11, 2015 at 01:22AM</t>
  </si>
  <si>
    <t>What Bitcoin consolidation in Mexico tells us about the industry | Fortune</t>
  </si>
  <si>
    <t>http://fortune.com/2015/06/10/bitcoin-consolidation-mexico/</t>
  </si>
  <si>
    <t>http://www.reddit.com/r/Bitcoin/comments/39bshm/what_bitcoin_consolidation_in_mexico_tells_us/</t>
  </si>
  <si>
    <t>June 11, 2015 at 01:42AM</t>
  </si>
  <si>
    <t>WilliamDevine10</t>
  </si>
  <si>
    <t>Crowd Funding for Bitcoin Stunts</t>
  </si>
  <si>
    <t>Do you think people would pay me to parachute off of my apartment building into the Hudson river with a Bitcoin parachute? it could be really good publicity, stunts have always done well for Virgin Corp and they try to be as disruptive as Bitcoin is.</t>
  </si>
  <si>
    <t>http://www.reddit.com/r/Bitcoin/comments/39bvm0/crowd_funding_for_bitcoin_stunts/</t>
  </si>
  <si>
    <t>vanes1909</t>
  </si>
  <si>
    <t>Is it too late to invest in Bitcoin?</t>
  </si>
  <si>
    <t>http://www.reddit.com/r/Bitcoin/comments/39bvlp/is_it_too_late_to_invest_in_bitcoin/</t>
  </si>
  <si>
    <t>June 11, 2015 at 01:40AM</t>
  </si>
  <si>
    <t>ThePiachu</t>
  </si>
  <si>
    <t>Handling bitcoins during a hard fork - pondering Bitcoin XT</t>
  </si>
  <si>
    <t>http://tpbit.blogspot.ca/2015/06/handling-bitcoins-during-hard-fork.html</t>
  </si>
  <si>
    <t>http://www.reddit.com/r/Bitcoin/comments/39bvbh/handling_bitcoins_during_a_hard_fork_pondering/</t>
  </si>
  <si>
    <t>June 11, 2015 at 01:57AM</t>
  </si>
  <si>
    <t>ethereumtoday</t>
  </si>
  <si>
    <t>Attention is scammers! NO pay МОШЕННИКИ! Не платят!</t>
  </si>
  <si>
    <t>https://www.bitcoincloudservices.com/</t>
  </si>
  <si>
    <t>http://www.reddit.com/r/Bitcoin/comments/39by0u/attention_is_scammers_no_pay_%D0%BC%D0%BE%D1%88%D0%B5%D0%BD%D0%BD%D0%B8%D0%BA%D0%B8_%D0%BD%D0%B5_%D0%BF%D0%BB%D0%B0%D1%82%D1%8F%D1%82/</t>
  </si>
  <si>
    <t>June 11, 2015 at 02:45AM</t>
  </si>
  <si>
    <t>drf24</t>
  </si>
  <si>
    <t>Why run a node?</t>
  </si>
  <si>
    <t>I have the disk space and unlimited internet usage. Still, I don't see much incentive in doing it. What's in it for me?</t>
  </si>
  <si>
    <t>http://www.reddit.com/r/Bitcoin/comments/39c5l5/why_run_a_node/</t>
  </si>
  <si>
    <t>June 11, 2015 at 02:37AM</t>
  </si>
  <si>
    <t>BitcoinLawsuit</t>
  </si>
  <si>
    <t>Debunking Gavin. Why it is economically impossible for "everyone" to use the blockchain for "everything".</t>
  </si>
  <si>
    <t>https://www.reddit.com/r/Buttcoin/comments/39anu1/the_true_price_of_trustless_and_distributed_btc/</t>
  </si>
  <si>
    <t>http://www.reddit.com/r/Bitcoin/comments/39c4am/debunking_gavin_why_it_is_economically_impossible/</t>
  </si>
  <si>
    <t>June 11, 2015 at 02:32AM</t>
  </si>
  <si>
    <t>_CapR_</t>
  </si>
  <si>
    <t>Peter Todd on Twitter: "350,000 full nodes to 6,000 in two years; hundreds of thousands of users who now trust others to validate for them."</t>
  </si>
  <si>
    <t>https://twitter.com/petertoddbtc/status/608475414449778688?t=1&amp;cn=cmVjb3NfbmV0d29ya19kaWdlc3RfdHJpZ2dlcmVk&amp;sig=de2589f529c9df98d86009b7c4e8acfc1d32dccb&amp;al=1&amp;refsrc=email&amp;iid=e24953f5fb6a4af990f42375b9989619&amp;autoactions=1433955502&amp;uid=2635203444&amp;nid=244+40</t>
  </si>
  <si>
    <t>http://www.reddit.com/r/Bitcoin/comments/39c3fc/peter_todd_on_twitter_350000_full_nodes_to_6000/</t>
  </si>
  <si>
    <t>June 11, 2015 at 02:25AM</t>
  </si>
  <si>
    <t>NginUS</t>
  </si>
  <si>
    <t>Apparently blockchain.info's API is broken, "bitcoin-income" hasn't been able to credit my deposit for 3 days now.</t>
  </si>
  <si>
    <t>I'm told the address they generate with which to make a deposit is a temporary address encoded with my user account information &amp; since their API went down right when I made a deposit the funds haven't been delivered to their backend. This is my first experience w/ them, based on a positive review on bitcointalk. I feel like I've been scammed &amp; try to retain hope that I'll be able to get my money back eventually. Seriously bummed.</t>
  </si>
  <si>
    <t>http://www.reddit.com/r/Bitcoin/comments/39c2ea/apparently_blockchaininfos_api_is_broken/</t>
  </si>
  <si>
    <t>June 11, 2015 at 03:09AM</t>
  </si>
  <si>
    <t>istsehrgut</t>
  </si>
  <si>
    <t>Most people choose SPV wallets over the fully-validating Bitcoin Core. That's OK. Most people don't run SMTP servers, either. - Gavin</t>
  </si>
  <si>
    <t>https://twitter.com/gavinandresen/status/608651653240254464</t>
  </si>
  <si>
    <t>http://www.reddit.com/r/Bitcoin/comments/39c9f5/most_people_choose_spv_wallets_over_the/</t>
  </si>
  <si>
    <t>June 11, 2015 at 03:31AM</t>
  </si>
  <si>
    <t>Nick Szabo on block size debate: "Needs more computer science, less noise."</t>
  </si>
  <si>
    <t>https://twitter.com/NickSzabo4/status/608702015120670720</t>
  </si>
  <si>
    <t>http://www.reddit.com/r/Bitcoin/comments/39cd2l/nick_szabo_on_block_size_debate_needs_more/</t>
  </si>
  <si>
    <t>June 11, 2015 at 03:29AM</t>
  </si>
  <si>
    <t>sbc-1</t>
  </si>
  <si>
    <t>OpenStreetMap needs new servers. And they accept Bitcoin.</t>
  </si>
  <si>
    <t>http://donate.openstreetmap.org/server2015/</t>
  </si>
  <si>
    <t>http://www.reddit.com/r/Bitcoin/comments/39ccr1/openstreetmap_needs_new_servers_and_they_accept/</t>
  </si>
  <si>
    <t>June 11, 2015 at 03:42AM</t>
  </si>
  <si>
    <t>Bitcoinpunters</t>
  </si>
  <si>
    <t>Bitcoin Punter software is ready for testing</t>
  </si>
  <si>
    <t>Over the last 5 weeks we have developed a Bitcoin punter.Version 0.1 is ready for testing, hope you make good money using it. Currently supports Bitcoin, Litecoin, Dogecoin hedging. Reaction time set to 0.2 seconds, next version will support individuell adjusting.Download: https://mega.co.nz/#!EBhC1RrY!Yahl4VpwzISeMX-AOPMS7ZtKJzaj2xl8lShWVvEPZ5c</t>
  </si>
  <si>
    <t>http://www.reddit.com/r/Bitcoin/comments/39cev5/bitcoin_punter_software_is_ready_for_testing/</t>
  </si>
  <si>
    <t>June 11, 2015 at 04:04AM</t>
  </si>
  <si>
    <t>Streamium.io AMA going on now...</t>
  </si>
  <si>
    <t>https://np.reddit.com/r/Streamiumlive/comments/39chtu/streamiumio_ama_going_on_now/</t>
  </si>
  <si>
    <t>http://www.reddit.com/r/Bitcoin/comments/39cihu/streamiumio_ama_going_on_now/</t>
  </si>
  <si>
    <t>June 11, 2015 at 04:19AM</t>
  </si>
  <si>
    <t>What's the best legal thing to sell if you want customers to pay in bitcoin?</t>
  </si>
  <si>
    <t>http://www.reddit.com/r/Bitcoin/comments/39ckwq/whats_the_best_legal_thing_to_sell_if_you_want/</t>
  </si>
  <si>
    <t>June 11, 2015 at 04:13AM</t>
  </si>
  <si>
    <t>Bitcoin has the opportunity to improve Warehouse ROI by reducing transaction costs and increasing the speed of transactions.</t>
  </si>
  <si>
    <t>http://bitcoinist.net/technology-play-increasing-role-warehousing-roi/</t>
  </si>
  <si>
    <t>http://www.reddit.com/r/Bitcoin/comments/39cjwe/bitcoin_has_the_opportunity_to_improve_warehouse/</t>
  </si>
  <si>
    <t>June 11, 2015 at 05:05AM</t>
  </si>
  <si>
    <t>It's hard to build a business around a technology that has "no/low fees" as its entire premise…</t>
  </si>
  <si>
    <t>Was just thinking about this today on behalf of all those out there trying to build businesses and make a profit centered around bitcoin / block chain based technology.It must be difficult to come up with business models when the subject of your entire business is centered around "not charging for stuff". Banks make a lot of money because they can charge fees. Businesses make a lot of money because they can charge fees. Yet here we are with a technology that needs an infrastructure, and people love it because of the lack of fees.Do you think this is going to affect the breadth and diversity of services in the bitcoin space?</t>
  </si>
  <si>
    <t>http://www.reddit.com/r/Bitcoin/comments/39cs0f/its_hard_to_build_a_business_around_a_technology/</t>
  </si>
  <si>
    <t>June 11, 2015 at 05:03AM</t>
  </si>
  <si>
    <t>BTC_Dropout</t>
  </si>
  <si>
    <t>Why does ShapeShift not post their daily volumes? CoinMarketCap has to be incredibly off now that ShapeShift is taking the majority of the alt-trading market.</t>
  </si>
  <si>
    <t>Why would anybody sell alt's through an exchange if ShapeShift supports them?ShapeShift should publish daily coin volume, and have that pair to CoinMarketCap so we can get an accurate feel for the real volume. I wouldn't be surprised if the ShapeShift model kills off exchanges.</t>
  </si>
  <si>
    <t>http://www.reddit.com/r/Bitcoin/comments/39crqw/why_does_shapeshift_not_post_their_daily_volumes/</t>
  </si>
  <si>
    <t>June 11, 2015 at 04:57AM</t>
  </si>
  <si>
    <t>ekatchka</t>
  </si>
  <si>
    <t>Vitalik Buterin to Audit La’Zooz Decentralized Ridesharing Project. Token sale is LIVE</t>
  </si>
  <si>
    <t>http://cointelegraph.com/news/114525/vitalik-buterin-to-audit-lazooz-decentralized-ridesharing-project</t>
  </si>
  <si>
    <t>http://www.reddit.com/r/Bitcoin/comments/39cqu1/vitalik_buterin_to_audit_lazooz_decentralized/</t>
  </si>
  <si>
    <t>June 11, 2015 at 05:36AM</t>
  </si>
  <si>
    <t>Megatonic</t>
  </si>
  <si>
    <t>Measuring volatility...any suggestions?</t>
  </si>
  <si>
    <t>I'm looking to create a quantifiable measure of Bitcoin's price volatility, on a weekly or daily basis. I'd also like to be able to show how the volatility of BTC is generally decreased since the "big bubble." Unfortunately, I'm functionally useless when it comes to math. Does anyone have a suggestion for how I would tackle this problem? Or, has someone already done this?As always, my many thanks to this awesome community!</t>
  </si>
  <si>
    <t>http://www.reddit.com/r/Bitcoin/comments/39cwvr/measuring_volatilityany_suggestions/</t>
  </si>
  <si>
    <t>June 11, 2015 at 05:25AM</t>
  </si>
  <si>
    <t>Quick Notes On Sidechains "Elements"</t>
  </si>
  <si>
    <t>http://gendal.me/2015/06/10/quick-notes-on-sidechains-elements/</t>
  </si>
  <si>
    <t>http://www.reddit.com/r/Bitcoin/comments/39cv64/quick_notes_on_sidechains_elements/</t>
  </si>
  <si>
    <t>June 11, 2015 at 05:34AM</t>
  </si>
  <si>
    <t>Account-a6d37cb2</t>
  </si>
  <si>
    <t>Bitcoin website hosting?</t>
  </si>
  <si>
    <t>Are there any trusted website hosters that accept bitcoin?That include c-panel, databases and all the other good stuff.</t>
  </si>
  <si>
    <t>http://www.reddit.com/r/Bitcoin/comments/39cwgd/bitcoin_website_hosting/</t>
  </si>
  <si>
    <t>June 11, 2015 at 05:54AM</t>
  </si>
  <si>
    <t>nagleatorcoin</t>
  </si>
  <si>
    <t>Bitcoin transactions VS Traditional Finance Transactions</t>
  </si>
  <si>
    <t>For a long time I have been arguing how Bitcoin transactions are superior, privacy, instant, little to no fees etcHowever I don't really understand how traditional financial institutes transfer money.For example how does Wells Fargo send a bank transfer to BOA?I feel I can't really argue for Bitcoin till I fully understand the system we currently use.If anyone has a good reference place to look or any info it would be much appreciated!</t>
  </si>
  <si>
    <t>http://www.reddit.com/r/Bitcoin/comments/39czg5/bitcoin_transactions_vs_traditional_finance/</t>
  </si>
  <si>
    <t>June 11, 2015 at 05:47AM</t>
  </si>
  <si>
    <t>CyrexCore2k</t>
  </si>
  <si>
    <t>Just a heads up, Soylent and AmagiMetals no longer accept bitcoin.</t>
  </si>
  <si>
    <t>I've spoken directly to support on both websites and it's been confirmed. Very frustrating.</t>
  </si>
  <si>
    <t>http://www.reddit.com/r/Bitcoin/comments/39cycb/just_a_heads_up_soylent_and_amagimetals_no_longer/</t>
  </si>
  <si>
    <t>June 11, 2015 at 06:22AM</t>
  </si>
  <si>
    <t>Tardigrade1</t>
  </si>
  <si>
    <t>How anonymous is a Trezor?</t>
  </si>
  <si>
    <t>http://www.reddit.com/r/Bitcoin/comments/39d3hj/how_anonymous_is_a_trezor/</t>
  </si>
  <si>
    <t>June 11, 2015 at 06:43AM</t>
  </si>
  <si>
    <t>norill</t>
  </si>
  <si>
    <t>Bitcoin related movie idea</t>
  </si>
  <si>
    <t>near future. btc is worth a boatload of money. a group of robbers discovers that hall finney had some btc stored in a brain wallet before he was cryopreserved. they plan a heist to steal his frozen body and extract the passphrase from his brain.how does that sound?</t>
  </si>
  <si>
    <t>http://www.reddit.com/r/Bitcoin/comments/39d6g0/bitcoin_related_movie_idea/</t>
  </si>
  <si>
    <t>June 11, 2015 at 06:59AM</t>
  </si>
  <si>
    <t>bitvinda</t>
  </si>
  <si>
    <t>Can someone shed some light on miner fees?</t>
  </si>
  <si>
    <t>I'm trying to find more info on how miners decide what fees are appropriate and what the current fee structure is. I've noticed the standard as being 0.0001 for some time now, or ~US$0.02, which is hardly free for small transactions. My Airbitz wallet made an adjustment this week though and I noticed it sent through a transaction for a cup of coffee with a 0.00003 fee which still cleared in the next block. (https://blockchain.info/tx/c02fdb93a5e70ad120f4cc039435dc1bc3640ddf62c72996f97bcccf5c10c816)Is it that fees can be flexible below the 0.0001 threshold depending on tx size, age, no. of inputs/outputs etc.? Does BTC price fluctuation also affect fees? And if these are so, why don't other wallets also make these adjustments?</t>
  </si>
  <si>
    <t>http://www.reddit.com/r/Bitcoin/comments/39d8nv/can_someone_shed_some_light_on_miner_fees/</t>
  </si>
  <si>
    <t>June 11, 2015 at 07:54AM</t>
  </si>
  <si>
    <t>69karmawhore69</t>
  </si>
  <si>
    <t>Apparently all you have to do to rob a bank of $10k is walk in and ask for it, no weapons or fanfare necessary - x-post /r/iama with a former professional bank robber</t>
  </si>
  <si>
    <t>http://np.reddit.com/r/IAmA/comments/39b67t/im_a_retired_bank_robber_ama/cs1vvd1</t>
  </si>
  <si>
    <t>http://www.reddit.com/r/Bitcoin/comments/39dgwe/apparently_all_you_have_to_do_to_rob_a_bank_of/</t>
  </si>
  <si>
    <t>June 11, 2015 at 07:51AM</t>
  </si>
  <si>
    <t>Everyone hold hands, let's say a prayer</t>
  </si>
  <si>
    <t>http://www.reddit.com/r/Bitcoin/comments/39dgi0/everyone_hold_hands_lets_say_a_prayer/</t>
  </si>
  <si>
    <t>June 11, 2015 at 08:14AM</t>
  </si>
  <si>
    <t>loveforyouandme</t>
  </si>
  <si>
    <t>Need help browserifying bip38.js (150,000 bit bounty)</t>
  </si>
  <si>
    <t>I’m trying to get bip38.js to run standalone in the browser. I’ve installed it through npm and bower. I attempt to browserify it by running browserify bip38 -o ~/bip38.js and variations thereof (-s option, -r option, etc).I see one of a few errors in the browser console, depending on specifics of how I create the file:ReferenceError: Can’t find variable: require.Cannot find module ‘bip38’Cannot find module ‘aes’I’m also running bitcore alongside bip38 so there’s a small chance of a dependency conflict. I’ve tried removing bitcore to isolate variables but then I get the “can’t find variable: require” error.I’m new to node.js so it's possible I'm making a noob mistake, but I'll happily pay 0.15 BTC to anyone who can get this working with me.Thanks!</t>
  </si>
  <si>
    <t>http://www.reddit.com/r/Bitcoin/comments/39dk28/need_help_browserifying_bip38js_150000_bit_bounty/</t>
  </si>
  <si>
    <t>June 11, 2015 at 08:35AM</t>
  </si>
  <si>
    <t>Urgent! Please Help Save Small Bitcoin Businesses</t>
  </si>
  <si>
    <t>Bill 1326 on Virtual Currency is currently in California's State Senate.California's State Assembly AB-1326, a bill that seeks to prohibit a person from engaging in this state in the business of virtual currency without either a license or a special exemption from the State. This bill, would raise the barriers to entry for bitcoin businesses, would harm both bitcoin consumers and entrepreneurs.Californians, please email or call your State Senate representative.Please contact the Committee on Rules Committee Chair Kevin de León (916) 651-4024 Committee Vice Chair Jean Fuller (916) 651-4016 Senator Anthony Cannella (916) 651-4012 Senator Connie M. Leyva (916) 651-4020 Senator Holly J. Mitchela (916) 651-4030Or email, feel free to copy and paste:senator.deleon@senate.ca.gov; senator.fuller@senate.ca.gov; senator.cannella@senate.ca.gov; senator.leyva@senate.ca.gov; senator.mitchell@senate.ca.govIn addition, you can CC your State Senator, these link may help. Senate Roster Link to find you legislatureThere's currently a petition on change.org with 235 supporters.We're a small group based out of San Jose, CA and will continue to reach out to our Senate but hope to find more California on r/bitcoin.</t>
  </si>
  <si>
    <t>http://www.reddit.com/r/Bitcoin/comments/39dn7d/urgent_please_help_save_small_bitcoin_businesses/</t>
  </si>
  <si>
    <t>mitchr4</t>
  </si>
  <si>
    <t>Musk's Space X files with FCC to offer Internet access for everone.</t>
  </si>
  <si>
    <t>http://thenextweb.com/insider/2015/06/10/elon-musks-spacex-reportedly-files-with-the-fcc-to-offer-web-access-worldwide-via-satellite/</t>
  </si>
  <si>
    <t>http://www.reddit.com/r/Bitcoin/comments/39dn3d/musks_space_x_files_with_fcc_to_offer_internet/</t>
  </si>
  <si>
    <t>June 11, 2015 at 09:25AM</t>
  </si>
  <si>
    <t>The Islamic State may be trying to raise funds using Bitcoin</t>
  </si>
  <si>
    <t>http://english.astroawani.com/world-news/islamic-state-may-be-trying-raise-funds-using-bitcoin-62110</t>
  </si>
  <si>
    <t>http://www.reddit.com/r/Bitcoin/comments/39dvec/the_islamic_state_may_be_trying_to_raise_funds/</t>
  </si>
  <si>
    <t>marcus_of_augustus</t>
  </si>
  <si>
    <t>FR admits inflation side effect is to make the rich richer.</t>
  </si>
  <si>
    <t>http://www.zerohedge.com/news/2015-06-10/oops-fed-admits-qe-widens-inequality</t>
  </si>
  <si>
    <t>http://www.reddit.com/r/Bitcoin/comments/39dvcv/fr_admits_inflation_side_effect_is_to_make_the/</t>
  </si>
  <si>
    <t>June 11, 2015 at 09:36AM</t>
  </si>
  <si>
    <t>With all the banning going on, is there anyway we can get /r/buttcoin banned?</t>
  </si>
  <si>
    <t>One can only dream...</t>
  </si>
  <si>
    <t>http://www.reddit.com/r/Bitcoin/comments/39dx5m/with_all_the_banning_going_on_is_there_anyway_we/</t>
  </si>
  <si>
    <t>June 11, 2015 at 10:11AM</t>
  </si>
  <si>
    <t>What BitLicense Regulations Mean for Bitcoin</t>
  </si>
  <si>
    <t>http://www.nasdaq.com/article/what-bitlicense-regulations-mean-for-bitcoin-cm485273</t>
  </si>
  <si>
    <t>http://www.reddit.com/r/Bitcoin/comments/39e2ov/what_bitlicense_regulations_mean_for_bitcoin/</t>
  </si>
  <si>
    <t>June 11, 2015 at 11:37AM</t>
  </si>
  <si>
    <t>smixandvanpool</t>
  </si>
  <si>
    <t>new TA from smixandvanpool..</t>
  </si>
  <si>
    <t>http://i.imgur.com/jPs2WV3.pngthis is a cup and a handle with a plate under it. could call for continuation. or "up".head over to bitcoinmarkets to see all kinds of funny drawings.</t>
  </si>
  <si>
    <t>http://www.reddit.com/r/Bitcoin/comments/39ef5p/new_ta_from_smixandvanpool/</t>
  </si>
  <si>
    <t>June 11, 2015 at 11:01AM</t>
  </si>
  <si>
    <t>StupidSexyConnor</t>
  </si>
  <si>
    <t>How many bitcoins have you spent on goods and services?</t>
  </si>
  <si>
    <t>If possible with a breakdown between physical and digital items.</t>
  </si>
  <si>
    <t>http://www.reddit.com/r/Bitcoin/comments/39ea1z/how_many_bitcoins_have_you_spent_on_goods_and/</t>
  </si>
  <si>
    <t>June 11, 2015 at 12:25PM</t>
  </si>
  <si>
    <t>Bitcoin Price Analysis: Week of June 10</t>
  </si>
  <si>
    <t>http://bravenewcoin.com/news/bitcoin-price-analysis-week-of-june-10/</t>
  </si>
  <si>
    <t>http://www.reddit.com/r/Bitcoin/comments/39eljq/bitcoin_price_analysis_week_of_june_10/</t>
  </si>
  <si>
    <t>June 11, 2015 at 12:16PM</t>
  </si>
  <si>
    <t>An interesting segment recently aired on BBC Newsnight about Bitcoin and the Blockchain.</t>
  </si>
  <si>
    <t>https://www.youtube.com/watch?v=2ky3mDUoh74</t>
  </si>
  <si>
    <t>http://www.reddit.com/r/Bitcoin/comments/39ekev/an_interesting_segment_recently_aired_on_bbc/</t>
  </si>
  <si>
    <t>June 11, 2015 at 12:05PM</t>
  </si>
  <si>
    <t>Can the Decentralised Ledger of Bitcoin Apply to Music? - Midem 2015</t>
  </si>
  <si>
    <t>https://www.youtube.com/watch?v=ggK95uVZnKs</t>
  </si>
  <si>
    <t>http://www.reddit.com/r/Bitcoin/comments/39ej0i/can_the_decentralised_ledger_of_bitcoin_apply_to/</t>
  </si>
  <si>
    <t>June 11, 2015 at 12:48PM</t>
  </si>
  <si>
    <t>Betchain - The First Bitcoin Casino To Offer Free Slot Spins</t>
  </si>
  <si>
    <t>http://247cryptonews.com/betchain-the-first-bitcoin-casino-to-offer-free-slot-spins/</t>
  </si>
  <si>
    <t>http://www.reddit.com/r/Bitcoin/comments/39eoeq/betchain_the_first_bitcoin_casino_to_offer_free/</t>
  </si>
  <si>
    <t>Get ready for sideloaded open source wallets on iOS9!</t>
  </si>
  <si>
    <t>http://9to5mac.com/2015/06/10/xcode-7-allows-anyone-to-download-build-and-sideload-ios-apps-for-free/I can see breadwallet and other wallets pushing users or the more technical users to compile the code on their own to be sure that the code shown on github is the code that is compiled and put on the phone. Previously you just had to blindly trust that that was so on wallets on the app store itself.</t>
  </si>
  <si>
    <t>http://www.reddit.com/r/Bitcoin/comments/39eodi/get_ready_for_sideloaded_open_source_wallets_on/</t>
  </si>
  <si>
    <t>June 11, 2015 at 12:46PM</t>
  </si>
  <si>
    <t>El_Wookie</t>
  </si>
  <si>
    <t>Free 3ds games bought with bitcoin.</t>
  </si>
  <si>
    <t>Don't have a 3ds so here you are. Bought with bitcoin on humble Bundle. https://imgrush.com/OKo4Xe8NvxBk</t>
  </si>
  <si>
    <t>http://www.reddit.com/r/Bitcoin/comments/39eo3t/free_3ds_games_bought_with_bitcoin/</t>
  </si>
  <si>
    <t>June 11, 2015 at 01:15PM</t>
  </si>
  <si>
    <t>Top 7 For Your Business!</t>
  </si>
  <si>
    <t>http://www.itaxsmart.com/apps-for-entrepreneurs/</t>
  </si>
  <si>
    <t>http://www.reddit.com/r/Bitcoin/comments/39erg8/top_7_for_your_business/</t>
  </si>
  <si>
    <t>I made a simple SMS application that you can text for live BTC price updates after not finding anything that met my needs. Thought I'd share it with you guys :)</t>
  </si>
  <si>
    <t>http://whitjack.me/sms</t>
  </si>
  <si>
    <t>http://www.reddit.com/r/Bitcoin/comments/39erde/i_made_a_simple_sms_application_that_you_can_text/</t>
  </si>
  <si>
    <t>June 11, 2015 at 01:14PM</t>
  </si>
  <si>
    <t>borick</t>
  </si>
  <si>
    <t>Can bitcoin technology be used to create a reddit which by its nature is completely open and not prone to manipulation?</t>
  </si>
  <si>
    <t>http://www.reddit.com/r/Bitcoin/comments/39eray/can_bitcoin_technology_be_used_to_create_a_reddit/</t>
  </si>
  <si>
    <t>June 11, 2015 at 01:09PM</t>
  </si>
  <si>
    <t>Godfreee</t>
  </si>
  <si>
    <t>My friend just launched an Android game that gives away $50 in BTC to the top 10 players every 48 hours, which increases based on the game's revenue. It's a good-looking game too!</t>
  </si>
  <si>
    <t>https://twitter.com/LoudPandaInc/status/608876503800020992</t>
  </si>
  <si>
    <t>http://www.reddit.com/r/Bitcoin/comments/39eqp9/my_friend_just_launched_an_android_game_that/</t>
  </si>
  <si>
    <t>June 11, 2015 at 01:02PM</t>
  </si>
  <si>
    <t>tracss</t>
  </si>
  <si>
    <t>Is this anology right? Replicated shared ledgers = intranet, bitcoin = internet?</t>
  </si>
  <si>
    <t>http://www.reddit.com/r/Bitcoin/comments/39eq07/is_this_anology_right_replicated_shared_ledgers/</t>
  </si>
  <si>
    <t>June 11, 2015 at 02:00PM</t>
  </si>
  <si>
    <t>It's going down.</t>
  </si>
  <si>
    <t>http://video.cnbc.com/gallery/?video=3000387366</t>
  </si>
  <si>
    <t>http://www.reddit.com/r/Bitcoin/comments/39ew52/its_going_down/</t>
  </si>
  <si>
    <t>June 11, 2015 at 02:38PM</t>
  </si>
  <si>
    <t>Bitcoin is most stable currency, even without backup of weapons and dirty politics</t>
  </si>
  <si>
    <t>It's a marvelous achievement of people all around the globe.Look at the Rubble(-50% in a year), Euro(-30% in a year), Dollar (limitless printing), or countries like Argentina, Greece, Italy, etc., etc., etc.It's quite clear, Bitcoin is the salvation for lots of nations. Even for those who work and pay taxes for weapons and politics.</t>
  </si>
  <si>
    <t>http://www.reddit.com/r/Bitcoin/comments/39ezw9/bitcoin_is_most_stable_currency_even_without/</t>
  </si>
  <si>
    <t>June 11, 2015 at 02:34PM</t>
  </si>
  <si>
    <t>camereye</t>
  </si>
  <si>
    <t>Satoshi = Skynet ?</t>
  </si>
  <si>
    <t>Nobody knows the true identity of Satoshi, but what proves us that Satoshi is human ?I try to explain with my bad english (sorry for this)1/ Bitcoin could become the fundation of the Internet of things. Soon, machines will be able to exchange money with no human interaction. With the years, IA will become more and more complex, and one day, machines will gain 2 crucial things :independance (it will be able to create / exchange : energy, bitcoins, repairing, protection ...)conscience (maybe between 2020 &amp; 2030).2/ Today, it seems quite hard to imagine to travel in time for something physical. But what about electrical impulses?What if future could communicate with the past using electrical information to write messages, create code, etc ...?What if Satoshi is (will be) IA preparing Singularity ?</t>
  </si>
  <si>
    <t>http://www.reddit.com/r/Bitcoin/comments/39ezle/satoshi_skynet/</t>
  </si>
  <si>
    <t>June 11, 2015 at 02:31PM</t>
  </si>
  <si>
    <t>Could it be that the future of Bitcoin is not the way people imagine it but some other way?</t>
  </si>
  <si>
    <t>I in general do not expect it to be for small transactions or even as money -- we already have lots of ways to buy stuff. But why won't Bitcoin's primary purpose end up being doing things that fiat doesn't even remotely do? Why won't Bitcoin be for deed registration? Larger transactions instead of microtransactions?If Bitcoin applications end up being for "big" rather than "small" things, won't that help with scaling issues (if indeed there really are such issues)?</t>
  </si>
  <si>
    <t>http://www.reddit.com/r/Bitcoin/comments/39ez9g/could_it_be_that_the_future_of_bitcoin_is_not_the/</t>
  </si>
  <si>
    <t>June 11, 2015 at 02:22PM</t>
  </si>
  <si>
    <t>0.5 Gramm Gold for free at Bitgold!</t>
  </si>
  <si>
    <t>Promo at BitGold! Register for free and get 0.5 gramm Gold for free! :)Link: BitGold.com/r/l9hd07In the future you can trade Gold with BTC !</t>
  </si>
  <si>
    <t>http://www.reddit.com/r/Bitcoin/comments/39eyeb/05_gramm_gold_for_free_at_bitgold/</t>
  </si>
  <si>
    <t>June 11, 2015 at 03:40PM</t>
  </si>
  <si>
    <t>Aftermath of May 29 stress test: BTC China + AntPool (30% of hashrate) raise their block size caps</t>
  </si>
  <si>
    <t>http://imgur.com/cy3xZOq</t>
  </si>
  <si>
    <t>http://www.reddit.com/r/Bitcoin/comments/39f59k/aftermath_of_may_29_stress_test_btc_china_antpool/</t>
  </si>
  <si>
    <t>June 11, 2015 at 03:36PM</t>
  </si>
  <si>
    <t>Spofas</t>
  </si>
  <si>
    <t>$30k to have the Bitcoin logo show up in Pornhub's Space Porn. Can we do it?</t>
  </si>
  <si>
    <t>https://www.indiegogo.com/projects/pornhub-space-program-sexploration#/story</t>
  </si>
  <si>
    <t>http://www.reddit.com/r/Bitcoin/comments/39f4yv/30k_to_have_the_bitcoin_logo_show_up_in_pornhubs/</t>
  </si>
  <si>
    <t>June 11, 2015 at 03:30PM</t>
  </si>
  <si>
    <t>We need to meerkat about Bitcoin and mob it like grant cardone.</t>
  </si>
  <si>
    <t>http://www.reddit.com/r/Bitcoin/comments/39f4gf/we_need_to_meerkat_about_bitcoin_and_mob_it_like/</t>
  </si>
  <si>
    <t>June 11, 2015 at 03:20PM</t>
  </si>
  <si>
    <t>BitBank_</t>
  </si>
  <si>
    <t>Do you know about JUA's finance project?</t>
  </si>
  <si>
    <t>JUA creates its 11 seconds' miracle in its 1st overseas expansion project, you can always check out the twitter of bitbank and study about this.</t>
  </si>
  <si>
    <t>http://www.reddit.com/r/Bitcoin/comments/39f3nb/do_you_know_about_juas_finance_project/</t>
  </si>
  <si>
    <t>June 11, 2015 at 03:19PM</t>
  </si>
  <si>
    <t>coinspotru</t>
  </si>
  <si>
    <t>Russian Central Bank can allow operations with Bitcoin</t>
  </si>
  <si>
    <t>Missing Russian ban news? Next week Russian CB plans to have a meeting with financial market experts to discuss bitcoins and cryptocurrencies in general in Russia. Source from CB told local (old and trusted) newspaper “Izvestia” that they will most likely turn to be loyal enough to cryptocurrenices and that CB’s attitude has changed during past year. The source admits that CB can permit and regulate some of operations with bitcoins. Source (Russian): http://coinspot.io/news/breaking-news/rossijskij-centrobank-mozhet-priznat-bitcoiny/</t>
  </si>
  <si>
    <t>http://www.reddit.com/r/Bitcoin/comments/39f3j1/russian_central_bank_can_allow_operations_with/</t>
  </si>
  <si>
    <t>June 11, 2015 at 03:55PM</t>
  </si>
  <si>
    <t>"Bitnodes, which recently updated its crawling algorithm to be faster and more accurate. This update caused the number of reported nodes to drop by an order of magnitude, from more than 100,000 to fewer than 10,000 because it no longer counts nodes that do not accept inbound connections." - 6/7/2014</t>
  </si>
  <si>
    <t>https://medium.com/@lopp/bitcoin-nodes-how-many-is-enough-9b8e8f6fd2cf</t>
  </si>
  <si>
    <t>http://www.reddit.com/r/Bitcoin/comments/39f6j6/bitnodes_which_recently_updated_its_crawling/</t>
  </si>
  <si>
    <t>June 11, 2015 at 03:45PM</t>
  </si>
  <si>
    <t>If 20mb block size limit is kicking the can down the road then 1mb block size limit is asphyxiating yourself with the can!</t>
  </si>
  <si>
    <t>20mb block size limit is removing an artificial obstacle to scalability. All we have to do to scale to Visa levels in 10 years is remove obstacles and let technological advancements like bandwidth and storage keep improving exponentially.</t>
  </si>
  <si>
    <t>http://www.reddit.com/r/Bitcoin/comments/39f5qt/if_20mb_block_size_limit_is_kicking_the_can_down/</t>
  </si>
  <si>
    <t>June 11, 2015 at 03:44PM</t>
  </si>
  <si>
    <t>What has been learned from the altcoin experiments?</t>
  </si>
  <si>
    <t>There are lots of altcoins that have branched off the bitcoin code base. Some have added interesting new features and their chains are up and running for a while. Considering these variations as experiments, what conclusions can be drawn for future evolutions of bitcoin? What has and what hasn't worked? Has any systematic evaluation of these new technologies been performed? I'd consider it a pitty if bitcoin core devs would miss the opportunity to learn from these altcoin experiments.</t>
  </si>
  <si>
    <t>http://www.reddit.com/r/Bitcoin/comments/39f5o0/what_has_been_learned_from_the_altcoin_experiments/</t>
  </si>
  <si>
    <t>June 11, 2015 at 04:05PM</t>
  </si>
  <si>
    <t>Bitcoin challenge. Unlock photograph content from BTC</t>
  </si>
  <si>
    <t>https://twitter.com/AleenaMaleena/status/608892557267902464</t>
  </si>
  <si>
    <t>http://www.reddit.com/r/Bitcoin/comments/39f7g5/bitcoin_challenge_unlock_photograph_content_from/</t>
  </si>
  <si>
    <t>June 11, 2015 at 03:59PM</t>
  </si>
  <si>
    <t>The Fork You Don't Want To Pick Up: A #Bitcoin Reflection</t>
  </si>
  <si>
    <t>http://www.twitlonger.com/show/n_1smkanp</t>
  </si>
  <si>
    <t>http://www.reddit.com/r/Bitcoin/comments/39f6up/the_fork_you_dont_want_to_pick_up_a_bitcoin/</t>
  </si>
  <si>
    <t>June 11, 2015 at 05:11PM</t>
  </si>
  <si>
    <t>Wences Casares: The Bitcoin-Obsessed Serial Entrepreneur</t>
  </si>
  <si>
    <t>http://coinde.sk/1QOeKcJ</t>
  </si>
  <si>
    <t>http://www.reddit.com/r/Bitcoin/comments/39fcxu/wences_casares_the_bitcoinobsessed_serial/</t>
  </si>
  <si>
    <t>June 11, 2015 at 05:27PM</t>
  </si>
  <si>
    <t>Panel Interview with Coinbase Exchange</t>
  </si>
  <si>
    <t>https://soundcloud.com/whaleclub-bitcoin/panel-interviewhangout-with-coinbase-exchange</t>
  </si>
  <si>
    <t>http://www.reddit.com/r/Bitcoin/comments/39fe93/panel_interview_with_coinbase_exchange/</t>
  </si>
  <si>
    <t>June 10, 2015 at 05:54PM</t>
  </si>
  <si>
    <t>blackmarble</t>
  </si>
  <si>
    <t>PSA: If you are running Bitcoin Core and you are not forwarding port 8333 (peering only 8 connections) then younare not running a full node.</t>
  </si>
  <si>
    <t>To quote Gavin Andresen:Most ordinary folks should NOT be running a full node. We need full nodes that are always on, have more than 8 connections (if you have only 8 then you are part of the problem, not part of the solution), and have a high-bandwidth connection to the Internet.So: if you've got an extra virtual machine with enough memory in a data center, then yes, please, run a full node.Edit: according to /u/nullc and /u/pwuille, by running Bitcoin Core (or XT) you help reinforce the rules of the network by verifying transactions even if you do not help network propagation as you would if you opened the ports. So you do add value to the network (and specifically yourself because trustless). Also, it is probably poor advice to abdicate control of your node to a data center.</t>
  </si>
  <si>
    <t>http://www.reddit.com/r/Bitcoin/comments/39a7mi/psa_if_you_are_running_bitcoin_core_and_you_are/</t>
  </si>
  <si>
    <t>June 11, 2015 at 05:46PM</t>
  </si>
  <si>
    <t>My friend just launched an Android game that rewards $50 in Bitcoin to the top 10 players every 48 hours. I wonder if one of the big name game developers will use Bitcoin soon?</t>
  </si>
  <si>
    <t>http://www.reddit.com/r/Bitcoin/comments/39ffws/my_friend_just_launched_an_android_game_that/</t>
  </si>
  <si>
    <t>June 11, 2015 at 05:42PM</t>
  </si>
  <si>
    <t>Musing about AI and the future of money...</t>
  </si>
  <si>
    <t>Maybe at some time in the future, maybe the near future, each Bitcoin (or some other crypto currency unit) is itself an intelligent agent, maybe trying to spend itself most efficiently; maybe it protects you against fraud, etc.</t>
  </si>
  <si>
    <t>http://www.reddit.com/r/Bitcoin/comments/39ffkq/musing_about_ai_and_the_future_of_money/</t>
  </si>
  <si>
    <t>June 11, 2015 at 05:55PM</t>
  </si>
  <si>
    <t>haapee</t>
  </si>
  <si>
    <t>Bitcoin Wallet Software Providers Express Support for Block Size Increase</t>
  </si>
  <si>
    <t>http://cointelegraph.com/news/114530/bitcoin-wallet-software-providers-express-support-for-block-size-increase</t>
  </si>
  <si>
    <t>http://www.reddit.com/r/Bitcoin/comments/39fgnt/bitcoin_wallet_software_providers_express_support/</t>
  </si>
  <si>
    <t>June 11, 2015 at 05:47PM</t>
  </si>
  <si>
    <t>CBergmann</t>
  </si>
  <si>
    <t>What the German bitcoin industry &amp;amp; scene thinks about the block size debate</t>
  </si>
  <si>
    <t>http://bitcoinblog.de/2015/06/11/what-the-german-bitcoin-industry-thinks-about-the-block-size-debate/</t>
  </si>
  <si>
    <t>http://www.reddit.com/r/Bitcoin/comments/39ffyk/what_the_german_bitcoin_industry_scene_thinks/</t>
  </si>
  <si>
    <t>June 11, 2015 at 06:17PM</t>
  </si>
  <si>
    <t>Elon Musk's SpaceX Plans To Launch 4,000 Satellites, Broadcasting Internet To Entire World</t>
  </si>
  <si>
    <t>https://np.reddit.com/r/worldnews/comments/39e2v3/elon_musks_spacex_plans_to_launch_4000_satellites/</t>
  </si>
  <si>
    <t>http://www.reddit.com/r/Bitcoin/comments/39filk/elon_musks_spacex_plans_to_launch_4000_satellites/</t>
  </si>
  <si>
    <t>June 11, 2015 at 06:44PM</t>
  </si>
  <si>
    <t>h0neypot</t>
  </si>
  <si>
    <t>Kraken Introduces Dark Pool</t>
  </si>
  <si>
    <t>"We are pleased to announce the Kraken dark pool, a new feature that allows clients to discreetly place large bitcoin orders and execute against similar sized orders at potentially better prices. Kraken is now one of the few exchanges offering a dark pool for bitcoin. The Kraken dark pool is an order book not visible to the rest of the market. Each trader only knows their own orders. Traders can anonymously place large buy or sell orders without revealing their interest to other traders. Typically, outsized orders, when seen by other traders will cause the market to move unfavorably, making it more difficult to fill the order at the desired price. This unfavorable price movement may be avoided in a dark pool.Kraken will charge an extra 0.1% for dark orders. Dark pool trading is available to all Kraken clients with accounts verified to Tier 2 or higher (for information on the account tiers click here). The minimum dark order size is 50 Bitcoins and only limit orders are supported. The dark pool will accept orders for trading between Bitcoins and EUR, USD, JPY or GBP. Dark pool pairings are designated by a “.d” extension (e.g. XBT/EUR.d or XBT/USD.d). If you are interested in getting started with dark pool trading, login at https://www.kraken.com and choose one of the dark pairs in the intermediate or advanced order forms.Thank you for choosing Kraken Bitcoin Exchange.The Kraken Team"</t>
  </si>
  <si>
    <t>http://www.reddit.com/r/Bitcoin/comments/39fl3g/kraken_introduces_dark_pool/</t>
  </si>
  <si>
    <t>June 11, 2015 at 06:43PM</t>
  </si>
  <si>
    <t>Did John Nash Help Invent Bitcoin?</t>
  </si>
  <si>
    <t>https://diginomics.com/did-john-nash-help-invent-bitcoin/</t>
  </si>
  <si>
    <t>http://www.reddit.com/r/Bitcoin/comments/39fl2m/did_john_nash_help_invent_bitcoin/</t>
  </si>
  <si>
    <t>June 11, 2015 at 07:06PM</t>
  </si>
  <si>
    <t>Why is this block empty (apart from the mining reward)?</t>
  </si>
  <si>
    <t>http://imgur.com/DPfBDxm</t>
  </si>
  <si>
    <t>http://www.reddit.com/r/Bitcoin/comments/39fnb4/why_is_this_block_empty_apart_from_the_mining/</t>
  </si>
  <si>
    <t>June 11, 2015 at 06:57PM</t>
  </si>
  <si>
    <t>Sufcluke7</t>
  </si>
  <si>
    <t>How to find the private key of a transaction?</t>
  </si>
  <si>
    <t>I tried to buy a vpn but when i did i lost the account details, so i contacted their support and they said in order to prove that i was the one who made the transaction, they need me to sign a message with the private key of the address from which i made the payment. I made the payment from my localbitcoins wallet so im confused by what they mean by this. Can anyone help?</t>
  </si>
  <si>
    <t>http://www.reddit.com/r/Bitcoin/comments/39fmdn/how_to_find_the_private_key_of_a_transaction/</t>
  </si>
  <si>
    <t>June 11, 2015 at 07:53PM</t>
  </si>
  <si>
    <t>WCNForever</t>
  </si>
  <si>
    <t>ChangeTip Twitter bots suspended! Boycott ChangeTip and use ProTip instead! Chris Ellis FTW!</t>
  </si>
  <si>
    <t>https://np.reddit.com/r/Buttcoin/comments/39enrt/half_of_the_changetip_minion_accounts_active_at/</t>
  </si>
  <si>
    <t>http://www.reddit.com/r/Bitcoin/comments/39fsrb/changetip_twitter_bots_suspended_boycott/</t>
  </si>
  <si>
    <t>June 11, 2015 at 08:06PM</t>
  </si>
  <si>
    <t>OpenBazaar Receives $1 Million in Funding from Andreessen Horowitz and Others</t>
  </si>
  <si>
    <t>http://insidebitcoins.com/news/openbazaar-receives-1-million-in-funding-from-andreessen-horowitz-and-others/33077</t>
  </si>
  <si>
    <t>http://www.reddit.com/r/Bitcoin/comments/39fud6/openbazaar_receives_1_million_in_funding_from/</t>
  </si>
  <si>
    <t>June 11, 2015 at 08:03PM</t>
  </si>
  <si>
    <t>OpenBazaar Raises $1 Million from Silicon Valley Giants</t>
  </si>
  <si>
    <t>http://www.coindesk.com/openbazaar-raises-1-million-from-silicon-valley-giants/</t>
  </si>
  <si>
    <t>http://www.reddit.com/r/Bitcoin/comments/39fu13/openbazaar_raises_1_million_from_silicon_valley/</t>
  </si>
  <si>
    <t>June 11, 2015 at 08:02PM</t>
  </si>
  <si>
    <t>Stupidcoward</t>
  </si>
  <si>
    <t>Reason Magazine Subpoenaed Over Reader Comments about Silk Road Judge</t>
  </si>
  <si>
    <t>http://blogs.wsj.com/law/2015/06/09/reason-magazine-subpoenaed-over-reader-comments-on-silk-road-judge/</t>
  </si>
  <si>
    <t>http://www.reddit.com/r/Bitcoin/comments/39ftx9/reason_magazine_subpoenaed_over_reader_comments/</t>
  </si>
  <si>
    <t>June 11, 2015 at 08:15PM</t>
  </si>
  <si>
    <t>CryptoEdge</t>
  </si>
  <si>
    <t>Economic crisis/Stock Market crash imminent (Peter Schiff &amp;amp; Mike Maloney)... Buy Gold or Bitcoin?</t>
  </si>
  <si>
    <t>https://www.youtube.com/watch?v=RapC2-oxSRM</t>
  </si>
  <si>
    <t>http://www.reddit.com/r/Bitcoin/comments/39fviw/economic_crisisstock_market_crash_imminent_peter/</t>
  </si>
  <si>
    <t>June 11, 2015 at 08:41PM</t>
  </si>
  <si>
    <t>OpenBaazar Raises $1M for Its Decentralized Marketplace</t>
  </si>
  <si>
    <t>http://blogs.wsj.com/moneybeat/2015/06/11/bitbeat-openbaazar-raises-1m-for-its-decentralized-marketplace/</t>
  </si>
  <si>
    <t>http://www.reddit.com/r/Bitcoin/comments/39fyu7/openbaazar_raises_1m_for_its_decentralized/</t>
  </si>
  <si>
    <t>June 11, 2015 at 09:26PM</t>
  </si>
  <si>
    <t>OpenBazaar Team Raises $1 Million</t>
  </si>
  <si>
    <t>http://bravenewcoin.com/news/openbazaar-team-raises-1-million/</t>
  </si>
  <si>
    <t>http://www.reddit.com/r/Bitcoin/comments/39g4zi/openbazaar_team_raises_1_million/</t>
  </si>
  <si>
    <t>June 11, 2015 at 09:10PM</t>
  </si>
  <si>
    <t>Decentralized Marketplace OpenBazaar Raises $1 Million</t>
  </si>
  <si>
    <t>http://cointelegraph.com/news/114536/decentralized-marketplace-openbazaar-raises-1-million</t>
  </si>
  <si>
    <t>http://www.reddit.com/r/Bitcoin/comments/39g2s6/decentralized_marketplace_openbazaar_raises_1/</t>
  </si>
  <si>
    <t>June 11, 2015 at 09:45PM</t>
  </si>
  <si>
    <t>barracuda16</t>
  </si>
  <si>
    <t>Analysis: Significant congestion will occur long before blocks fill</t>
  </si>
  <si>
    <t>https://tradeblock.com/blog/bitcoin-network-capacity-analysis-part-4-simulating-practical-capacity</t>
  </si>
  <si>
    <t>http://www.reddit.com/r/Bitcoin/comments/39g7rf/analysis_significant_congestion_will_occur_long/</t>
  </si>
  <si>
    <t>June 11, 2015 at 09:30PM</t>
  </si>
  <si>
    <t>odhevra</t>
  </si>
  <si>
    <t>Odessa To Host International Bitcoin Conference Blockchain Incredible Party</t>
  </si>
  <si>
    <t>http://forklog.net/odessa-to-host-international-bitcoin-conference-blockchain-incredible-party/</t>
  </si>
  <si>
    <t>http://www.reddit.com/r/Bitcoin/comments/39g5mp/odessa_to_host_international_bitcoin_conference/</t>
  </si>
  <si>
    <t>June 11, 2015 at 10:15PM</t>
  </si>
  <si>
    <t>whymynodenotconnect</t>
  </si>
  <si>
    <t>Getting more than 8 connections on my full node</t>
  </si>
  <si>
    <t>I set up a full node on a spare PC last week. I have forwarded my ports and was getting up to 38 connections for the first few days after synching with the network. For the last 24 hours, I have only had 8 connections, and cannot figure out what is going on.What I've tried: * Turning it off an on again. (both my node and my modem) * Deleting and re-creating my port forwarding ruleI'm not really sure what else could be going on here. Any ideas?</t>
  </si>
  <si>
    <t>http://www.reddit.com/r/Bitcoin/comments/39gck6/getting_more_than_8_connections_on_my_full_node/</t>
  </si>
  <si>
    <t>June 11, 2015 at 10:08PM</t>
  </si>
  <si>
    <t>So with these 0,022 trades when are we going to see the 250 again. It is all controlled.</t>
  </si>
  <si>
    <t>Pity</t>
  </si>
  <si>
    <t>http://www.reddit.com/r/Bitcoin/comments/39gbb6/so_with_these_0022_trades_when_are_we_going_to/</t>
  </si>
  <si>
    <t>June 11, 2015 at 10:01PM</t>
  </si>
  <si>
    <t>World Wide Ledger though?</t>
  </si>
  <si>
    <t>Think that sounds good? Collectively how many of you think that is catchy?Autistic as hell</t>
  </si>
  <si>
    <t>http://www.reddit.com/r/Bitcoin/comments/39ga8r/world_wide_ledger_though/</t>
  </si>
  <si>
    <t>June 11, 2015 at 10:39PM</t>
  </si>
  <si>
    <t>What applications do you think we will see built on top of the Bitreserve API?</t>
  </si>
  <si>
    <t>ImgurIt looks like Bitreserve are getting ready to seriously make a presence in the Bitcoin world with their latest announcement of 0% exchange fees.What sort of applications can you see being built on top of their API?Things like centralised tools such as changetip could integrate very well on top of bitreserve's API in my opinion.While the blockchain offers great security and proof of reserves many people don't want to be held accountable to the volatility of Bitcoin over both short and long term periods.</t>
  </si>
  <si>
    <t>http://www.reddit.com/r/Bitcoin/comments/39ggjp/what_applications_do_you_think_we_will_see_built/</t>
  </si>
  <si>
    <t>June 11, 2015 at 10:56PM</t>
  </si>
  <si>
    <t>Bitreserve should accept bank transfers in the future</t>
  </si>
  <si>
    <t>http://i.imgur.com/xxAJCyR.jpg</t>
  </si>
  <si>
    <t>http://www.reddit.com/r/Bitcoin/comments/39gjim/bitreserve_should_accept_bank_transfers_in_the/</t>
  </si>
  <si>
    <t>June 11, 2015 at 10:51PM</t>
  </si>
  <si>
    <t>creative-om</t>
  </si>
  <si>
    <t>Just got locked out of my Bitreserve account with my money.</t>
  </si>
  <si>
    <t>just verified my account and now my bitcoins are being withheld from me ($176 worth). I don't know what to do now. My account is locked out. WTF Bitreserve!!!</t>
  </si>
  <si>
    <t>http://www.reddit.com/r/Bitcoin/comments/39gikj/just_got_locked_out_of_my_bitreserve_account_with/</t>
  </si>
  <si>
    <t>June 11, 2015 at 10:48PM</t>
  </si>
  <si>
    <t>41256d</t>
  </si>
  <si>
    <t>Less then 60,000 blocks to reward half! Sit tight, people!!</t>
  </si>
  <si>
    <t>http://www.reddit.com/r/Bitcoin/comments/39gi4x/less_then_60000_blocks_to_reward_half_sit_tight/</t>
  </si>
  <si>
    <t>June 11, 2015 at 11:48PM</t>
  </si>
  <si>
    <t>Bitcoin Exchange ShapeShift Shuts Down NY Operations, Protesting ‘BitLicense’</t>
  </si>
  <si>
    <t>http://www.newsbtc.com/2015/06/11/bitcoin-exchange-shapeshift-shuts-down-ny-operations-protesting-bitlicense/</t>
  </si>
  <si>
    <t>http://www.reddit.com/r/Bitcoin/comments/39gs58/bitcoin_exchange_shapeshift_shuts_down_ny/</t>
  </si>
  <si>
    <t>June 11, 2015 at 11:46PM</t>
  </si>
  <si>
    <t>michwill</t>
  </si>
  <si>
    <t>Russia to legalize Bitcoin</t>
  </si>
  <si>
    <t>http://cointelegraph.com/news/114537/russia-expected-to-legalize-bitcoin-p2p-transactions</t>
  </si>
  <si>
    <t>http://www.reddit.com/r/Bitcoin/comments/39gruo/russia_to_legalize_bitcoin/</t>
  </si>
  <si>
    <t>June 11, 2015 at 11:45PM</t>
  </si>
  <si>
    <t>Bitcoin challenge N3. Send 350 Satoshi and unlock the BTC from image</t>
  </si>
  <si>
    <t>https://twitter.com/AleenaMaleena/status/609038248518639616</t>
  </si>
  <si>
    <t>http://www.reddit.com/r/Bitcoin/comments/39grka/bitcoin_challenge_n3_send_350_satoshi_and_unlock/</t>
  </si>
  <si>
    <t>June 11, 2015 at 11:43PM</t>
  </si>
  <si>
    <t>Mage777</t>
  </si>
  <si>
    <t>The Bitcoin Community Has Been Infested with Trolls. Here's my Attempt in Trying to Understand the Problem...</t>
  </si>
  <si>
    <t>TL;DR Let's try and understand each other, be respectful and stop the infighting.Bitcoin is a disruptive technology that has garnished much praise and criticism over the years. Like any new paradigm, it tends to create an extreme polarizing effect amongst its fans and dissidents. On one side of the spectrum is a wide range of obsessive Bitcoin enthusiasts and on the other side we have those who are obsessed about trolling all things Bitcoin. Somewhere in the middle, is the rest of the world’s population who know very little or may be completely indifferent to this subculture.Regardless of your opinions on Bitcoin, one of the most remarkable things it has done, is to have us take a closer look at our definition of money. Many of us were born into a fiat system and grew up taking money for granted. We use it everyday and it’s the lifeblood of our economy but how many people actually stop to examine the underlying nature of fiat currencies? There have been lots of alternative currencies that have popped up over the past few decades but none of them even come close to the innovations Bitcoin has to offer.Money has a way of bringing out our fear, greed and envy, which is why Bitcoin evokes such strong emotions amongst its participants. Whether you spend your days promoting or trolling Bitcoin, the end result is that you’re still obsessing over it. The only difference is that Bitcoin enthusiasts are building enterprise, making money and championing an investment, whereas the trolls are wasting time feeding off negative emotional responses. Being a troll advertises that you have nothing better to do, unless of course you do it as a profession, then it’s just another job.Based on the increase of trolling activity I’ve seen on the Bitcoin subreddit, I thought it would be interesting to analyze their motives. For greater clarity, I’m not labelling people who have a healthy criticism of Bitcoin as trolls. Constructive opposition is a healthy part of any debate and has the potential to highlight problems that need solutions.The definition of a troll is:One who purposely and deliberately (that purpose usually being self-amusement) starts an argument in a manner which attacks others on a forum without in any way listening to the arguments proposed by his or her peers. He will spark of such an argument via the use of ad hominem attacks (i.e. 'you're nothing but a fanboy' is a popular phrase) with no substance or relevence to back them up as well as straw man arguments, which he uses to simply avoid addressing the essence of the issue. -Urban DictionaryThe 5 Types of Bitcoin TrollsVictims of LossThere are many trolls who appear to be quite knowledgeable about Bitcoin yet have a strong emotional fervour for hating it. This leads me to conclude that they were once enthusiasts who may have experienced emotional anguish as a result of theft or loss. Bitcoin has been a wild roller coaster ride of ruin and fortune. Many enthusiasts lost a lot of money as a result of theft, error or “bag holding” at peak prices. It’s natural to be bitter if you’ve had your bitcoin portfolio wiped out by Mt.Gox or the myriad of other Bitcoin tragedies. Many of us have lost money and I truly sympathize with these people. That said, they make the mistake of attacking the technology when bad human behaviour is really the culprit.Those Who EnvyThere are some people who may have dabbled with Bitcoin in the early days but missed out on the opportunity to become wealthy. It must sting to have been so close to becoming rich and then watching your peers turn into instant millionaires. Envy is a toxic emotion that can completely hijack our lives and some may derive great satisfaction from warring against the object of their envy.Evangelical SkepticsThese trolls most likely have nothing to do with Bitcoin but are on a crusade to cut down any alternative theories or systems that deviate from the social norm. They tend to be materialists with a strong left brained imbalance and can be just as annoying as the right brained, religious fundamentalists. These are two extremes locked into their own set of dogmas, failing to realize that the truth tends to reside somewhere in the middle.The other side of this camp are the religious fundamentalists who believe Bitcoin is the “mark of the beast” and will take over as the currency of the “new world order”. While it may be true that a proprietary digital monetary system has the potential to wipe out the privacy and liberty of cash transactions, Bitcoin is an open source decentralized network, taking cash to the next level.Paid ShillsSome trolls have an economic agenda, with financial incentives for trashing Bitcoin. They are either spreading FUD because they’re shorting bitcoin in the markets or perhaps trying to buy cheap coins when there’s “blood in the streets.” Alternatively, they may see Bitcoin as a competitor to their investments and have a strong vested interest in seeing it fail.The Troll WithinIt would be ignorant of me to categorize the various Bitcoin trolls without looking at the troll that exist from within our own community. I’ve noticed a strong divisiveness amongst the various Bitcoin camps and an elitist attitude that’s infected our community like a plague.Social media can be a powerful tool for global change by disseminating information, but it has a dark side of removing the human element from communication. It’s much too easy to disrespect each other with belligerent comments and use down voting as a weapon of social rejection. Most people would never make rude comments to someone’s face because of the potential consequences they’ll have to deal with. Hiding behind a computer can bring out the sociopathic tendencies in human behaviour.All too often I’ve seen new bitcoin users or victims of loss get harshly criticised as being stupid. Bitcoin has been plagued by scams and shysters, so the cynicism that permeates from within the community is understandable. That said, we need to take partial responsibility for having created our own enemies.Bitcoin has achieved its success through the network effect and is the most secure decentralized ledger in the world. We’ve attracted many institutional investors into the space and what Bitcoin needs most to stay true to its peer-to-peer nature, is an increase in user adoption.Treat your peers with respect and you will attract new users into the space.Note: this is just my subjective opinion and I’m open to alternative theories and the potential of being wrong.This full article can be seen here.</t>
  </si>
  <si>
    <t>http://www.reddit.com/r/Bitcoin/comments/39gr7s/the_bitcoin_community_has_been_infested_with/</t>
  </si>
  <si>
    <t>June 12, 2015 at 12:05AM</t>
  </si>
  <si>
    <t>Which type of website still lacking in Bitcoin world?</t>
  </si>
  <si>
    <t>In bitcoin world which type of website you want to see?</t>
  </si>
  <si>
    <t>http://www.reddit.com/r/Bitcoin/comments/39gv7k/which_type_of_website_still_lacking_in_bitcoin/</t>
  </si>
  <si>
    <t>June 11, 2015 at 11:58PM</t>
  </si>
  <si>
    <t>invisible_dust</t>
  </si>
  <si>
    <t>Please stop advertising on reddit</t>
  </si>
  <si>
    <t>Reddit is no longer a free speech platform. Please consider pulling your funding from this site. Alternatives include creating a facebook page with facebook ads (which are very inexpensive and highly targeted), or bing ads (cheaper CPC than Google). Thanks.</t>
  </si>
  <si>
    <t>http://www.reddit.com/r/Bitcoin/comments/39gtph/please_stop_advertising_on_reddit/</t>
  </si>
  <si>
    <t>June 11, 2015 at 11:55PM</t>
  </si>
  <si>
    <t>twfry</t>
  </si>
  <si>
    <t>Related to ShapeShift's NY exit, is there a list of firms applying for a BitLicense vs. those exiting too</t>
  </si>
  <si>
    <t>Title says it all.Was wondering if there is a compiled list of Bitcoin services who either have a BitLicense or who said they would get one, vs Bitcoin services who have stated they will not and will exit NY.I want to know so that I can move my business to services that decided to exit NY and who don't tolerate this invasion of privacy.For example, does Coinbase plan to get BitLicense? If so, what other exchanges in the US have decided not to get a license so I could switch. (Which would make me sad because I really like Coinbase's exchange implementation)If this list does not exist, well it needs to.</t>
  </si>
  <si>
    <t>http://www.reddit.com/r/Bitcoin/comments/39gtd1/related_to_shapeshifts_ny_exit_is_there_a_list_of/</t>
  </si>
  <si>
    <t>June 11, 2015 at 11:53PM</t>
  </si>
  <si>
    <t>What if I just made a fork of Ethereum and made it a sidechain. Wouldn't that preserve Bitcoin value AND further extend cryptographic value transfer capabilities in the process?</t>
  </si>
  <si>
    <t>If I had a turing complete sidechain that is built on top of the bitcoin blockchain, why would we need a seperate blockchain like Ethereum at all?</t>
  </si>
  <si>
    <t>http://www.reddit.com/r/Bitcoin/comments/39gszl/what_if_i_just_made_a_fork_of_ethereum_and_made/</t>
  </si>
  <si>
    <t>June 11, 2015 at 11:52PM</t>
  </si>
  <si>
    <t>As currency dies, Zimbabweans will get $5 for 175 quadrillion local dollars</t>
  </si>
  <si>
    <t>http://news.yahoo.com/currency-dies-zimbabweans-5-175-quadrillion-local-dollars-153844646.html</t>
  </si>
  <si>
    <t>http://www.reddit.com/r/Bitcoin/comments/39gsu3/as_currency_dies_zimbabweans_will_get_5_for_175/</t>
  </si>
  <si>
    <t>June 11, 2015 at 11:51PM</t>
  </si>
  <si>
    <t>mickygta</t>
  </si>
  <si>
    <t>All world debt will be paid off by sept. 2015 - How will this affect Bitcoin?</t>
  </si>
  <si>
    <t>https://www.youtube.com/watch?v=-A93mLlSWuw</t>
  </si>
  <si>
    <t>http://www.reddit.com/r/Bitcoin/comments/39gsnc/all_world_debt_will_be_paid_off_by_sept_2015_how/</t>
  </si>
  <si>
    <t>June 12, 2015 at 12:19AM</t>
  </si>
  <si>
    <t>A reason to think larger blocks WON'T push out smaller miners.</t>
  </si>
  <si>
    <t>Businesses come down to profits in the end, really. That’s the simplest thing and it drives everything.P&amp;L (Profit and Loss)A business has profits… for a miner, its pretty simple:• Block reward for non-orphaned blocks• Block transaction fees in non-orphaned blocksGiven: Smaller miners will have more orphans due to their lower hashrate.Business asks “what’s my profit? So there are orphans, fine, so figure them into my profit.. then what’s my profit?”The analogy here:Sure, I make my cars overseas and have to ship them to the USA, so I have this extra shipping cost USA makers don’t have. Still, its worth it to do business and I’ll keep doing it.A business has losses (costs)… for a miner, these are many.• Electricity• Cost of mining equipment• Inefficiency of mining equipment• Employee payroll• Taxes• Currency conversion fees• Rent for data center• OthersA few percentage points off the top of their profits (due to orphans) is not serious when all the other costs are considered. The cost of orphans will get mixed in with their total operational costs and could easily be made up for by saving costs in other areas = being more efficient or cheaper than the next miner.In the end the question is "am I profitable? How profitable am i? Is this profit enough for me to continue the business?"</t>
  </si>
  <si>
    <t>http://www.reddit.com/r/Bitcoin/comments/39gxim/a_reason_to_think_larger_blocks_wont_push_out/</t>
  </si>
  <si>
    <t>June 12, 2015 at 12:37AM</t>
  </si>
  <si>
    <t>Filibuster: extending discussion so as to prevent a vote. Vote: does the network accept 20MB blocks. Filibuster: Don't make a code change until voices agree! (a.k.a. never = status quo forever)</t>
  </si>
  <si>
    <t>http://www.reddit.com/r/Bitcoin/comments/39h0rg/filibuster_extending_discussion_so_as_to_prevent/</t>
  </si>
  <si>
    <t>June 12, 2015 at 12:33AM</t>
  </si>
  <si>
    <t>MrVitaminP</t>
  </si>
  <si>
    <t>Bitcoin Shop, Inc. (BTCS) and Spondoolies-Tech Move Forward with Merger</t>
  </si>
  <si>
    <t>https://bitcoinmagazine.liberty.me/bitcoin-shop-inc-btcs-and-spondoolies-tech-move-forward-with-merger/</t>
  </si>
  <si>
    <t>http://www.reddit.com/r/Bitcoin/comments/39gzxy/bitcoin_shop_inc_btcs_and_spondooliestech_move/</t>
  </si>
  <si>
    <t>June 12, 2015 at 12:30AM</t>
  </si>
  <si>
    <t>Nakasje</t>
  </si>
  <si>
    <t>Cisco CEO: "Silicon Valley is coming." Dimon meant that startups were creating new banking apps for everything from loans to payments.</t>
  </si>
  <si>
    <t>http://telecom.economictimes.indiatimes.com/news/industry/40-of-companies-will-be-dead-in-10-years-predicts-cisco-ceo/47598574</t>
  </si>
  <si>
    <t>http://www.reddit.com/r/Bitcoin/comments/39gzgs/cisco_ceo_silicon_valley_is_coming_dimon_meant/</t>
  </si>
  <si>
    <t>June 12, 2015 at 12:24AM</t>
  </si>
  <si>
    <t>jameslwalpole</t>
  </si>
  <si>
    <t>BitPay CEO Stephen Pair giving Zapchain AMA on Copay wallet at 2:30 PM EDT</t>
  </si>
  <si>
    <t>https://twitter.com/BitPay/status/609009550470066176</t>
  </si>
  <si>
    <t>http://www.reddit.com/r/Bitcoin/comments/39gygz/bitpay_ceo_stephen_pair_giving_zapchain_ama_on/</t>
  </si>
  <si>
    <t>June 12, 2015 at 12:52AM</t>
  </si>
  <si>
    <t>gonzobon</t>
  </si>
  <si>
    <t>Legos are a thriving alternative blackmarket currency. That's why this guy stole 100k worth.</t>
  </si>
  <si>
    <t>http://www.10news.com/news/exclusive-cops-bust-major-lego-theft-ring</t>
  </si>
  <si>
    <t>http://www.reddit.com/r/Bitcoin/comments/39h35l/legos_are_a_thriving_alternative_blackmarket/</t>
  </si>
  <si>
    <t>June 12, 2015 at 01:06AM</t>
  </si>
  <si>
    <t>kodtycoon</t>
  </si>
  <si>
    <t>Download Festival's cashless payment system crashes - [should have used bitcoin]</t>
  </si>
  <si>
    <t>http://www.dailymail.co.uk/news/article-3119945/Chaos-Download-Festival-useless-new-cashless-payment-crashes-leaving-music-fans-unable-pay-food-drink.html</t>
  </si>
  <si>
    <t>http://www.reddit.com/r/Bitcoin/comments/39h5lb/download_festivals_cashless_payment_system/</t>
  </si>
  <si>
    <t>June 12, 2015 at 01:25AM</t>
  </si>
  <si>
    <t>mmmcoffees</t>
  </si>
  <si>
    <t>What are connected peers</t>
  </si>
  <si>
    <t>When running shliedenbach (forgive the spelling) wallet on Android, what is the connected peers that keeps popping up in the task bar referring to?</t>
  </si>
  <si>
    <t>http://www.reddit.com/r/Bitcoin/comments/39h8x6/what_are_connected_peers/</t>
  </si>
  <si>
    <t>June 12, 2015 at 01:23AM</t>
  </si>
  <si>
    <t>bitcoinossifrage</t>
  </si>
  <si>
    <t>The Bitcoin fundamental issue in the block size debate: transaction system vs settlement system</t>
  </si>
  <si>
    <t>I've been struggling for a few months now to understand the core of the issue behind the blocksize debate (and I'm sure I'm in good company).It has finally dawned upon me that the fundamental differentiation really comes down to whether you believe Bitcoin can continue to exist as both a transactional system as well as a settlement system, or whether the technical difficulties of combining those two things cannot be overcome and should be separated.Indeed, there is a very strong precedent already set for this in systems today, where the transactional part focuses on making things fast and the settlement/reporting part focuses on making it accurate.Separating the two necessitates that the settlement/reporting part needs to be able to correct mistakes made in the transactional part (which is why you have charge-backs for credit cards, for example).Bitcoin in its current form is a trade-off between these two. We need to wait around 10 minutes for confidence in a transaction to go through, but once it does, we are certain that it cannot be undone.This is a really, really, really technically complicated problem to solve, and Bitcoin is the first system that has had any real success in doing this, and the only reason why is because of the advancement of technology.All of the big-brained intellectual debate that you need an IQ of 150+ and a PhD in cryptography or computer science to understand is simply noise.The current limitations are the speed of computer processing and network latency. The real limitations are what is imposed upon us by the laws of physics and there is still a fair margin in both before we start bumping up against those.I now understand the issue and the future of Bitcoin very simply and I cannot state it more clearly than this:If Bitcoin cannot solve the problem of fast transaction speed and accurate settlement, then it will be replaced by a system that can.</t>
  </si>
  <si>
    <t>http://www.reddit.com/r/Bitcoin/comments/39h8qy/the_bitcoin_fundamental_issue_in_the_block_size/</t>
  </si>
  <si>
    <t>June 12, 2015 at 01:22AM</t>
  </si>
  <si>
    <t>Brian Armstrong on Twitter: Coinbase is hiring a Director of Customer Support. Who should we chat with?</t>
  </si>
  <si>
    <t>https://twitter.com/brian_armstrong/status/609057838292271104</t>
  </si>
  <si>
    <t>http://www.reddit.com/r/Bitcoin/comments/39h8lk/brian_armstrong_on_twitter_coinbase_is_hiring_a/</t>
  </si>
  <si>
    <t>June 12, 2015 at 01:21AM</t>
  </si>
  <si>
    <t>Virginia Teen Pleads Guilty to Providing Material Support [instruction on Bitcoin, and other support] to ISIL</t>
  </si>
  <si>
    <t>http://www.justice.gov/opa/pr/virginia-teen-pleads-guilty-providing-material-support-isil</t>
  </si>
  <si>
    <t>http://www.reddit.com/r/Bitcoin/comments/39h89g/virginia_teen_pleads_guilty_to_providing_material/</t>
  </si>
  <si>
    <t>June 12, 2015 at 12:58AM</t>
  </si>
  <si>
    <t>adamusina</t>
  </si>
  <si>
    <t>I believe that OpenBazaar will have 100% utility in Russia, here's why</t>
  </si>
  <si>
    <t>I believe that OpenBazaar will have 100% utility in Russia, here's whyIn Russia we already have fast-shipping companies who can ship your product from any city to any city for $5 within 3 days (I'm not talking about Russian Post or Pochta Rossii - who's slow as hell: 2 weeks for regular packages). Mostly I'm talking about expedition companies like pecom.ru - who are really quick, but you need to go to custom office which is not often really conveniently located throughout the city (but that's not a problem when it comes to the need of receiving something online within 3 days). I believe that OpenBazaar will have 100% utility in Russia, because our main used classifieds web-site is AVITO which exists now about 7 years and still has no escrow! What? Are they guys fucking dumb? They have the most popular web-site in Russia and still don't have a payment trust solution for their users. It seems like they are fucking retards who only can get fat on their advertising revenues &amp; who won't see opportunity even at their doorstep. We have very slow alternative IT companies who still haven't come up with anything like eBay. Yes we do have MOLOTOK.RU, but it is not popular because of stupid ugly web-interface. I believe the OpenBazaar &amp; Bitcoin will shape the Russian market in the near future, and in distant future will kick our main slow-mo players like AVITO</t>
  </si>
  <si>
    <t>http://www.reddit.com/r/Bitcoin/comments/39h47p/i_believe_that_openbazaar_will_have_100_utility/</t>
  </si>
  <si>
    <t>June 12, 2015 at 01:35AM</t>
  </si>
  <si>
    <t>shukhov1</t>
  </si>
  <si>
    <t>GreenAddress support bitcoin URIs?</t>
  </si>
  <si>
    <t>Anybody know if GreenAddress wallet supports bitcoin URIs and, if it does, how to configure?</t>
  </si>
  <si>
    <t>http://www.reddit.com/r/Bitcoin/comments/39hapd/greenaddress_support_bitcoin_uris/</t>
  </si>
  <si>
    <t>June 12, 2015 at 01:32AM</t>
  </si>
  <si>
    <t>The fundamental issue in the block size debate: transactional system vs settlement system</t>
  </si>
  <si>
    <t>I've been struggling for a few months now to understand the core of the issue behind the blocksize debate (and I'm sure I'm in good company).It has finally dawned upon me that the fundamental differentiation really comes down to whether you believe Bitcoin can continue to exist as both a transactional system as well as a settlement system, or whether the technical difficulties of combining those two things cannot be overcome and should be separated.Indeed, there is a very strong precedent already set for this in systems today, where the transactional part focuses on making things fast and the settlement/reporting part focuses on making it accurate.Separating the two necessitates that the settlement/reporting part needs to be able to correct mistakes made in the transactional part (which is why you have charge-backs for credit cards, for example).Bitcoin in its current form is a trade-off between these two. We need to wait around 10 minutes for confidence in a transaction to go through, but once it does, we are certain that it cannot be undone.This is a really, really, really technically complicated problem to solve, and Bitcoin is the first system that has had any real success in doing this, and the only reason why is because of the advancement of technology.All of the big-brained intellectual debate that you need an IQ of 150+ and a PhD in cryptography or computer science to understand is simply noise.The current limitations are the speed of computer processing and network latency. The real limitations are what is imposed upon us by the laws of physics and there is still a fair margin in both before we start bumping up against those.I now understand the issue and the future of Bitcoin very simply, and I cannot state it more clearly than this:If Bitcoin cannot solve the problem of fast transaction speed and accurate settlement, then it will be replaced by a system that can.</t>
  </si>
  <si>
    <t>http://www.reddit.com/r/Bitcoin/comments/39ha91/the_fundamental_issue_in_the_block_size_debate/</t>
  </si>
  <si>
    <t>June 12, 2015 at 01:30AM</t>
  </si>
  <si>
    <t>Jihadist US teen faces prison for blog, tweets about encryption and Bitcoin</t>
  </si>
  <si>
    <t>http://arstechnica.com/tech-policy/2015/06/jihadist-us-teen-faces-prison-for-blog-tweets-about-encryption-and-bitcoin</t>
  </si>
  <si>
    <t>http://www.reddit.com/r/Bitcoin/comments/39h9wf/jihadist_us_teen_faces_prison_for_blog_tweets/</t>
  </si>
  <si>
    <t>June 12, 2015 at 01:56AM</t>
  </si>
  <si>
    <t>simmysim</t>
  </si>
  <si>
    <t>Bitcoin Teen Pleads Guilty Over Providing Support to ISIL. Let the propaganda war begin.</t>
  </si>
  <si>
    <t>http://www.coindesk.com/bitcoin-teen-pleads-guilty-over-providing-support-to-isil/</t>
  </si>
  <si>
    <t>http://www.reddit.com/r/Bitcoin/comments/39he5t/bitcoin_teen_pleads_guilty_over_providing_support/</t>
  </si>
  <si>
    <t>June 12, 2015 at 01:51AM</t>
  </si>
  <si>
    <t>http://arstechnica.com/tech-policy/2015/06/jihadist-us-teen-faces-prison-for-blog-tweets-about-encryption-and-bitcoin/</t>
  </si>
  <si>
    <t>http://www.reddit.com/r/Bitcoin/comments/39hdgc/jihadist_us_teen_faces_prison_for_blog_tweets/</t>
  </si>
  <si>
    <t>June 12, 2015 at 01:48AM</t>
  </si>
  <si>
    <t>thefunkylemon</t>
  </si>
  <si>
    <t>Bitcoin technology will disrupt derivatives, says banker</t>
  </si>
  <si>
    <t>http://www.ifrasia.com/bitcoin-technology-will-disrupt-derivatives-says-banker/21202956.article</t>
  </si>
  <si>
    <t>http://www.reddit.com/r/Bitcoin/comments/39hcyq/bitcoin_technology_will_disrupt_derivatives_says/</t>
  </si>
  <si>
    <t>June 12, 2015 at 02:12AM</t>
  </si>
  <si>
    <t>Blockstream | Co-Founder &amp;amp; President: Adam Back, Ph.D. on Twitter</t>
  </si>
  <si>
    <t>https://twitter.com/adam3us/status/609075434714722304</t>
  </si>
  <si>
    <t>http://www.reddit.com/r/Bitcoin/comments/39hgzc/blockstream_cofounder_president_adam_back_phd_on/</t>
  </si>
  <si>
    <t>June 12, 2015 at 02:05AM</t>
  </si>
  <si>
    <t>I bit the bullet and am going for the gold. I am now in the 1 in a million club. Proud owner of 21 Bitcoins. I know it's a gamble but hell it's the gamble of the century and it'll be a fun ride.</t>
  </si>
  <si>
    <t>http://www.reddit.com/r/Bitcoin/comments/39hfs4/i_bit_the_bullet_and_am_going_for_the_gold_i_am/</t>
  </si>
  <si>
    <t>June 12, 2015 at 02:44AM</t>
  </si>
  <si>
    <t>598X0T45</t>
  </si>
  <si>
    <t>/r/ bitcoin can take advantage of a situation?</t>
  </si>
  <si>
    <t>Had a thought whats a better time to use btc tipping for comments people like then when reddit politics come up. People don't want to use gold as they are dissatisfied with the management of reddit yet people still wish to show their approval. BTC tips seem like a good way around this problem.</t>
  </si>
  <si>
    <t>http://www.reddit.com/r/Bitcoin/comments/39hm4c/r_bitcoin_can_take_advantage_of_a_situation/</t>
  </si>
  <si>
    <t>June 12, 2015 at 02:40AM</t>
  </si>
  <si>
    <t>EvilNinja</t>
  </si>
  <si>
    <t>how do i import private key in electrum?</t>
  </si>
  <si>
    <t>title, tried looking for answers but couldn't find any. Please help if possible.</t>
  </si>
  <si>
    <t>http://www.reddit.com/r/Bitcoin/comments/39hlgl/how_do_i_import_private_key_in_electrum/</t>
  </si>
  <si>
    <t>June 12, 2015 at 02:34AM</t>
  </si>
  <si>
    <t>Want to your Bitcoins stolen? Use Bitreserve.</t>
  </si>
  <si>
    <t>Like many of you I jumped at the chance to verify my account in order enjoy their fee-less conversions between currencies. entered my address like I was suppose to and without warning Bitreserve affectively shut me out of my hard earned money/bitcoins.I thought maybe Bitreserve would be different from a bank. Incredibly stupid of me, once they have your coins they do w/e they want.If you have bitcoins the best place for them is your own wallet. 3rd parties always jump at the chance to be financial dictators. I can not access my account even when I was contacted by a Bitreserve representative informing they would allow me access again.Cleared my cookies, restarted my browser. NOPE. Nothing. I was foolish for sending my bitcoins to Bitreserve for stability. Good thing it was only $176.00. I still hold the majority of my bitcoins but I admit I was furious this monring. Did not expect Bitreserve to pull the rug from under me. I guess I'll just have to put up with bitcoin's volatility. Tired of the dictators.I also had a bad experience with coinbase and currently awaiting to see what circle will try to pull as well. I'm losing more and more confidence with bitcoin startups. Maybe I should have known better but if bitcoin is going to be ready for prime time. We must get over these set backs.</t>
  </si>
  <si>
    <t>http://www.reddit.com/r/Bitcoin/comments/39hkfd/want_to_your_bitcoins_stolen_use_bitreserve/</t>
  </si>
  <si>
    <t>June 12, 2015 at 02:29AM</t>
  </si>
  <si>
    <t>jonnybitcoin</t>
  </si>
  <si>
    <t>Bitreserve should add a TREZOR card like this. (they don't need the private keys for bitcoin cards)</t>
  </si>
  <si>
    <t>http://i.imgur.com/V0UGBtT.jpg</t>
  </si>
  <si>
    <t>http://www.reddit.com/r/Bitcoin/comments/39hjp1/bitreserve_should_add_a_trezor_card_like_this/</t>
  </si>
  <si>
    <t>Why is blockchain.info wallet ahead of breadwallet when it has a higher rating and better security? Please add a review for breadwallet on iTunes!</t>
  </si>
  <si>
    <t>http://i.imgur.com/ntAY7zT.png</t>
  </si>
  <si>
    <t>http://www.reddit.com/r/Bitcoin/comments/39hjn0/why_is_blockchaininfo_wallet_ahead_of_breadwallet/</t>
  </si>
  <si>
    <t>June 12, 2015 at 02:28AM</t>
  </si>
  <si>
    <t>Bitmessagers</t>
  </si>
  <si>
    <t>Bitcoin giveaway - 0.005BTC for every user of Bitmessage</t>
  </si>
  <si>
    <t>Blockchain technology is the lastest big hit.Just like Bitcoin is using this technology, Bitmessage is using the Blockchain technology as well.Download the software here: www.bitmessage.orgMore Info: http://en.wikipedia.org/wiki/BitmessageTo receive 0.005BTC, send me your Bitcoin address to my Bitmessage address BM-2cW67GEKkHGonXKZLCzouLLxnLym3azS8r and I will send 0.005BTC to you, it's that simple.Also, please use Bitmessage, tell all your friends about it, it is the next level of Email.</t>
  </si>
  <si>
    <t>http://www.reddit.com/r/Bitcoin/comments/39hjk6/bitcoin_giveaway_0005btc_for_every_user_of/</t>
  </si>
  <si>
    <t>June 12, 2015 at 03:15AM</t>
  </si>
  <si>
    <t>CEO_of_BitPagos</t>
  </si>
  <si>
    <t>Who is the girl in the Circle ads ?</t>
  </si>
  <si>
    <t>https://assets.circle.com/marketing/images/hero-sub3-54bebf85937ece5083b13f34c046821a.jpgIs she a girl friend of the founders ? Why would they use such a girl ? Surely some one must know !</t>
  </si>
  <si>
    <t>http://www.reddit.com/r/Bitcoin/comments/39hr9i/who_is_the_girl_in_the_circle_ads/</t>
  </si>
  <si>
    <t>June 12, 2015 at 03:50AM</t>
  </si>
  <si>
    <t>coracristian</t>
  </si>
  <si>
    <t>For my cakeday, i give you the launch of Xotika.TV - bitcoin only can site!</t>
  </si>
  <si>
    <t>http://www.reddit.com/r/Bitcoin/comments/39hwt7/for_my_cakeday_i_give_you_the_launch_of_xotikatv/</t>
  </si>
  <si>
    <t>June 12, 2015 at 03:49AM</t>
  </si>
  <si>
    <t>Apple Rebrands Passbook To Wallet, could they be influenced by bitcoin-wallets?!</t>
  </si>
  <si>
    <t>http://techcrunch.com/2015/06/08/apple-rebrands-passbook-to-wallet/</t>
  </si>
  <si>
    <t>http://www.reddit.com/r/Bitcoin/comments/39hwpi/apple_rebrands_passbook_to_wallet_could_they_be/</t>
  </si>
  <si>
    <t>June 12, 2015 at 03:48AM</t>
  </si>
  <si>
    <t>TheProtocolTV</t>
  </si>
  <si>
    <t>[VIDEO] ICYMI - What is OpenBazaar? | TheProtocol.TV</t>
  </si>
  <si>
    <t>https://www.youtube.com/watch?v=RPxpY_6czRU</t>
  </si>
  <si>
    <t>http://www.reddit.com/r/Bitcoin/comments/39hwkq/video_icymi_what_is_openbazaar_theprotocoltv/</t>
  </si>
  <si>
    <t>June 12, 2015 at 03:43AM</t>
  </si>
  <si>
    <t>Lets_Community</t>
  </si>
  <si>
    <t>This bank was founded by a local business network, and it’s saving them $2.5B a year.</t>
  </si>
  <si>
    <t>https://medium.com/@Credex/this-bank-was-founded-by-a-local-business-network-and-it-s-saving-them-2-5b-a-year-4fc74ab386db</t>
  </si>
  <si>
    <t>http://www.reddit.com/r/Bitcoin/comments/39hvo1/this_bank_was_founded_by_a_local_business_network/</t>
  </si>
  <si>
    <t>June 12, 2015 at 03:58AM</t>
  </si>
  <si>
    <t>PostNationalism</t>
  </si>
  <si>
    <t>America arrests 17 year old for teaching Muslims about bitcoin</t>
  </si>
  <si>
    <t>http://www.reuters.com/article/2015/06/11/us-usa-security-islamicstate-idUSKBN0OR1V520150611</t>
  </si>
  <si>
    <t>http://www.reddit.com/r/Bitcoin/comments/39hy2q/america_arrests_17_year_old_for_teaching_muslims/</t>
  </si>
  <si>
    <t>June 12, 2015 at 04:28AM</t>
  </si>
  <si>
    <t>I'm sick and tired of seeing 0 TRX blocks WHOEVER builds out the next iteration of core - PLS require 50TRX per block as a minimum so this crap by BTCchina and ANTPOOL is NOT happening</t>
  </si>
  <si>
    <t>Seriously, put yourself in the shoes of 'satoshi'. Explain why its okay for these huge pools to mine useless blocks and claim 25 BTC each time if they are not doing anything useful for Bitcoin transactions.If I were 'satoshi' this would NEVER be acceptable. Let's remove the block cap and instead instantiate a trx minimum involving non-spam amounts (more than 646 Satoshis)</t>
  </si>
  <si>
    <t>http://www.reddit.com/r/Bitcoin/comments/39i2m7/im_sick_and_tired_of_seeing_0_trx_blocks_whoever/</t>
  </si>
  <si>
    <t>June 12, 2015 at 04:15AM</t>
  </si>
  <si>
    <t>DakotaChiliBeans</t>
  </si>
  <si>
    <t>Question about sidechains.</t>
  </si>
  <si>
    <t>If sidechains are implemented. How will fees work.Is it I pay 1 fee to insert into the sidechain, but the corresponding "insert" back into the "real" bitcoin blockchain would incur no fee as it is all inclusive in the one trasaction really, or would the full trip entail paying fees in and out.thanks!!!!!!!!!!!!!!!!!!!!!!!!!!!!!!!!!!!!!!!!!!</t>
  </si>
  <si>
    <t>http://www.reddit.com/r/Bitcoin/comments/39i0ny/question_about_sidechains/</t>
  </si>
  <si>
    <t>June 12, 2015 at 04:11AM</t>
  </si>
  <si>
    <t>smithd98</t>
  </si>
  <si>
    <t>IRS auditing people selling bitcoin</t>
  </si>
  <si>
    <t>I saw this on the Michigan Bitcoiners Facebook Group.Hey everyone, im here to give everyone some kind of bad news.Recently Pierce and I spoke to Agent Angel Fitzsimmons from the IRS. We had an audit with them regarding our Bitcoin operations. The IRS now has a new section specifically devoted to checking up on people selling Bitcoin, and Bitcoin related businesses. I just want to pass along the information she gave to us.Basically the bottom line is that if you sell Bitcoin, you are a money transmitter, and are required by law to register as an MSB with FinCEN, regardless of how much you may sell. Michael, and I had spoken before this, and he had informed me that a lawyer had said that as long as it is less than $1000 per person per day they would not qualify as an MSB. However, according to Agent Fitzsimmons this only applies to check cashers and sellers of prepaid access, which Bitcoin is neither.If you know that you are supposed to register as an MSB and hold and AML/KYC policy, but have not done it, or refuse to do it, fines are $25,000 per day that you were supposed to hold the policy.If you have questions about anything, we will do our best to answer them. Our meeting with her lasted for almost 5 hours, we had to provide her with a complete list of sales, bank statements, bitcoin statements, a flow chart of how we work, and we now have 30 days to comply or be charged.‪#‎Bitcoin‬</t>
  </si>
  <si>
    <t>http://www.reddit.com/r/Bitcoin/comments/39i06m/irs_auditing_people_selling_bitcoin/</t>
  </si>
  <si>
    <t>Dear fellow redditors, It gives me great pleasure, for my cakeday (awsome coincidence) to finally launch my project - Xotika.TV - after more than 7 months of intense development. Xotika.TV is a bitcoin-only camsite and i had the pleasure to launch it at AW SUMMIT &amp; AWARDS - one of the biggest cam-conference in Europe.Fellow Bitcoiners, feel free to share the love! If someone feels like tipping me with a beer or something else, please dont! You should wait for the camgirls to register and tip them instead. Thanks in advance and... enjoy!Bonus: Boobies! SFW</t>
  </si>
  <si>
    <t>June 12, 2015 at 05:32AM</t>
  </si>
  <si>
    <t>UNION: HACKERS HAVE PERSONNEL DATA ON EVERY FEDERAL EMPLOYEE</t>
  </si>
  <si>
    <t>http://hosted.ap.org/dynamic/stories/U/US_GOVERNMENT_HACKED?SITE=AP&amp;SECTION=HOME&amp;TEMPLATE=DEFAULT&amp;CTIME=2015-06-11-15-58-33</t>
  </si>
  <si>
    <t>http://www.reddit.com/r/Bitcoin/comments/39icaf/union_hackers_have_personnel_data_on_every/</t>
  </si>
  <si>
    <t>xpm888</t>
  </si>
  <si>
    <t>you just gained a new member of a bitcoin club</t>
  </si>
  <si>
    <t>http://www.reddit.com/r/Bitcoin/comments/39ic6h/you_just_gained_a_new_member_of_a_bitcoin_club/</t>
  </si>
  <si>
    <t>June 12, 2015 at 05:27AM</t>
  </si>
  <si>
    <t>slivvyskasl</t>
  </si>
  <si>
    <t>What are the fees with breadwallet?</t>
  </si>
  <si>
    <t>Anybody know what the fees are for sending bitcoin with breadwallet??</t>
  </si>
  <si>
    <t>http://www.reddit.com/r/Bitcoin/comments/39ibk7/what_are_the_fees_with_breadwallet/</t>
  </si>
  <si>
    <t>June 12, 2015 at 05:16AM</t>
  </si>
  <si>
    <t>coinsprinkler</t>
  </si>
  <si>
    <t>Fat-Hating Redditors Flee to Voat, Overload Servers, Demand Bitcoin</t>
  </si>
  <si>
    <t>http://gizmodo.com/fat-hating-redditors-flee-to-voat-overload-servers-de-1710690125</t>
  </si>
  <si>
    <t>http://www.reddit.com/r/Bitcoin/comments/39i9yh/fathating_redditors_flee_to_voat_overload_servers/</t>
  </si>
  <si>
    <t>June 12, 2015 at 05:11AM</t>
  </si>
  <si>
    <t>The blocksize debate isn't just about Bitcoin</t>
  </si>
  <si>
    <t>The blocksize debate is not just about Bitcoin. It's more generally an experiment in how digital communities can self regulate and self organize when there is something serious at stake. It demonstrates whether we can make rational arguments, stay on subject long enough, make rational decisions, cooperate, and finally create an outcome that is beneficial overall.Theses events will be mentioned in the press to argue for or against the idea of freedom in digital societies. The debate and its coverage will indirectly shape public opinion and influence our future that's independent from Bitcoin.So, I ask you to be smart about this folks. Think twice before ridiculing your opponent. Don't use argumentative fallacies. Assume that your tweets and comments will be quoted in a book 5 years down the line. Even if you hate where all this is going, think about the overall message the debate sends to the public who doesn't understand the technical details.No matter where you stand in this debate, remember that we have much more common in terms of general values than any differences may be highlighted in the debate. Every one of us including you will win more on the long term by working together than what you may stand to lose even in case the future blocksize won't reflect your wishes.Thanks for all the hard work, all the ideas and participation in general to everyone. It's an exciting time to be alive and I'm grateful to be able to share the experience with you.</t>
  </si>
  <si>
    <t>http://www.reddit.com/r/Bitcoin/comments/39i954/the_blocksize_debate_isnt_just_about_bitcoin/</t>
  </si>
  <si>
    <t>June 12, 2015 at 05:00AM</t>
  </si>
  <si>
    <t>If I buy 50 more coins today, how terrible am I going to feel next year?</t>
  </si>
  <si>
    <t>http://www.reddit.com/r/Bitcoin/comments/39i7h8/if_i_buy_50_more_coins_today_how_terrible_am_i/</t>
  </si>
  <si>
    <t>June 12, 2015 at 05:48AM</t>
  </si>
  <si>
    <t>Bitreserve - When We Say Free. We Mean Free.</t>
  </si>
  <si>
    <t>https://bitreserve.org/en/blog/posts/bitreserve/when-we-say-free-we-mean-free</t>
  </si>
  <si>
    <t>http://www.reddit.com/r/Bitcoin/comments/39ieha/bitreserve_when_we_say_free_we_mean_free/</t>
  </si>
  <si>
    <t>June 12, 2015 at 05:46AM</t>
  </si>
  <si>
    <t>ShouldHaveBeenThere</t>
  </si>
  <si>
    <t>Buying a virtual prepaid credit/debit card with bitcoin for 1 time use?</t>
  </si>
  <si>
    <t>Is this a thing? I want to order from a very unsecured webpage that doesn't take bitcoin. They only take visa and MasterCard. What are my options?</t>
  </si>
  <si>
    <t>http://www.reddit.com/r/Bitcoin/comments/39ie74/buying_a_virtual_prepaid_creditdebit_card_with/</t>
  </si>
  <si>
    <t>June 12, 2015 at 05:41AM</t>
  </si>
  <si>
    <t>greater123</t>
  </si>
  <si>
    <t>The truth about BANKS</t>
  </si>
  <si>
    <t>http://imgur.com/rFFl2B5</t>
  </si>
  <si>
    <t>http://www.reddit.com/r/Bitcoin/comments/39idhx/the_truth_about_banks/</t>
  </si>
  <si>
    <t>June 12, 2015 at 06:18AM</t>
  </si>
  <si>
    <t>I would like to invite any writers and developers of Bitcoin to use my website, HardForkIt.com, as a platform to reach their audience</t>
  </si>
  <si>
    <t>Hey everyone,I'm a longtime Bitcoin fan and I've recently started my website, HardForkIt.com, in an effort to promote well written though provoking articles in the Bitcoin and Tech space.I'd like to ask the community to take part in this with me by recommending articles you have found fascinating or if you are a writer, developer, or just someone who has something to say I'd like to invite you to voice your message at Hard Fork It with an article.This being said I cannot guarantee that we will publish everything we receive as we would like to publish only high quality content that can hopefully inspire discussion. I would also like to make it clear that I do not make money from this. I am currently running the site at a loss in my free time my only means of monetization is the "Geek Shop", but that hasn't been very successful. I will never post ads or take credit for an authors work. All articles link to the original if they have been hosted before and the authors twitter is always posted as a means to tip the authors for their work. I just want to provide a platform for people to read the best articles out there and now a platform for people to get there message out there.Thanks!If you're interested in having one of your articles published please contact me at: hello@hardforkit.com @HardForkIt or here on reddit!Also if you know of an article that would fit well on Hard Fork It please feel free to leave a link in the comments below.</t>
  </si>
  <si>
    <t>http://www.reddit.com/r/Bitcoin/comments/39iinb/i_would_like_to_invite_any_writers_and_developers/</t>
  </si>
  <si>
    <t>June 12, 2015 at 06:52AM</t>
  </si>
  <si>
    <t>Winklevoss called it "bitcorn" #rekt</t>
  </si>
  <si>
    <t>http://www.reddit.com/r/Bitcoin/comments/39ing0/winklevoss_called_it_bitcorn_rekt/</t>
  </si>
  <si>
    <t>June 12, 2015 at 06:51AM</t>
  </si>
  <si>
    <t>deweydb</t>
  </si>
  <si>
    <t>"The thing about bitcorn is..."</t>
  </si>
  <si>
    <t>http://i.imgur.com/xs5VE5t.png</t>
  </si>
  <si>
    <t>http://www.reddit.com/r/Bitcoin/comments/39in94/the_thing_about_bitcorn_is/</t>
  </si>
  <si>
    <t>June 12, 2015 at 06:47AM</t>
  </si>
  <si>
    <t>AviatorBJP</t>
  </si>
  <si>
    <t>Bitcoiners of Utah, our Second Meetup is on June 20th!</t>
  </si>
  <si>
    <t>Dinner at the Black Sheep Cafe in Provo Utah! We have a reservation for a party of around 10 people, so please RSVP to AviatorBJP. The restaurant confirmed that they will be accepting bitcoin!You can check out the menu here.Restaurant address: 19 N University Ave. Provo, Utah 84601The group will be moving to Pioneer Park after dinner, if we decide to meet longer than 2 hours. The address of the park is 500 W. Center Street, Provo, Utah.This meetup will be casual. Food and conversation. There will also be some door prizes, as well as bitcoin for new comers!See you there!</t>
  </si>
  <si>
    <t>http://www.reddit.com/r/Bitcoin/comments/39imr0/bitcoiners_of_utah_our_second_meetup_is_on_june/</t>
  </si>
  <si>
    <t>National Bank of Ukraine is ready to work on Bitcoin legalisation</t>
  </si>
  <si>
    <t>http://forklog.net/national-bank-of-ukraine-is-ready-to-work-on-bitcoin-legalisation/</t>
  </si>
  <si>
    <t>http://www.reddit.com/r/Bitcoin/comments/39imp7/national_bank_of_ukraine_is_ready_to_work_on/</t>
  </si>
  <si>
    <t>June 12, 2015 at 06:37AM</t>
  </si>
  <si>
    <t>TheLastEuropean</t>
  </si>
  <si>
    <t>PIN-Problem</t>
  </si>
  <si>
    <t>Hi,i have a bitcoinwallet at mycelium and if I want to send some bitcoins to another wallet I need to use a pin code. Unfortunately I can't remember that I declared a pin code, the only thing I got are those 12 words.Thanks</t>
  </si>
  <si>
    <t>http://www.reddit.com/r/Bitcoin/comments/39ilck/pinproblem/</t>
  </si>
  <si>
    <t>June 12, 2015 at 06:32AM</t>
  </si>
  <si>
    <t>What's the Winklevoss Twin's opinion on the block size increase?</t>
  </si>
  <si>
    <t>http://www.reddit.com/r/Bitcoin/comments/39ikjo/whats_the_winklevoss_twins_opinion_on_the_block/</t>
  </si>
  <si>
    <t>June 12, 2015 at 07:35AM</t>
  </si>
  <si>
    <t>DaveFromBitComics</t>
  </si>
  <si>
    <t>I Built a Site Selling Comics for Bitcoin!</t>
  </si>
  <si>
    <t>www.bit-comics.netHi! I recently inherited my dad's comic book collection from the Early Nineties. It's mostly X-Men or Death's Head related spin-offs. I've been thinking about Bitcoin for a while, and decided this would be a great way to see how it can work on the merchant side of things. I'm glad to say Coinbase made setup really simple and painless.The site also accepts PayPal because I wanted to see how that works, too, and draw a comparison. I also decided I should have some means of conventional payment, and PayPal's been good to me. Shipping is US only and the cost thereof is lumped into the bundle prices.I wrote a fairly detailed FAQ page if you'd like to know more. I'd love to hear what you think. Thanks for taking a look!</t>
  </si>
  <si>
    <t>http://www.reddit.com/r/Bitcoin/comments/39isur/i_built_a_site_selling_comics_for_bitcoin/</t>
  </si>
  <si>
    <t>June 12, 2015 at 07:30AM</t>
  </si>
  <si>
    <t>CypherHyper</t>
  </si>
  <si>
    <t>Winklevoss Twins Announce 'Gemini' Launch</t>
  </si>
  <si>
    <t>TECH 6/11/2015 @ 8:00PM 1,133 views Comment Now Follow CommentsNew York: Tyler and Cameron Winklevoss have become such prominent advocates of Bitcoin that they have successfully overcome the previously automatic association of their names with Facebook’s controversial founding. Now they’re taking their rebranding exercise to a whole new level with ‘Gemini‘ a full licensed and operational bitcoin exchange based out of New York that they have labeled as potentially the “Google of bitcoin”. Gemini is all set for a launch in June. Described in a press release as “a fully compliant and easy to navigate bitcoin exchange with all the bells and whistles that others in the space didn’t have or thought they could hack a solution too,” the twins are confident that Gemini will be a watershed moment in the history of digital currency. The NYDFS has commented that a digital currency firm has already been granted a Bitlicense, but would not comment on the recipient. That cat is out of the bag, you can thank the Winklevii for that.</t>
  </si>
  <si>
    <t>http://www.reddit.com/r/Bitcoin/comments/39is7g/winklevoss_twins_announce_gemini_launch/</t>
  </si>
  <si>
    <t>June 12, 2015 at 07:19AM</t>
  </si>
  <si>
    <t>BlockchainOfFools</t>
  </si>
  <si>
    <t>You can build a blockchain without Bitcoin just as you can build a food chain without the sun - If...</t>
  </si>
  <si>
    <t>you have a suitable replacement for the sun.</t>
  </si>
  <si>
    <t>http://www.reddit.com/r/Bitcoin/comments/39iqyn/you_can_build_a_blockchain_without_bitcoin_just/</t>
  </si>
  <si>
    <t>June 12, 2015 at 07:18AM</t>
  </si>
  <si>
    <t>winklevossannounce</t>
  </si>
  <si>
    <t>This is what I imagine the Winklevoss really meant when they said COIN ETF and Gemini were on the "two yard line"</t>
  </si>
  <si>
    <t>http://www.nfl.com/videos/nfl-game-highlights/0ap2000000115590/Colston-fumbles-Graham-recovers-on-2-yard-line</t>
  </si>
  <si>
    <t>http://www.reddit.com/r/Bitcoin/comments/39iqw7/this_is_what_i_imagine_the_winklevoss_really/</t>
  </si>
  <si>
    <t>June 12, 2015 at 07:16AM</t>
  </si>
  <si>
    <t>AlphaBetaMeta</t>
  </si>
  <si>
    <t>Gemini Bitcoin Exchange launch imminent (within weeks)</t>
  </si>
  <si>
    <t>Tyler Winklevoss announced that Gemini will be launching in a couple weeks. Not months.. "weeks". This was said on the General Assembly Live Stream.</t>
  </si>
  <si>
    <t>http://www.reddit.com/r/Bitcoin/comments/39iqlm/gemini_bitcoin_exchange_launch_imminent_within/</t>
  </si>
  <si>
    <t>June 12, 2015 at 07:12AM</t>
  </si>
  <si>
    <t>IsItFlowing</t>
  </si>
  <si>
    <t>Gemini is "weeks" away, we are at the '2 yard line"...</t>
  </si>
  <si>
    <t>Did the winkies just "2 weeks" us?</t>
  </si>
  <si>
    <t>http://www.reddit.com/r/Bitcoin/comments/39iq23/gemini_is_weeks_away_we_are_at_the_2_yard_line/</t>
  </si>
  <si>
    <t>June 12, 2015 at 08:57AM</t>
  </si>
  <si>
    <t>All it takes is that one event for Bitcoin to explode!</t>
  </si>
  <si>
    <t>http://www.reddit.com/r/Bitcoin/comments/39j37h/all_it_takes_is_that_one_event_for_bitcoin_to/</t>
  </si>
  <si>
    <t>thelastrush</t>
  </si>
  <si>
    <t>Small business accepting BTC</t>
  </si>
  <si>
    <t>I have an idea that I want to get small businesses accepting Bitcoin. My question is once you transfer the Bitcoin to the merchant for the products you want to buy how do you go about converting that into cash quickly with minimum fees? I am well versed in bitcoins but have not converted to cash on a consistent basis or for businesses just for trading purposes. If anyone could just point me in the right direction for how to get a small business accepting Bitcoin transactions and then converting them into cash I'd be in your debt and Bitcoin debt.</t>
  </si>
  <si>
    <t>http://www.reddit.com/r/Bitcoin/comments/39j35s/small_business_accepting_btc/</t>
  </si>
  <si>
    <t>June 12, 2015 at 09:23AM</t>
  </si>
  <si>
    <t>Voat.co, the reddit alternative is under heavy load. It is taking bitcoin donations though. (1C4Q1RvUb3bzk4aaLVgGccnSnaHYFdESzY) follow the link to verify address of course.</t>
  </si>
  <si>
    <t>https://voat.co/error/heavyloadgonefishing</t>
  </si>
  <si>
    <t>http://www.reddit.com/r/Bitcoin/comments/39j6de/voatco_the_reddit_alternative_is_under_heavy_load/</t>
  </si>
  <si>
    <t>June 12, 2015 at 09:12AM</t>
  </si>
  <si>
    <t>drapetomano</t>
  </si>
  <si>
    <t>ShapeShift not working? It redirects to pleaseprotectconsumers.org. I'm from Argentina, but it seems to believe that I'm from NY or North Korea...</t>
  </si>
  <si>
    <t>http://imgur.com/rq5fsI2</t>
  </si>
  <si>
    <t>http://www.reddit.com/r/Bitcoin/comments/39j528/shapeshift_not_working_it_redirects_to/</t>
  </si>
  <si>
    <t>June 12, 2015 at 09:43AM</t>
  </si>
  <si>
    <t>ShapeShift redirects to pleaseprotectconsumers.org. I like the "consumer protection" warning, but I'm from Argentina, not NY or North Korea...</t>
  </si>
  <si>
    <t>http://pleaseprotectconsumers.org/</t>
  </si>
  <si>
    <t>http://www.reddit.com/r/Bitcoin/comments/39j8x8/shapeshift_redirects_to_pleaseprotectconsumersorg/</t>
  </si>
  <si>
    <t>June 12, 2015 at 10:30AM</t>
  </si>
  <si>
    <t>EconomicPolicyJournal.com: Academic Paper: Bitcoin Will Bite the Dust</t>
  </si>
  <si>
    <t>http://www.economicpolicyjournal.com/2015/06/academic-paper-bitcoin-will-bite-dust.html</t>
  </si>
  <si>
    <t>http://www.reddit.com/r/Bitcoin/comments/39jei2/economicpolicyjournalcom_academic_paper_bitcoin/</t>
  </si>
  <si>
    <t>June 12, 2015 at 10:29AM</t>
  </si>
  <si>
    <t>The brave new world of Bitcoin</t>
  </si>
  <si>
    <t>http://www.internationallawoffice.com/newsletters/detail.aspx?g=064b2a46-4732-45a7-9e7b-90eb83fe0ca0</t>
  </si>
  <si>
    <t>http://www.reddit.com/r/Bitcoin/comments/39jebi/the_brave_new_world_of_bitcoin/</t>
  </si>
  <si>
    <t>June 12, 2015 at 10:27AM</t>
  </si>
  <si>
    <t>New bitcoin tool, ShapeShift.IO, suspended in New York could be first of many</t>
  </si>
  <si>
    <t>http://www.bizjournals.com/newyork/news/2015/06/11/new-bitcoin-tool-shapeshift-new-york-bitlicense.html</t>
  </si>
  <si>
    <t>http://www.reddit.com/r/Bitcoin/comments/39je4n/new_bitcoin_tool_shapeshiftio_suspended_in_new/</t>
  </si>
  <si>
    <t>June 12, 2015 at 10:25AM</t>
  </si>
  <si>
    <t>CiTi backs Bitcoin incubator</t>
  </si>
  <si>
    <t>http://www.itweb.co.za/index.php?option=com_content&amp;view=article&amp;id=143850</t>
  </si>
  <si>
    <t>http://www.reddit.com/r/Bitcoin/comments/39jdwp/citi_backs_bitcoin_incubator/</t>
  </si>
  <si>
    <t>Exclusive Interview with Mike Belshe: BitGo and Multi-Sig | Inside Bitcoins | Bitcoin news | Price</t>
  </si>
  <si>
    <t>http://insidebitcoins.com/news/exclusive-interview-with-mike-belshe-bitgo-and-multi-sig/33112</t>
  </si>
  <si>
    <t>http://www.reddit.com/r/Bitcoin/comments/39jdv4/exclusive_interview_with_mike_belshe_bitgo_and/</t>
  </si>
  <si>
    <t>June 12, 2015 at 10:24AM</t>
  </si>
  <si>
    <t>Bitcoin platform ShapeShift suspends New York service - fastFT: Market-moving news and views, 24 hours a day</t>
  </si>
  <si>
    <t>http://www.ft.com/intl/fastft/343652/bitcoin-platform-shapeshift-suspends-nyc-service</t>
  </si>
  <si>
    <t>http://www.reddit.com/r/Bitcoin/comments/39jdqx/bitcoin_platform_shapeshift_suspends_new_york/</t>
  </si>
  <si>
    <t>June 12, 2015 at 10:23AM</t>
  </si>
  <si>
    <t>More On Bitcoin and the Music Industry</t>
  </si>
  <si>
    <t>http://www.hypebot.com/hypebot/2015/06/bitcoin-and-the-music-industry-part-2.html</t>
  </si>
  <si>
    <t>http://www.reddit.com/r/Bitcoin/comments/39jdns/more_on_bitcoin_and_the_music_industry/</t>
  </si>
  <si>
    <t>June 12, 2015 at 10:22AM</t>
  </si>
  <si>
    <t>Cryptocurrency round-up: Bitcoin ransoms and 10,000 Taiwanese stores accept bitcoin</t>
  </si>
  <si>
    <t>http://www.ibtimes.co.uk/cryptocurrency-round-bitcoin-ransoms-10000-taiwanese-stores-accept-bitcoin-1505058</t>
  </si>
  <si>
    <t>http://www.reddit.com/r/Bitcoin/comments/39jdkx/cryptocurrency_roundup_bitcoin_ransoms_and_10000/</t>
  </si>
  <si>
    <t>June 12, 2015 at 10:15AM</t>
  </si>
  <si>
    <t>coinbelly</t>
  </si>
  <si>
    <t>Help beta test Coinbelly iOS app for Bitcoin</t>
  </si>
  <si>
    <t>Hi reddit, we're looking for help in beta testing the new Coinbelly iOS app.Screenshots: http://imgur.com/a/s7JvwVideo: https://www.youtube.com/watch?v=Z479LCKVr2Y (sorry colors are a little saturated in the video)The Coinbelly app features the latest Bitcoin price, crypto-currency news, Blockchain network analytics, block, transaction, and Bitcoin address details.■ Real-time Bitcoin Price Index■ Today’s open, high, low, change, market cap, and total bitcoins in existence■ Latest bitcoin network and mining information■ Latest bitcoin news across the leading bitcoin news outlets■ Search the blockchain for blocks, transactions, and addresses■ Built-in QR code scannerInterested?Please contact us with your email address that you use with iTunes, and we will add you to the beta group. You will receive all updates as we push them via Test Flight app (iOS 8). We will send out an email to everyone with detailed instructions on how to install Test Flight (by Apple) and what to expect. An Android version is in the works too.</t>
  </si>
  <si>
    <t>http://www.reddit.com/r/Bitcoin/comments/39jcpo/help_beta_test_coinbelly_ios_app_for_bitcoin/</t>
  </si>
  <si>
    <t>June 12, 2015 at 10:13AM</t>
  </si>
  <si>
    <t>The Plan for Increasing the Block Size. (Interview with Mike Hearn) [3 min video]</t>
  </si>
  <si>
    <t>http://youtu.be/r1PH693_3EU</t>
  </si>
  <si>
    <t>http://www.reddit.com/r/Bitcoin/comments/39jch3/the_plan_for_increasing_the_block_size_interview/</t>
  </si>
  <si>
    <t>June 12, 2015 at 10:52AM</t>
  </si>
  <si>
    <t>Nakedbakers</t>
  </si>
  <si>
    <t>Simple questions. Can someone using Circle send bitcoins to someone using Coinbase using an email address as the address to send the bitcoins to?</t>
  </si>
  <si>
    <t>And if so, how does the protocol know which wallet to send it to.</t>
  </si>
  <si>
    <t>http://www.reddit.com/r/Bitcoin/comments/39jh3q/simple_questions_can_someone_using_circle_send/</t>
  </si>
  <si>
    <t>June 12, 2015 at 10:50AM</t>
  </si>
  <si>
    <t>Russia Expected to Legalize Bitcoin P2P Transactions</t>
  </si>
  <si>
    <t>http://cointelegraph.com/news/114537/russia-expected-to-legalize-bitcoin-p2p-transactions?utm_content=buffer91808&amp;utm_medium=social&amp;utm_source=twitter.com&amp;utm_campaign=buffer</t>
  </si>
  <si>
    <t>http://www.reddit.com/r/Bitcoin/comments/39jgt9/russia_expected_to_legalize_bitcoin_p2p/</t>
  </si>
  <si>
    <t>June 12, 2015 at 10:42AM</t>
  </si>
  <si>
    <t>astrobleem</t>
  </si>
  <si>
    <t>Got the echo sdk and made this today.</t>
  </si>
  <si>
    <t>https://youtu.be/1GOigv_6Iyw</t>
  </si>
  <si>
    <t>http://www.reddit.com/r/Bitcoin/comments/39jfsi/got_the_echo_sdk_and_made_this_today/</t>
  </si>
  <si>
    <t>June 12, 2015 at 10:38AM</t>
  </si>
  <si>
    <t>MoneroRacingTeam</t>
  </si>
  <si>
    <t>The M word</t>
  </si>
  <si>
    <t>If anyone is interested, there is a more fungible, scalable, and private iteration of a decentralized blockchain available.Deleted in 3, 2, 1...</t>
  </si>
  <si>
    <t>http://www.reddit.com/r/Bitcoin/comments/39jfbf/the_m_word/</t>
  </si>
  <si>
    <t>June 12, 2015 at 11:53AM</t>
  </si>
  <si>
    <t>Australian and Estonian Banks Getting Hands On With Digital Currency</t>
  </si>
  <si>
    <t>http://bravenewcoin.com/news/australian-and-estonian-banks-getting-hands-on-with-digital-currency/</t>
  </si>
  <si>
    <t>http://www.reddit.com/r/Bitcoin/comments/39jnob/australian_and_estonian_banks_getting_hands_on/</t>
  </si>
  <si>
    <t>June 12, 2015 at 11:46AM</t>
  </si>
  <si>
    <t>dsterry</t>
  </si>
  <si>
    <t>Excellent discussion of Bitcoin Block Size on Transmission 35 Hangout</t>
  </si>
  <si>
    <t>https://www.youtube.com/watch?v=fgx8jziR9p0</t>
  </si>
  <si>
    <t>http://www.reddit.com/r/Bitcoin/comments/39jmzv/excellent_discussion_of_bitcoin_block_size_on/</t>
  </si>
  <si>
    <t>June 12, 2015 at 11:56AM</t>
  </si>
  <si>
    <t>It's not hard to imagine being a head honcho of a financial corporation and seeing the writing on the wall that your empire is going to be slowly eaten away by a new era of efficient technology. It would keep me awake at night for sure.</t>
  </si>
  <si>
    <t>http://www.reddit.com/r/Bitcoin/comments/39jo1s/its_not_hard_to_imagine_being_a_head_honcho_of_a/</t>
  </si>
  <si>
    <t>June 12, 2015 at 12:41PM</t>
  </si>
  <si>
    <t>Paying with phone microphone.</t>
  </si>
  <si>
    <t>Would it be possible use cell phone microphone to receive and accept payment? Cash register could send it and phone microphone would receive it and it could be agreed by pressing a button. Every cell phone has a microphone. The sound could be outside the hearing range.This could make it possible to every phone be used like apple pay? No terminal would be needed, only computer with speaker.</t>
  </si>
  <si>
    <t>http://www.reddit.com/r/Bitcoin/comments/39jsm2/paying_with_phone_microphone/</t>
  </si>
  <si>
    <t>June 12, 2015 at 01:01PM</t>
  </si>
  <si>
    <t>zbrhhbz1556</t>
  </si>
  <si>
    <t>Bitcoin &amp;amp; Blockchain Technology Featured During Digital 2015</t>
  </si>
  <si>
    <t>http://digitalmoneytimes.com/crypto-news/bitcoin-blockchain-technology-featured-during-digital-2015/</t>
  </si>
  <si>
    <t>http://www.reddit.com/r/Bitcoin/comments/39jufj/bitcoin_blockchain_technology_featured_during/</t>
  </si>
  <si>
    <t>June 12, 2015 at 01:44PM</t>
  </si>
  <si>
    <t>fxgod</t>
  </si>
  <si>
    <t>Bitcoin gets second wind as world's first hair wholesaler, airyhair, ditches wire transfers for cryptocurrency</t>
  </si>
  <si>
    <t>http://www.streetinsider.com/Press+Releases/Bitcoin+Gets+Second+Wind+As+World%26apos%3Bs+First+Hair+Wholesaler,+AiryHair,+Ditches+Cash+For+Cryptocurrency+With+A+Rap+Video/10644510.html</t>
  </si>
  <si>
    <t>http://www.reddit.com/r/Bitcoin/comments/39jyfw/bitcoin_gets_second_wind_as_worlds_first_hair/</t>
  </si>
  <si>
    <t>June 12, 2015 at 02:03PM</t>
  </si>
  <si>
    <t>Zoombotek</t>
  </si>
  <si>
    <t>First country declares Bitcoin it's official currency</t>
  </si>
  <si>
    <t>Baghdad (06/12/2015) - Islamic State in Iraq and Syria (ISIS) has declared Bitcoin it's official currency. Supreme Commander of the ISIS Central Bank (ICB) said the following: "Allah is great, today we declare Bitcoin the official currency of the great country of ISIS. Anybody using any other currency will have his head cut off. Allah is Great." All shops and merchants are expected to start using Bitcoin as of now as the only viable currency. Hairdresser Mahmoud from South East Bagdad is happy about it. "This is great, now I can get paid straight to my Android phone, no more banks, no more paper bills."</t>
  </si>
  <si>
    <t>http://www.reddit.com/r/Bitcoin/comments/39k03c/first_country_declares_bitcoin_its_official/</t>
  </si>
  <si>
    <t>June 12, 2015 at 02:23PM</t>
  </si>
  <si>
    <t>Guide To Setting Up A Remote Bitcoin Node For $20 Per Year</t>
  </si>
  <si>
    <t>http://www.contravex.com/2014/10/10/guide-to-setting-up-a-remote-bitcoin-node-for-20-per-year/</t>
  </si>
  <si>
    <t>http://www.reddit.com/r/Bitcoin/comments/39k1t6/guide_to_setting_up_a_remote_bitcoin_node_for_20/</t>
  </si>
  <si>
    <t>June 12, 2015 at 02:45PM</t>
  </si>
  <si>
    <t>Why isnt anyone talking about OT: In reference to Blocksize.</t>
  </si>
  <si>
    <t>http://www.reddit.com/r/Bitcoin/comments/39k3r5/why_isnt_anyone_talking_about_ot_in_reference_to/</t>
  </si>
  <si>
    <t>June 12, 2015 at 03:14PM</t>
  </si>
  <si>
    <t>Can't sleep because...</t>
  </si>
  <si>
    <t>I had an pre-workout drink late at night but thats besides the fact. I'm constantly watching either bloomberg or cnbc world, every night, before bed. Every day a new headline comes out about greece, the federal reserve, inflation, stock market hitting new highs, deflation, secular stagnation, oil, currencies etc. One story that stood out to me recently was about the World Bank warning the Fed to hold off on raising rates because of the impact it could have on all markets in terms of VOLATILITY. I can not help but to think that Bitcoin, although perceived as "volatile" in price will one day be considered the more sound/accurate measure of value that will be utilized during times of uncertainty. We are talking about a coin that can be divided by 1/1,000,000.In college, I had a professor that was very exited about nanotechnology because of its promising potential to manipulate matter on a nanoscale level, which has not been possible until recent decades. I learned that only nature was capable of doing this.Every single one of those Satoshi's matter, and they will always keep their intergrity along with the rest of the Satoshi's in the bitcoin ledger. It is this very incremental/specific level of measure, not politics, in my opinion, not even the block size, that will determine the value of a Bitcoin. It is a Bitcoin, that will be utilized to determine value better than any other asset. I'm gonna to try to go to sleep now.</t>
  </si>
  <si>
    <t>http://www.reddit.com/r/Bitcoin/comments/39k63s/cant_sleep_because/</t>
  </si>
  <si>
    <t>June 12, 2015 at 03:28PM</t>
  </si>
  <si>
    <t>bitentrepreneur</t>
  </si>
  <si>
    <t>Seeking Bitcoin Donations to Raise a Scholarship Fund for Number 16 Drug Rehabilitation Retreat.</t>
  </si>
  <si>
    <t>Number 16 is a 12-Step community located in Wakefield, Massachusetts dedicated to helping alcoholics and addicts recover. Number 16 will be hosting a Walk for Hope this Sunday to raise scholarship funds for men who are seeking recovery from drug addiction and alcoholism.BlockTrail will be enabling bitcoin donations for Number 16. For more information and to donate with bitcoin please visit: http://bit.ly/1B77nf2The event details can be found here: http://www.eventbrite.com/e/scholarship-fund-walk-for-hope-2015-registration-16356107558Thank you!</t>
  </si>
  <si>
    <t>http://www.reddit.com/r/Bitcoin/comments/39k79a/seeking_bitcoin_donations_to_raise_a_scholarship/</t>
  </si>
  <si>
    <t>June 12, 2015 at 04:10PM</t>
  </si>
  <si>
    <t>BTCChina_Official</t>
  </si>
  <si>
    <t>BTCChina Releases Blockchain Writing Service</t>
  </si>
  <si>
    <t>The bitcoin protocol has always allowed coders with sufficient skill to write directly into the blockchain, where the messages are retained forever. Yes, this happens normally, but it's a bit arcane and not really for everyone. Well, we've democratized blockchain messaging with our new service BTCChina Forever. Just enter some basic information and for a few Satoshi, you can post your message permanently into the blockchain. Ok, so we think this is super cool! Try it here: https://forever.btcchina.com</t>
  </si>
  <si>
    <t>http://www.reddit.com/r/Bitcoin/comments/39kaex/btcchina_releases_blockchain_writing_service/</t>
  </si>
  <si>
    <t>June 12, 2015 at 03:58PM</t>
  </si>
  <si>
    <t>randy-lawnmole</t>
  </si>
  <si>
    <t>Lost my phone a few months back, no bitcoin lost. However Mycelium and bread appear not to be compatible?</t>
  </si>
  <si>
    <t>So I had my phone stolen a few months back, obviously the first thing I did was change all my passwords. (as I was silly enough not to have remote data wipe setup)Skip forward to this week and finally i've got myself a new phone. I was happy in the knowledge that my $36 of BTC was fairly safe on my old stolen phone, so no rush to restore them. I had previously used Mycelium and had a 12 word restore HD wallet phrase.Being adventurous I thought i'd like to try Bread wallet instead.I had read somewhere that these were standard BIP44/39 and therefore compatible restore phrases on bread wallet too. Needless to say mycelium restored fine, $36 bucks safe and sound but bread wallet restored/created a HD wallet from the seed but zero balance inside?Any ideas here or are the two just not compatible?</t>
  </si>
  <si>
    <t>http://www.reddit.com/r/Bitcoin/comments/39k9j1/lost_my_phone_a_few_months_back_no_bitcoin_lost/</t>
  </si>
  <si>
    <t>June 12, 2015 at 05:26PM</t>
  </si>
  <si>
    <t>Bitcoin is often described as the email of money but how would you actually email bitcoin to someone?.</t>
  </si>
  <si>
    <t>2 scenarios I can see -They have a bitcoin public address but you don't know it ( recipient would probably have to pre-register their email address against their public key )They are totally new to bitcoin.I realize that this may involve some third party (e.g. changetip for email) but does such a thing exist?</t>
  </si>
  <si>
    <t>http://www.reddit.com/r/Bitcoin/comments/39kgl2/bitcoin_is_often_described_as_the_email_of_money/</t>
  </si>
  <si>
    <t>June 12, 2015 at 04:51PM</t>
  </si>
  <si>
    <t>For every complex problem there is an answer that is clear, simple, and wrong. -- H.L. Mencken</t>
  </si>
  <si>
    <t>In this debate we're having over the block size limit I see several vocal posters claiming over and over again that opponents of the proposed 20MB raise next year don't understand or don't care that a 2 TPS system can only support a small number of users. They also pretend there is an easy fix, namely to just raise the block size limit.It's not that simple. There are major technical obstacles we need to overcome in order to be able to scale to 7B users, and depending on progress in network technology it may well be impossible to do it by simply allowing a higher block size limit without sacrificing decentralisation.There are valid concerns on both sides and we aren't going to make much progress on a consensus if people keep misrepresenting the arguments of their opponents. I want to call on everybody to take people to task whenever they make such ignorant / dishonest claims.It's possible that there are similar strawmen being proposed by opponents of the 20MB limit, and of course the same would apply to them too.</t>
  </si>
  <si>
    <t>http://www.reddit.com/r/Bitcoin/comments/39kdoq/for_every_complex_problem_there_is_an_answer_that/</t>
  </si>
  <si>
    <t>June 12, 2015 at 04:44PM</t>
  </si>
  <si>
    <t>violencequalsbad</t>
  </si>
  <si>
    <t>Sorry if it's done to death - what is the point in sidechains?</t>
  </si>
  <si>
    <t>Any posts regarding this anyone can point me to? I see the amazingness of these 'offshoots, sprouting off a primary blockchain' but what will they do that the mainchain doesn't? Apart from do what exchanges and middle men already do, which is just move coins around off-chain.</t>
  </si>
  <si>
    <t>http://www.reddit.com/r/Bitcoin/comments/39kd5e/sorry_if_its_done_to_death_what_is_the_point_in/</t>
  </si>
  <si>
    <t>June 12, 2015 at 04:43PM</t>
  </si>
  <si>
    <t>Pay through Bitcoin soon! Indian investors show interest in online payment system</t>
  </si>
  <si>
    <t>http://articles.economictimes.indiatimes.com/2015-04-03/news/60787340_1_unocoin-barry-silbert-indian-investors</t>
  </si>
  <si>
    <t>http://www.reddit.com/r/Bitcoin/comments/39kd0o/pay_through_bitcoin_soon_indian_investors_show/</t>
  </si>
  <si>
    <t>June 12, 2015 at 04:32PM</t>
  </si>
  <si>
    <t>BTC38 distribute 100K RMB to TMC holders to celebrate</t>
  </si>
  <si>
    <t>To celebrate it's 2nd Anniversary, BTC38 did wow the crowds with surprise in a good way. More on http://8btc.com/btc38</t>
  </si>
  <si>
    <t>http://www.reddit.com/r/Bitcoin/comments/39kc7l/btc38_distribute_100k_rmb_to_tmc_holders_to/</t>
  </si>
  <si>
    <t>June 12, 2015 at 04:29PM</t>
  </si>
  <si>
    <t>Hermel</t>
  </si>
  <si>
    <t>No VAT on Bitcoin in Switzerland</t>
  </si>
  <si>
    <t>http://bitcoinassociation.ch/blog/no-vat-on-bitcoin-in-switzerland</t>
  </si>
  <si>
    <t>http://www.reddit.com/r/Bitcoin/comments/39kbzy/no_vat_on_bitcoin_in_switzerland/</t>
  </si>
  <si>
    <t>June 12, 2015 at 04:27PM</t>
  </si>
  <si>
    <t>pmediaweb</t>
  </si>
  <si>
    <t>Blockchain.info offline......again</t>
  </si>
  <si>
    <t>blockchain.info is again offline......no freakin news as to why, nothing on twitter fb or reddit as to why this happened. I would never accept this from a bank (not having access to my money) why do i continue to accept it from you? I was in the middle of a transaction and doing know if it will be broadcasted when you guys come back online......any news as to why you are down? any time or timeline you estimate you will be down?</t>
  </si>
  <si>
    <t>http://www.reddit.com/r/Bitcoin/comments/39kbtg/blockchaininfo_offlineagain/</t>
  </si>
  <si>
    <t>June 12, 2015 at 05:55PM</t>
  </si>
  <si>
    <t>Bithub launches to help incubate South Africa's bitcoin startups</t>
  </si>
  <si>
    <t>http://ventureburn.com/2015/06/bithub-launches-help-incubate-bitcoin-startups/</t>
  </si>
  <si>
    <t>http://www.reddit.com/r/Bitcoin/comments/39kiz2/bithub_launches_to_help_incubate_south_africas/</t>
  </si>
  <si>
    <t>June 12, 2015 at 05:44PM</t>
  </si>
  <si>
    <t>Miners vs users. Interesting ancient parallel: secessio plebis.</t>
  </si>
  <si>
    <t>From Wikipedia:Secessio plebis (withdrawal of the commoners, or Secession of the Plebs) was an informal exercise of power by Rome's plebeian citizens, similar to a general strike taken to the extreme. During a secessio plebis, the plebs would simply abandon the city en masse and leave the patrician order to themselves. Therefore a secessio meant that all shops and workshops would shut down and commercial transactions would largely cease. This was an effective strategy in the Conflict of the Orders due to strength in numbers; plebeian citizens made up the vast majority of Rome's populace and produced most of its food and resources, while a patrician citizen was a member of the minority upper class, the equivalent of the landed gentry of later times. Authors report different numbers for how many secessions there were. Cary &amp; Scullard state there were five between 494 BC and 287 BC.</t>
  </si>
  <si>
    <t>http://www.reddit.com/r/Bitcoin/comments/39ki1b/miners_vs_users_interesting_ancient_parallel/</t>
  </si>
  <si>
    <t>June 12, 2015 at 05:34PM</t>
  </si>
  <si>
    <t>Club10000</t>
  </si>
  <si>
    <t>Club 10000 Bitcoin Cruise - August 21-23 2015</t>
  </si>
  <si>
    <t>Club 10000 will hold another 3 day cruise this year from August 21 to August 23.Starting point will be like last year the port of Nice, France. This years cruise will be held on 128ft sailing yacht Plan Odyssey.3 days of sun, fun, hot girls, great food and the most exclusive Bitcoin deals and investments in the world. Be part of the most exquisit people in the Bitcoin community.To get your ticket, you must be a member of the Club 10000, so you need to control at least (21Million / 10000 =) 2100BTC. Proof of ownership is required.6 more tickets are up for grab, first come first served.Apply for tickets here: club10000@posteo.ch</t>
  </si>
  <si>
    <t>http://www.reddit.com/r/Bitcoin/comments/39kh7l/club_10000_bitcoin_cruise_august_2123_2015/</t>
  </si>
  <si>
    <t>June 12, 2015 at 05:31PM</t>
  </si>
  <si>
    <t>DJPoochies</t>
  </si>
  <si>
    <t>Pocket Faucet! First Official Website I released! Would like Opinions!</t>
  </si>
  <si>
    <t>http://pocketcs.com</t>
  </si>
  <si>
    <t>http://www.reddit.com/r/Bitcoin/comments/39kgyw/pocket_faucet_first_official_website_i_released/</t>
  </si>
  <si>
    <t>June 12, 2015 at 06:14PM</t>
  </si>
  <si>
    <t>selper</t>
  </si>
  <si>
    <t>Is IGOT insolvent?</t>
  </si>
  <si>
    <t>After weeks of waiting and endless broken promises IGOT still haven't paid out withdrawals that people have been waiting on. It's now been over a week since their broken update would be fixed imminentlyTheir excuse has been that they've been "testing" new code. Why this is holding up their production server is beyond me. Not sure how it has limited their own access to the coins they hold either since they can't even process these withdrawals manually. The excuses just don't really make sense.They have offered me a "solution" which is to sell the coins that i'm trying to withdraw and and then withdraw as fiat (which also includes paying their service fee again...). Which doesn't make sense anyway since they are also having issues with their banks and have been unable to process those withdrawals too.Either it is an outright scam, or they're just laughably incompetent.</t>
  </si>
  <si>
    <t>http://www.reddit.com/r/Bitcoin/comments/39kkow/is_igot_insolvent/</t>
  </si>
  <si>
    <t>June 12, 2015 at 06:00PM</t>
  </si>
  <si>
    <t>Did Humble Bundle stop accepting bitcoin?</t>
  </si>
  <si>
    <t>Wondering if it's my ip or something.Can anyone confirm?</t>
  </si>
  <si>
    <t>http://www.reddit.com/r/Bitcoin/comments/39kjge/did_humble_bundle_stop_accepting_bitcoin/</t>
  </si>
  <si>
    <t>June 12, 2015 at 07:13PM</t>
  </si>
  <si>
    <t>maskedgenius</t>
  </si>
  <si>
    <t>My question is: What will the state do?</t>
  </si>
  <si>
    <t>Excerpt from 'Basic Economics' by Thomas Sowell:'By 1830 Barthélémy Thimonnier, a French tailor who had been obsessed with the idea, had patented and perfected an effective sewing machine.When eighty of his machines were making uniforms for the French army, Paris tailors, alarmed at the threat to their jobs, smashed the machines and drove Thimonnier out of the city.'What will the state do if faced with the threat of losing control of the money supply?</t>
  </si>
  <si>
    <t>http://www.reddit.com/r/Bitcoin/comments/39kq5e/my_question_is_what_will_the_state_do/</t>
  </si>
  <si>
    <t>June 12, 2015 at 07:12PM</t>
  </si>
  <si>
    <t>probscammed</t>
  </si>
  <si>
    <t>I think i got scammed</t>
  </si>
  <si>
    <t>i tried to use a new site bitlaunder.com, but after 24 hours i had not recieved anything, so i finaly searched a bit deeper and found out that a lot of people were complaining about being scammed the site shows my transaction as "pending" but it has been 24 hours instead of the promissed 3 so what do you think what are my chances of getting my coins back ?</t>
  </si>
  <si>
    <t>http://www.reddit.com/r/Bitcoin/comments/39kq4n/i_think_i_got_scammed/</t>
  </si>
  <si>
    <t>June 12, 2015 at 06:52PM</t>
  </si>
  <si>
    <t>A simple argument against 20MB Block Size</t>
  </si>
  <si>
    <t>A fundamental advantage of a decentralized system is that it forgoes efficiency for security. A fundamental advantage of a centralized system is it forgoes security for efficiency.At the very root of this debate is a desire to compete with the efficiency of the likes of Mastercard, but as a decentralized system, Bitcoin is literally on the opposite pole and thus will NEVER be more efficient than centralized solutions.And that is okay.Projecting a desire for Bitcoin to be like Mastercard is a fool's errand. We will always need centralized systems attached to Bitcoin, and those can easily be relegated roles where the need for trust is minimal.</t>
  </si>
  <si>
    <t>http://www.reddit.com/r/Bitcoin/comments/39ko46/a_simple_argument_against_20mb_block_size/</t>
  </si>
  <si>
    <t>June 12, 2015 at 07:36PM</t>
  </si>
  <si>
    <t>Bitcoin VPS project - Crowdfunding project on deploying full nodes on cheap VP servers</t>
  </si>
  <si>
    <t>http://projectvpn.comoj.com</t>
  </si>
  <si>
    <t>http://www.reddit.com/r/Bitcoin/comments/39kslv/bitcoin_vps_project_crowdfunding_project_on/</t>
  </si>
  <si>
    <t>June 12, 2015 at 06:55PM</t>
  </si>
  <si>
    <t>workfire</t>
  </si>
  <si>
    <t>I'm creating a Bitcoin books list, can you help me with books suggestions and feedback?</t>
  </si>
  <si>
    <t>https://github.com/paladini/ListOfBitcoinBooks</t>
  </si>
  <si>
    <t>http://www.reddit.com/r/Bitcoin/comments/39kob0/im_creating_a_bitcoin_books_list_can_you_help_me/</t>
  </si>
  <si>
    <t>June 12, 2015 at 07:21PM</t>
  </si>
  <si>
    <t>Bitreserve has made exchanging currencies free</t>
  </si>
  <si>
    <t>http://www.cnbc.com/id/102753992?trknav=homestack:topnews:15</t>
  </si>
  <si>
    <t>http://www.reddit.com/r/Bitcoin/comments/39kr0q/bitreserve_has_made_exchanging_currencies_free/</t>
  </si>
  <si>
    <t>adam3us</t>
  </si>
  <si>
    <t>how about a soft-fork opt-in blocksize increase that is future proofed and non-controversial</t>
  </si>
  <si>
    <t>while its surprising you can actually increase Bitcoin blocksize beyond 1MB by soft-fork, eg via extension blocks and a few other ways also. See https://www.mail-archive.com/bitcoin-development@lists.sourceforge.net/msg08005.html I think if you want to look at it simply an extension block approach is better in most regards than a hard-fork fixed-size block:users can opt-in (if you like 20MB blocks go ahead and use them)users who dont want them can stay on 1MBminers dont lose revenue (they pool mine extension blocks if they dont have bandwidth)its a soft-fork not a hard-fork so there is no divergence riskits opt-in so its not forcing by coercion or lose-lose compromise commercial interests on usersit allows multiple different blocksizes to be used in parallel for increasing scale/security tradeoffs, if needed a 100MB or a 1GB block could be created, so its future proofed.obviously the bigger the blocksize the higher the centralisation, but thats a user risk tradeoff they can take.its less centralising than people going offchain and using hosted walletsit doesnt force a one-size fits all compromise which gives neither security nor useful scale.it avoids damaging the blockchains decentralisation level which is what makes provides bitcoins interesting features.in the mean time we should work on algorithmic improvements, O(n2) just can not work for the mid-long term. lightning write-cache layer can change that, but this would give us time to work on that.seems like a win-win-win?What do people think of that side-by-side comparison with hard-fork proposal?(Divergence risk and bad coerced change precedent are a different topic http://www.reddit.com/r/Bitcoin/comments/39hgzc/blockstream_cofounder_president_adam_back_phd_on/)</t>
  </si>
  <si>
    <t>http://www.reddit.com/r/Bitcoin/comments/39kqzs/how_about_a_softfork_optin_blocksize_increase/</t>
  </si>
  <si>
    <t>June 12, 2015 at 08:49PM</t>
  </si>
  <si>
    <t>Hair Extensions &amp;amp; Bitcoin Rap Song</t>
  </si>
  <si>
    <t>https://www.youtube.com/watch?t=31&amp;v=OVVhc3B7aq0</t>
  </si>
  <si>
    <t>http://www.reddit.com/r/Bitcoin/comments/39l0uh/hair_extensions_bitcoin_rap_song/</t>
  </si>
  <si>
    <t>June 12, 2015 at 09:11PM</t>
  </si>
  <si>
    <t>pb1x</t>
  </si>
  <si>
    <t>Electrum 2.3 Released</t>
  </si>
  <si>
    <t>Download here: https://electrum.org/#download - release notesSpend oldest coins first, and minimize the number of transaction inputsPlugins are loaded independently of the GUI. As a result, Openalias, TrustedCoin and Trezor wallets can be used with the command lineIf you download an executable you can validate its signature like this:First: If you don't have GPG, install it via https://gpgtools.org/installer/index.htmlNext: add the key of Animazing (https://bitcoin-otc.com/viewgpg.php?nick=Animazing)$ gpg --keyserver pool.sks-keyservers.net --recv-keys 0x9914864dfc33499c6ca2beea22453004695506fd Finally: verify the executable matches, for example the dmg$ gpg --verify electrum-2.3.dmg.asc It will probably warn you about a signature not being trusted after it says "Good signature". The signature being good doesn't mean you know everything about who Animazing is, or even if this signature is his. It should be safe enough but make your own decisions and compile it yourself if you prefer.</t>
  </si>
  <si>
    <t>http://www.reddit.com/r/Bitcoin/comments/39l3p9/electrum_23_released/</t>
  </si>
  <si>
    <t>June 12, 2015 at 09:09PM</t>
  </si>
  <si>
    <t>CorB99</t>
  </si>
  <si>
    <t>Anarchist and comedian Dominic Frisby wants a free market for currencies and praises work Nick Szabo</t>
  </si>
  <si>
    <t>https://www.youtube.com/watch?v=LTG00oimXO0</t>
  </si>
  <si>
    <t>http://www.reddit.com/r/Bitcoin/comments/39l3ij/anarchist_and_comedian_dominic_frisby_wants_a/</t>
  </si>
  <si>
    <t>June 12, 2015 at 09:07PM</t>
  </si>
  <si>
    <t>Puupsfred</t>
  </si>
  <si>
    <t>Are you familiar with the economic implications of the Bitcoin?</t>
  </si>
  <si>
    <t>http://imgur.com/gallery/3nibVjf</t>
  </si>
  <si>
    <t>http://www.reddit.com/r/Bitcoin/comments/39l398/are_you_familiar_with_the_economic_implications/</t>
  </si>
  <si>
    <t>June 12, 2015 at 08:52PM</t>
  </si>
  <si>
    <t>jron</t>
  </si>
  <si>
    <t>Only 7 days left on CryptoSteel's crowdfunding campaign. I'll try to kill one with fire when it ships.</t>
  </si>
  <si>
    <t>https://www.indiegogo.com/projects/cryptosteel-the-ultimate-cold-storage-wallet#/story</t>
  </si>
  <si>
    <t>http://www.reddit.com/r/Bitcoin/comments/39l18z/only_7_days_left_on_cryptosteels_crowdfunding/</t>
  </si>
  <si>
    <t>June 12, 2015 at 09:39PM</t>
  </si>
  <si>
    <t>daNakedTooth</t>
  </si>
  <si>
    <t>At a palliative care conference a speaker talking about OBE's showed the spike in brain activity at the moment of death - Bitcoins week chart is scarily similar</t>
  </si>
  <si>
    <t>http://d1gqps90bl2jsp.cloudfront.net/content/brain/136/5/1592/F6.large.jpg</t>
  </si>
  <si>
    <t>http://www.reddit.com/r/Bitcoin/comments/39l7f1/at_a_palliative_care_conference_a_speaker_talking/</t>
  </si>
  <si>
    <t>June 12, 2015 at 09:48PM</t>
  </si>
  <si>
    <t>Core devs debating on Twitter</t>
  </si>
  <si>
    <t>http://makeameme.org/meme/core-devs-debating-2csw5k</t>
  </si>
  <si>
    <t>http://www.reddit.com/r/Bitcoin/comments/39l8nh/core_devs_debating_on_twitter/</t>
  </si>
  <si>
    <t>June 12, 2015 at 10:21PM</t>
  </si>
  <si>
    <t>This video needs to be played on every godamn TV and radio station worldwide! We use this to gain worldwide adoption! Such a powerful video. I have tears every time I watch it my heart goes out to all those people who were robbed by the ones who were supposed to protect them!</t>
  </si>
  <si>
    <t>https://m.youtube.com/watch?v=yc6Hp_Zq3rU&amp;feature=youtu.be</t>
  </si>
  <si>
    <t>http://www.reddit.com/r/Bitcoin/comments/39ldaj/this_video_needs_to_be_played_on_every_godamn_tv/</t>
  </si>
  <si>
    <t>June 12, 2015 at 10:10PM</t>
  </si>
  <si>
    <t>How the likes of MasterCard and Visa slow the spread of bitcoin</t>
  </si>
  <si>
    <t>http://www.ibtimes.co.uk/how-mastercard-visa-slow-spread-bitcoin-1505790</t>
  </si>
  <si>
    <t>http://www.reddit.com/r/Bitcoin/comments/39lbo7/how_the_likes_of_mastercard_and_visa_slow_the/</t>
  </si>
  <si>
    <t>June 12, 2015 at 11:09PM</t>
  </si>
  <si>
    <t>arubanana</t>
  </si>
  <si>
    <t>[Showerthought] Bitcoin might actually make it happen that "1 like = 1 Dollar" for that child's surgery.</t>
  </si>
  <si>
    <t>You know those endless posts on Facebook that say "1 like = 1 dollar" for this person in need, or this child waiting for a surgery......bitcoin could actually help this become a reality.</t>
  </si>
  <si>
    <t>http://www.reddit.com/r/Bitcoin/comments/39lk2g/showerthought_bitcoin_might_actually_make_it/</t>
  </si>
  <si>
    <t>Any news on COIN? I've got locked up retirement money burning a hole in my portfolio</t>
  </si>
  <si>
    <t>Like many people, I have a significant amount of money tied up in conventional retirement accounts and, like many people, I would like to have a position in bitcoin.What I would love to be able to do is just submit a 'buy order' on my Schwabb or Etrade account. Unfortunately, I cannot.The only way to get exposure to bitcoin currently is GBTC which, sadly, is trading at a ridiculous 30% markup over the market price of bitcoin and I just can't bring myself to do that. Also, the GBTC thing is a rather odd investment vehicle which doesn't really feel like a true bitcoin ETF. (I might be unfair here, but that is how it feels. It has very low liquidity and is not trading relative to the bitcoin market price.)What seems to fit the bill is the Winklevoss twins proposed 'COIN' ETF which has been discussed for over a year now but lately seems to have fallen off of the radar. Now I only hear about their new Gemini trading platform, which is fine and all for traders, but still won't let me hit a 'buy' order from my retirement account.Any clue when we mere mortals can redirect some of our retirement money into Schwabb or Etrade buy order? And, please don't tell me about setting up a self-directed IRA where I can buy and hold bitcoins myself. That's way more hassle than I'm interested in dealing with. And, anyway, most of the money I would want to invest isn't in an IRA, it is in my 401k which has substantially more restrictions on what I can do with it.</t>
  </si>
  <si>
    <t>http://www.reddit.com/r/Bitcoin/comments/39lk23/any_news_on_coin_ive_got_locked_up_retirement/</t>
  </si>
  <si>
    <t>June 12, 2015 at 11:02PM</t>
  </si>
  <si>
    <t>Zimbabwe's government is paying its citizens $5 for 175 quadrillion Zimbabwe dollars - Business Insider (bitcoin user not affected)</t>
  </si>
  <si>
    <t>http://www.businessinsider.com/zimbabwes-government-is-paying-its-citizens-5-for-175-quadrillion-zimbabwe-dollars-2015-6</t>
  </si>
  <si>
    <t>http://www.reddit.com/r/Bitcoin/comments/39lj31/zimbabwes_government_is_paying_its_citizens_5_for/</t>
  </si>
  <si>
    <t>June 12, 2015 at 10:58PM</t>
  </si>
  <si>
    <t>tajak</t>
  </si>
  <si>
    <t>Lloyd's issues report on bitcoin</t>
  </si>
  <si>
    <t>http://www.lloyds.com/News%20and%20Insight/Risk%20Insight/Library/Technology/Bitcoin</t>
  </si>
  <si>
    <t>http://www.reddit.com/r/Bitcoin/comments/39lii6/lloyds_issues_report_on_bitcoin/</t>
  </si>
  <si>
    <t>June 12, 2015 at 10:53PM</t>
  </si>
  <si>
    <t>straumat</t>
  </si>
  <si>
    <t>We build a web site for prediction... what are the legal risks to allow people to bet with bitcoins ?</t>
  </si>
  <si>
    <t>Hi everyone, we build a web site for predictions ( http://www.predeez.com ). We build it for fun and to learn about Google App Engine platform. We were discussing to allow bets on the predictions made by peoples there... but we have no idea how governements would consider those bets ? Would it be illegal ?</t>
  </si>
  <si>
    <t>http://www.reddit.com/r/Bitcoin/comments/39lhk5/we_build_a_web_site_for_prediction_what_are_the/</t>
  </si>
  <si>
    <t>June 12, 2015 at 10:51PM</t>
  </si>
  <si>
    <t>Stop trying to take over the World.</t>
  </si>
  <si>
    <t>If new users get turned off by backlogged transactions, let them go. Why are we so afraid of failure? No amount of failure can undo the fundamental value that Bitcoin provides.</t>
  </si>
  <si>
    <t>http://www.reddit.com/r/Bitcoin/comments/39lhfo/stop_trying_to_take_over_the_world/</t>
  </si>
  <si>
    <t>June 12, 2015 at 10:49PM</t>
  </si>
  <si>
    <t>Keanu weights in on the block size debate</t>
  </si>
  <si>
    <t>http://imgur.com/2xzhvfw</t>
  </si>
  <si>
    <t>http://www.reddit.com/r/Bitcoin/comments/39lh7r/keanu_weights_in_on_the_block_size_debate/</t>
  </si>
  <si>
    <t>June 12, 2015 at 10:48PM</t>
  </si>
  <si>
    <t>Filibuster. We can't move forward. There's more to discuss. Don't put it up for vote (give nodes options). Too contentious! Filibuster.</t>
  </si>
  <si>
    <t>http://www.reddit.com/r/Bitcoin/comments/39lh4y/filibuster_we_cant_move_forward_theres_more_to/</t>
  </si>
  <si>
    <t>June 12, 2015 at 10:47PM</t>
  </si>
  <si>
    <t>Bitcoin Consensus – Why We Must Know the Answer Before Asking the Question</t>
  </si>
  <si>
    <t>http://davidsterry.com/blog/2015/06/bitcoin-consensus-why-we-must-know-the-answer-before-asking-the-question/</t>
  </si>
  <si>
    <t>http://www.reddit.com/r/Bitcoin/comments/39lh17/bitcoin_consensus_why_we_must_know_the_answer/</t>
  </si>
  <si>
    <t>June 12, 2015 at 10:35PM</t>
  </si>
  <si>
    <t>David Grossman, Technology Editor @ BBC on Blockchain (LamestreamMedia): "Blockchain comes from the SHADY, anarchic world of Bitcoin, the self regulated currency...". (min 1:46)</t>
  </si>
  <si>
    <t>https://www.youtube.com/watch?v=C_dw4DB0ksA</t>
  </si>
  <si>
    <t>http://www.reddit.com/r/Bitcoin/comments/39lfes/david_grossman_technology_editor_bbc_on/</t>
  </si>
  <si>
    <t>June 12, 2015 at 10:31PM</t>
  </si>
  <si>
    <t>pujolsrox11</t>
  </si>
  <si>
    <t>Can someone explain bitcoin for me?</t>
  </si>
  <si>
    <t>I am trying to send someone 50 dollars in bitcoin, I go to google and do a conversion and it says taht is equal to .22 bitcoin, but i go and try to buy .22 bitcoin and its like 60-70 dollars? Can someone explain how I get exactly 50 dollars in bitcoin?</t>
  </si>
  <si>
    <t>http://www.reddit.com/r/Bitcoin/comments/39leqs/can_someone_explain_bitcoin_for_me/</t>
  </si>
  <si>
    <t>June 12, 2015 at 10:30PM</t>
  </si>
  <si>
    <t>Vibr8gKiwi</t>
  </si>
  <si>
    <t>The block size issue is a political/ideological problem not a technical problem</t>
  </si>
  <si>
    <t>There is a post currently on the front page proposing a technical solution to the block size debate. I predict both sides of the debate will dismiss the proposal. This is because there is no technical problem with bitcoin--the debate is political/ideological not technical. Technical discussions on the subject are a waste of time and often go nowhere because there is no technical solution that achieves consensus on an ideological debate.One side of the debate wants a temporary development block size cap added to bitcoin in the early years to be removed so bitcoin can continue to grow and expand as it always has and was always designed to. The other side sees the future resting in some other technology (e.g. side-chains, lightning network, altcoins, whatever). They wish to limit the functionality of bitcoin and force future expansion into alternative technologies.In my opinion the safest, most reasonable, and least damaging option is to expand the block size (even if it means a hard fork). To keep bitcoin capped is to end bitcoin as it has existed and push any future growth into alternative technologies that don't even exist yet. This cripples bitcoin for the benefit of other technologies. On the other hand if the cap is removed bitcoin will continue to grow as it was always designed and alternative technologies are free to prove themselves on their own merits.As a political issue this debate will likely only be solved by either a leader stepping up and taking control of the direction of the project or a fork which will force the community to choose the direction. There is no technical solution for the keep-it-capped side as they don't want bitcoin to be able to expand period--stalling and odd theoretical argument is all you will see from them as they are not interested in a solution that applies to bitcoin core. Hopefully Gavin will tire of making compromise proposals that are doomed to be ignored and do something that might actually move bitcoin forward.</t>
  </si>
  <si>
    <t>http://www.reddit.com/r/Bitcoin/comments/39lenm/the_block_size_issue_is_a_politicalideological/</t>
  </si>
  <si>
    <t>June 12, 2015 at 11:46PM</t>
  </si>
  <si>
    <t>karelb</t>
  </si>
  <si>
    <t>ISIS and Bitcoin - an update</t>
  </si>
  <si>
    <t>If you recall, around 1 year ago, there were news circulating about ISIS supposed use of Bitcoin.Example of a such article here on sky news. The only source they had was a document from a supposed jihadi. (Back then, people like /u/bruce_fenton claimed that it's all fake and an evil conspiracy to disgrace bitcoin; I am too lazy to look for it now.)There were articles even four days ago where if you dig around their sources, it all links back just to that one PDF and nothing more.Well. Now it has been revealed that "AmreekiWitness", the account who wrote that note, has been cought in Northern Virinia and was a muslim high school student.While he wasn't a jihadi in Syria, he has been in contact with the actual jihadis, has radicalized other muslims, and literally drove with them to the airport and has been planing to go there himself.So, on one hand, ISIS doesn't seem to be using Bitcoin yet. On the other hand, it's alarming that smart American highschoolers, that know their way in darknet and cryptography, are on the way there and recruiting other people.(Of course you can still think it's all a conspiracy to disgrace bitcoin.)</t>
  </si>
  <si>
    <t>http://www.reddit.com/r/Bitcoin/comments/39lplg/isis_and_bitcoin_an_update/</t>
  </si>
  <si>
    <t>June 12, 2015 at 11:36PM</t>
  </si>
  <si>
    <t>Fuck the quarry, its useless.</t>
  </si>
  <si>
    <t>The devs had the wrong state of mind when they designed it. Uh oh here is something that can give resources AUTOMATICALLY! LETS NERF THE SHIT OUT OF IT. Nerfed to a point where it basically becomes useless. inconvenient to protect, expensive to build and expensive to run. 10 fuel for 50 stone.The devs need to keep an open mind and ask themselves would it be bad if players could encase it? Would it be bad if foundations could snap to the quarry, if you could build roofs over it, if quarries could even snap to each other, to form large mining operations? Would that really be bad?Of course it wouldnt. Lets hope the devs will keep an open mind.</t>
  </si>
  <si>
    <t>http://www.reddit.com/r/Bitcoin/comments/39lo78/fuck_the_quarry_its_useless/</t>
  </si>
  <si>
    <t>June 12, 2015 at 11:34PM</t>
  </si>
  <si>
    <t>Cryptocurrency: This Is How Digital Money Will Challenge the Global Economic Order</t>
  </si>
  <si>
    <t>https://www.linkedin.com/pulse/cryptocurrency-how-digital-money-challenge-global-economic-casey</t>
  </si>
  <si>
    <t>http://www.reddit.com/r/Bitcoin/comments/39lnxz/cryptocurrency_this_is_how_digital_money_will/</t>
  </si>
  <si>
    <t>June 12, 2015 at 11:28PM</t>
  </si>
  <si>
    <t>le_gOurmet</t>
  </si>
  <si>
    <t>Is there some place where I can buy bitcoins anonymously with a prepaid credit card ?</t>
  </si>
  <si>
    <t>I want to buy bitcoins but every place keeps asking my personal ID which I obviously don't want to give</t>
  </si>
  <si>
    <t>http://www.reddit.com/r/Bitcoin/comments/39lmzk/is_there_some_place_where_i_can_buy_bitcoins/</t>
  </si>
  <si>
    <t>June 12, 2015 at 11:18PM</t>
  </si>
  <si>
    <t>gavinandresen &amp;gt; good morning y'all. jgarzik: something along the lines of your draft proposal would be OK with me.</t>
  </si>
  <si>
    <t>http://bitcoinstats.com/irc/bitcoin-dev/logs/2015/06/12#l1434120344.0</t>
  </si>
  <si>
    <t>http://www.reddit.com/r/Bitcoin/comments/39lljc/gavinandresen_good_morning_yall_jgarzik_something/</t>
  </si>
  <si>
    <t>June 13, 2015 at 12:01AM</t>
  </si>
  <si>
    <t>kingscrown69</t>
  </si>
  <si>
    <t>How to add spots to Coinmap.org after their design change?</t>
  </si>
  <si>
    <t>https://coinmap.org/#/map/52.22825450/21.01383895/18 here is supossed to be Bobby Burger the top spot in Poland for BTC - the only place where you can buy BTC from ATM and pay with tchem on the bar for food and drinks.I wanted to add this place to the map - yet i see no way.Can somebody else do it and give small step by step on how to edit that?http://bitcoinomat.pl/bankomat-bitcoin-bobby-burger/</t>
  </si>
  <si>
    <t>http://www.reddit.com/r/Bitcoin/comments/39lrw8/how_to_add_spots_to_coinmaporg_after_their_design/</t>
  </si>
  <si>
    <t>June 13, 2015 at 12:08AM</t>
  </si>
  <si>
    <t>Regarding your specific proposal (that is, a new Gold Standard based not on Gold but on a basket of suitably weighted material commodities) This subtext is not lost on me.</t>
  </si>
  <si>
    <t>http://yanisvaroufakis.eu/2015/06/02/in-conversation-with-john-nash-jnr-on-ideal-money/</t>
  </si>
  <si>
    <t>http://www.reddit.com/r/Bitcoin/comments/39lsyu/regarding_your_specific_proposal_that_is_a_new/</t>
  </si>
  <si>
    <t>June 13, 2015 at 12:06AM</t>
  </si>
  <si>
    <t>diademjewellery</t>
  </si>
  <si>
    <t>Cryptocurrency, the future of retail payments - Retail Technology News</t>
  </si>
  <si>
    <t>http://www.retailtechnology.co.uk/news/5664/cryptocurrency-the-future-of-retail-payments/</t>
  </si>
  <si>
    <t>http://www.reddit.com/r/Bitcoin/comments/39lsnp/cryptocurrency_the_future_of_retail_payments/</t>
  </si>
  <si>
    <t>June 13, 2015 at 12:37AM</t>
  </si>
  <si>
    <t>Now you can buy 100 Trillion Zimbabwe Dollars with only 0.3 BTC</t>
  </si>
  <si>
    <t>http://i.imgur.com/yB8xXtl.jpg</t>
  </si>
  <si>
    <t>http://www.reddit.com/r/Bitcoin/comments/39lxbq/now_you_can_buy_100_trillion_zimbabwe_dollars/</t>
  </si>
  <si>
    <t>June 13, 2015 at 12:36AM</t>
  </si>
  <si>
    <t>Please explain this to me (private key confusion).</t>
  </si>
  <si>
    <t>From http://cryptoart.com/how-cryptoart-works/Retrieving Bitcoin from CryptoartRetrieve the currency using the private key (works like a password) located under the security sticker on the back.This can be done without damaging the art piece. Simply remove the sticker and enter the code into your favorite Bitcoin wallet software or Bitcoin online service.Advanced users that wish to store more than a nominal amount are suggested to exchange the private key.Question: I thought that the private key generated the public key which - via SHA256 and RIPE-MD140 - generated the public address.How can you arbitrarily change the private key?</t>
  </si>
  <si>
    <t>http://www.reddit.com/r/Bitcoin/comments/39lxaf/please_explain_this_to_me_private_key_confusion/</t>
  </si>
  <si>
    <t>June 13, 2015 at 12:27AM</t>
  </si>
  <si>
    <t>missjessrose</t>
  </si>
  <si>
    <t>Amazon Watch now accepting bitcoin donations</t>
  </si>
  <si>
    <t>http://amazonwatch.org/news/2015/0612-amazon-watch-now-accepting-bitcoin-donations</t>
  </si>
  <si>
    <t>http://www.reddit.com/r/Bitcoin/comments/39lvub/amazon_watch_now_accepting_bitcoin_donations/</t>
  </si>
  <si>
    <t>bitking74</t>
  </si>
  <si>
    <t>In the middle of Londons Hedgefund center I did this</t>
  </si>
  <si>
    <t>http://i.imgur.com/aCY0rnq.jpg</t>
  </si>
  <si>
    <t>http://www.reddit.com/r/Bitcoin/comments/39lvsk/in_the_middle_of_londons_hedgefund_center_i_did/</t>
  </si>
  <si>
    <t>June 13, 2015 at 12:26AM</t>
  </si>
  <si>
    <t>How the blocksize limit keeps Bitcoin free and decentralized</t>
  </si>
  <si>
    <t>https://www.youtube.com/watch?v=cZp7UGgBR0I</t>
  </si>
  <si>
    <t>http://www.reddit.com/r/Bitcoin/comments/39lvqd/how_the_blocksize_limit_keeps_bitcoin_free_and/</t>
  </si>
  <si>
    <t>June 13, 2015 at 12:46AM</t>
  </si>
  <si>
    <t>Portable Bitcoin wallet tutorial - WIN7 - USB</t>
  </si>
  <si>
    <t>https://www.youtube.com/attribution_link?a=fhgJchzNbqQ&amp;u=%2Fwatch%3Fv%3DqZHaXJixUEs%26feature%3Dshare</t>
  </si>
  <si>
    <t>http://www.reddit.com/r/Bitcoin/comments/39lyql/portable_bitcoin_wallet_tutorial_win7_usb/</t>
  </si>
  <si>
    <t>nophreedom</t>
  </si>
  <si>
    <t>Xotika.tv a adult video chat platform just launched. Platform fully powered by bitcoin payments</t>
  </si>
  <si>
    <t>https://xotika.tv</t>
  </si>
  <si>
    <t>http://www.reddit.com/r/Bitcoin/comments/39lyn3/xotikatv_a_adult_video_chat_platform_just/</t>
  </si>
  <si>
    <t>June 13, 2015 at 01:07AM</t>
  </si>
  <si>
    <t>BIT-X Financial Corp (BITXF) Brands new Bitcoin Exchange DIGATRADE™: Set To Go-Live Later This Month</t>
  </si>
  <si>
    <t>http://money.cnn.com/news/newsfeeds/articles/prnewswire/LN33201.htm</t>
  </si>
  <si>
    <t>http://www.reddit.com/r/Bitcoin/comments/39m1ye/bitx_financial_corp_bitxf_brands_new_bitcoin/</t>
  </si>
  <si>
    <t>June 13, 2015 at 12:55AM</t>
  </si>
  <si>
    <t>You can now purchase in-game items with Bitcoin in the iOS app "Game of Birds" kind of....</t>
  </si>
  <si>
    <t>I got a lot of feedback from users saying they would like to be able to purchase extra bombs with Bitcoin in my iOS app Game of BirdsUnfortunately Apple won't allow the user to buy in-app items with BitcoinSo as a work around I made the bombs a free in-app purchase with the option to Tip in Bitcoin.This way I am not violating Apple's policy and users who want to pay in Bitcoin can.I realise that by doing this most user won't pay and the app won't make any revenue however it the spirit of promoting Bitcoin integration I am willing risk it.I hope if users do buy the extra bombs in the app for free they will pay even just a little bit in Bitcoin.Enjoy!Download Game of Birds free for iOS HEREFAQ What about an android build? I am currently looking for funding to develop an Android build.</t>
  </si>
  <si>
    <t>http://www.reddit.com/r/Bitcoin/comments/39m061/you_can_now_purchase_ingame_items_with_bitcoin_in/</t>
  </si>
  <si>
    <t>OpenBazaar’s Peer-to-Peer eCommerce Vision</t>
  </si>
  <si>
    <t>http://startupmanagement.org/2015/06/11/openbazaars-peer-to-peer-ecommerce-vision/</t>
  </si>
  <si>
    <t>http://www.reddit.com/r/Bitcoin/comments/39m013/openbazaars_peertopeer_ecommerce_vision/</t>
  </si>
  <si>
    <t>June 13, 2015 at 01:39AM</t>
  </si>
  <si>
    <t>BitmessagePower</t>
  </si>
  <si>
    <t>Bitcoin giveaway - 0.005BTC to all users of Bitmessage</t>
  </si>
  <si>
    <t>Bitmessage is to email what Bitcoin is to money, both use the Blockchain technology.Info: https://en.wikipedia.org/wiki/Bitmessage Download: www.bitmessage.org** To receive your 0.005BTC, download the Bitmessage application and send your Bitcoin wallet address to me at BM-2cW67GEKkHGonXKZLCzouLLxnLym3azS8r .**First 50 Bitmessage users will be served. Also, keep using Bitmessage and tell all your friends about it, Blockchain technology ftw!</t>
  </si>
  <si>
    <t>http://www.reddit.com/r/Bitcoin/comments/39m6q6/bitcoin_giveaway_0005btc_to_all_users_of/</t>
  </si>
  <si>
    <t>downvotes____really</t>
  </si>
  <si>
    <t>Bitcoin &amp;amp; Gemini: A Discussion with the Winklevoss Brothers</t>
  </si>
  <si>
    <t>https://www.youtube.com/watch?v=SJPhaulZZeQ&amp;feature=youtu.be</t>
  </si>
  <si>
    <t>http://www.reddit.com/r/Bitcoin/comments/39m6mk/bitcoin_gemini_a_discussion_with_the_winklevoss/</t>
  </si>
  <si>
    <t>June 13, 2015 at 01:37AM</t>
  </si>
  <si>
    <t>&amp;lt;Luke-Jr&amp;gt; Tor is useless garbage that supports illegal activity</t>
  </si>
  <si>
    <t>http://www.reddit.com/r/Bitcoin/comments/39m6gp/lukejr_tor_is_useless_garbage_that_supports/</t>
  </si>
  <si>
    <t>mileyvirus001</t>
  </si>
  <si>
    <t>Chuck Norris can withdraw bitcoins from Mt.Gox</t>
  </si>
  <si>
    <t>http://i.imgur.com/9yoJhlY.jpg?2</t>
  </si>
  <si>
    <t>http://www.reddit.com/r/Bitcoin/comments/39m6fs/chuck_norris_can_withdraw_bitcoins_from_mtgox/</t>
  </si>
  <si>
    <t>June 13, 2015 at 01:32AM</t>
  </si>
  <si>
    <t>Has anyone read "Bitcoin Internals" - 4/5 Amazon.com. If so, what are your opinions?</t>
  </si>
  <si>
    <t>http://www.amazon.com/product-reviews/B00DG8EPT0/ref=cm_cr_dp_syn_footer?k=Bitcoin%20Internals%3A%20A%20Technical%20Guide%20to%20Bitcoin&amp;showViewpoints=1</t>
  </si>
  <si>
    <t>http://www.reddit.com/r/Bitcoin/comments/39m5pa/has_anyone_read_bitcoin_internals_45_amazoncom_if/</t>
  </si>
  <si>
    <t>June 13, 2015 at 01:52AM</t>
  </si>
  <si>
    <t>tigerstrain</t>
  </si>
  <si>
    <t>Peter Todd on BIP66</t>
  </si>
  <si>
    <t>http://m.imgur.com/8h7x9pS</t>
  </si>
  <si>
    <t>http://www.reddit.com/r/Bitcoin/comments/39m8ip/peter_todd_on_bip66/</t>
  </si>
  <si>
    <t>June 13, 2015 at 01:51AM</t>
  </si>
  <si>
    <t>l0l0l0l0l0l0</t>
  </si>
  <si>
    <t>HVA Blockchain blockstrap course in Amsterdam (free!) 2015-06-26</t>
  </si>
  <si>
    <t>https://bitcoinembassy.nl/hva-blockchain-blockstrap-course-amsterdam-2015-06-26/</t>
  </si>
  <si>
    <t>http://www.reddit.com/r/Bitcoin/comments/39m8f9/hva_blockchain_blockstrap_course_in_amsterdam/</t>
  </si>
  <si>
    <t>June 13, 2015 at 02:11AM</t>
  </si>
  <si>
    <t>ELI5: Why don't we just have an unlimited block size limit since we already have variable fees? Increased blocksize increases per transaction fee and miners would be incentized to continue processing transactions no matter how big the block is.</t>
  </si>
  <si>
    <t>Flooding the network with transactions would increase demand and blocksize; therefore, miners would ask for a higher transaction fee.DDOS attacker would have to pay higher fees essentially eliminating the attackers purpose.Miners would be fine storing larger blocks if they are paid more per transaction.If DDOS attacker decides not to pay any fee, flooding network will allow anyone who pay above the attack per transaction to proceed.Thoughts?</t>
  </si>
  <si>
    <t>http://www.reddit.com/r/Bitcoin/comments/39mbgk/eli5_why_dont_we_just_have_an_unlimited_block/</t>
  </si>
  <si>
    <t>June 13, 2015 at 02:07AM</t>
  </si>
  <si>
    <t>CorbinPartners</t>
  </si>
  <si>
    <t>Bitcoin Survey for Canadian Business Owners</t>
  </si>
  <si>
    <t>CorbinPartners Inc. is conducting an online survey regarding Canadian business owners’ experience with Bitcoin.If you are a Canadian business owner and your business offers Bitcoin as a form of payment for clients, please click on the link below to participate:Click here to participateThe survey should take no more than 5 to 10 minutes to complete. Answers will only be used for research purposes.If you have any questions about this survey, please contact info@corbinpartners.com</t>
  </si>
  <si>
    <t>http://www.reddit.com/r/Bitcoin/comments/39mavd/bitcoin_survey_for_canadian_business_owners/</t>
  </si>
  <si>
    <t>June 13, 2015 at 02:23AM</t>
  </si>
  <si>
    <t>Goldman Sachs Session Highlights on the Evolution of Bitcoin with Balaji Srinivasan</t>
  </si>
  <si>
    <t>https://www.youtube.com/watch?v=7-vYEsfsa30</t>
  </si>
  <si>
    <t>http://www.reddit.com/r/Bitcoin/comments/39md1f/goldman_sachs_session_highlights_on_the_evolution/</t>
  </si>
  <si>
    <t>June 13, 2015 at 02:22AM</t>
  </si>
  <si>
    <t>brover098</t>
  </si>
  <si>
    <t>Options to Exchange Bitcoin to Paypal?</t>
  </si>
  <si>
    <t>I get some Bitcoins recently, I want to know all the options available for exchanging these Bitcoins to Paypal USD.I have found some some options:https://localbitcoins.com (too many verications)http://www.btctopp.com (too high fees)https://bc2pp.com (looks good, but not yet test)https://coin2pal.info (not yet test)Any suggestions?Another question: Will Paypal freeze my account if i use it for Bitcoin conversions?Thanks.</t>
  </si>
  <si>
    <t>http://www.reddit.com/r/Bitcoin/comments/39mcy7/options_to_exchange_bitcoin_to_paypal/</t>
  </si>
  <si>
    <t>June 13, 2015 at 02:53AM</t>
  </si>
  <si>
    <t>statoshi</t>
  </si>
  <si>
    <t>Beyond Bitcoin: Block Chains and the Future of Trustless Computing</t>
  </si>
  <si>
    <t>https://www.youtube.com/watch?v=IgETC2JMUBI&amp;feature=youtu.be</t>
  </si>
  <si>
    <t>http://www.reddit.com/r/Bitcoin/comments/39mha6/beyond_bitcoin_block_chains_and_the_future_of/</t>
  </si>
  <si>
    <t>June 13, 2015 at 02:48AM</t>
  </si>
  <si>
    <t>My proposal for how votes are counted in Jeff Garzik's BIP100</t>
  </si>
  <si>
    <t>Jeff's idea for increasing the block size is brilliant imo.However, if not everyone selects the same size block as their "vote" then there would be no majority, just a huge number of different votes, with no clear winner.I propose the vote counting should accept the majority of votes which include any larger votes as well. This way you can have a base-line block size even if all votes are scattered. It's best to illustrate this with an example:i.e.Miner 1 votes 19mb block sizeMiner 2 votes 15mb block sizeMiner 3 votes 20mb block sizeMiner 4 votes 16mb block sizeIn the above example, we know that 75% of the miners are okay with at least 16mb as the block size. Some want more. But the majority agreed on 16mbAlso, notice using the above example that there is no single size that wins alone.</t>
  </si>
  <si>
    <t>http://www.reddit.com/r/Bitcoin/comments/39mgl9/my_proposal_for_how_votes_are_counted_in_jeff/</t>
  </si>
  <si>
    <t>June 13, 2015 at 03:09AM</t>
  </si>
  <si>
    <t>IamSlammaJamma</t>
  </si>
  <si>
    <t>Liquidate Your Amazon Gift Cards for Bitcoin With Purse</t>
  </si>
  <si>
    <t>http://i.imgur.com/ZClqbcg.png</t>
  </si>
  <si>
    <t>http://www.reddit.com/r/Bitcoin/comments/39mjnm/liquidate_your_amazon_gift_cards_for_bitcoin_with/</t>
  </si>
  <si>
    <t>June 13, 2015 at 03:08AM</t>
  </si>
  <si>
    <t>Shower thoughts about bitcoin • /r/bitcoinShowerThought</t>
  </si>
  <si>
    <t>http://www.reddit.com/r/Bitcoinshowerthought</t>
  </si>
  <si>
    <t>http://www.reddit.com/r/Bitcoin/comments/39mjjn/shower_thoughts_about_bitcoin/</t>
  </si>
  <si>
    <t>June 13, 2015 at 03:07AM</t>
  </si>
  <si>
    <t>Axiomatic_Systems</t>
  </si>
  <si>
    <t>Does eth intend to release financial statements, investor relations reports, etc.?</t>
  </si>
  <si>
    <t>https://docs.google.com/document/d/1MdvfZibhuQLr4104vicHtJ4RMP8uCmHIuvcEnq3QL4U/edit?usp=sharing</t>
  </si>
  <si>
    <t>http://www.reddit.com/r/Bitcoin/comments/39mjfe/does_eth_intend_to_release_financial_statements/</t>
  </si>
  <si>
    <t>June 13, 2015 at 03:00AM</t>
  </si>
  <si>
    <t>highintensitycanada</t>
  </si>
  <si>
    <t>I am looking for an article about a paid shill that was trying to prove to others what he was, it was here a month or two ago.</t>
  </si>
  <si>
    <t>I think the guys was talking to an exchange or something he showed paychecks all from different companies. I can't find it does anyone have a link or clue phrase to search for?</t>
  </si>
  <si>
    <t>http://www.reddit.com/r/Bitcoin/comments/39midi/i_am_looking_for_an_article_about_a_paid_shill/</t>
  </si>
  <si>
    <t>June 13, 2015 at 03:45AM</t>
  </si>
  <si>
    <t>shea256</t>
  </si>
  <si>
    <t>Coin Center holds major Capitol Hill briefing for senior congressional staff</t>
  </si>
  <si>
    <t>https://coincenter.org/2015/06/coin-center-holds-major-briefing-for-senior-congressional-staff/</t>
  </si>
  <si>
    <t>http://www.reddit.com/r/Bitcoin/comments/39moom/coin_center_holds_major_capitol_hill_briefing_for/</t>
  </si>
  <si>
    <t>June 13, 2015 at 03:43AM</t>
  </si>
  <si>
    <t>"People talk about life after an unsuccessful hard fork like it’s something we can deal with. It is not." -@weex</t>
  </si>
  <si>
    <t>https://twitter.com/adam3us/status/609453787779047424?p=v</t>
  </si>
  <si>
    <t>http://www.reddit.com/r/Bitcoin/comments/39moex/people_talk_about_life_after_an_unsuccessful_hard/</t>
  </si>
  <si>
    <t>June 13, 2015 at 03:37AM</t>
  </si>
  <si>
    <t>zappadoing</t>
  </si>
  <si>
    <t>Swiss Bank UBS Is Experimenting with ‘Smart-Bonds’ Using the Bitcoin Blockchain</t>
  </si>
  <si>
    <t>https://bitcoinmagazine.com/20836/ubs-bank-experimenting-smart-bonds-using-bitcoin-blockchain/</t>
  </si>
  <si>
    <t>http://www.reddit.com/r/Bitcoin/comments/39mnm6/swiss_bank_ubs_is_experimenting_with_smartbonds/</t>
  </si>
  <si>
    <t>June 13, 2015 at 04:18AM</t>
  </si>
  <si>
    <t>_The-Big-Giant-Head_</t>
  </si>
  <si>
    <t>US Treasury: Bitcoin's Use in Funding Terrorism 'Unclear'</t>
  </si>
  <si>
    <t>http://www.coindesk.com/us-treasury-bitcoins-use-to-fund-terrorism-remains-unclear/?utm_source=feedburner&amp;utm_medium=feed&amp;utm_campaign=Feed%3A+CoinDesk+%28CoinDesk+-+The+Voice+of+Digital+Currency%29</t>
  </si>
  <si>
    <t>http://www.reddit.com/r/Bitcoin/comments/39mtai/us_treasury_bitcoins_use_in_funding_terrorism/</t>
  </si>
  <si>
    <t>June 13, 2015 at 04:33AM</t>
  </si>
  <si>
    <t>UBS Bank Is Experimenting with ‘Smart-Bonds’ Using the Bitcoin Blockchain</t>
  </si>
  <si>
    <t>https://bitcoinmagazine.com/20836/ubs-bank-experimenting-smart-bonds-using-bitcoin-blockchain/?utm_source=twitterfeed&amp;utm_medium=twitter</t>
  </si>
  <si>
    <t>http://www.reddit.com/r/Bitcoin/comments/39mvc1/ubs_bank_is_experimenting_with_smartbonds_using/</t>
  </si>
  <si>
    <t>June 13, 2015 at 04:32AM</t>
  </si>
  <si>
    <t>carsten_ger</t>
  </si>
  <si>
    <t>BIP 100 in a nutshell</t>
  </si>
  <si>
    <t>The max block size is increased in December. After that, whenever a new proposal for 3, 4, 20 MByte max block size pops up, a vote in form of 12k blocks (75% must vote for it) is performed.is that about correct?I wonder who decides when exactly a vote for size n starts? Can you have two concurrent votes for, say, 10 MByte and 20 MByte?</t>
  </si>
  <si>
    <t>http://www.reddit.com/r/Bitcoin/comments/39mv81/bip_100_in_a_nutshell/</t>
  </si>
  <si>
    <t>June 13, 2015 at 04:28AM</t>
  </si>
  <si>
    <t>Receive Any Percentage of Your Wage in Bitcoin. With or Without Your Employer Signing Up!</t>
  </si>
  <si>
    <t>https://www.bitwage.co/</t>
  </si>
  <si>
    <t>http://www.reddit.com/r/Bitcoin/comments/39muoo/receive_any_percentage_of_your_wage_in_bitcoin/</t>
  </si>
  <si>
    <t>June 13, 2015 at 04:24AM</t>
  </si>
  <si>
    <t>Win $500 For Your Dad This Fathers Day With Changetip &amp;amp; Newegg #DADVICE</t>
  </si>
  <si>
    <t>https://blog.changetip.com/win-500-for-your-dad-this-fathers-day-with-changetip/</t>
  </si>
  <si>
    <t>http://www.reddit.com/r/Bitcoin/comments/39mu3g/win_500_for_your_dad_this_fathers_day_with/</t>
  </si>
  <si>
    <t>June 13, 2015 at 04:21AM</t>
  </si>
  <si>
    <t>This Week in Bitcoin and Blockchain: OpenBazaar Funding, An iOS Trading App, Overstock Offers a $25M Private Bond Using the Blockchain, and More!</t>
  </si>
  <si>
    <t>http://www.futurism.com/wp-content/uploads/2015/06/Bitcoin_June12th_2015.jpg</t>
  </si>
  <si>
    <t>http://www.reddit.com/r/Bitcoin/comments/39mtnh/this_week_in_bitcoin_and_blockchain_openbazaar/</t>
  </si>
  <si>
    <t>June 13, 2015 at 04:48AM</t>
  </si>
  <si>
    <t>GibbsSamplePlatter</t>
  </si>
  <si>
    <t>Sumcoin: A Practical Decentralized Blockchain with Compact Confidential Transactions</t>
  </si>
  <si>
    <t>http://voxelsoft.com/dev/sumcoin.html</t>
  </si>
  <si>
    <t>http://www.reddit.com/r/Bitcoin/comments/39mxdo/sumcoin_a_practical_decentralized_blockchain_with/</t>
  </si>
  <si>
    <t>June 13, 2015 at 05:15AM</t>
  </si>
  <si>
    <t>Bitcoin Capital disrupts Venture Capital</t>
  </si>
  <si>
    <t>https://ihb.io/2015-06-12/news/bitcoin-capital-disrupts-venture-capital-18180</t>
  </si>
  <si>
    <t>http://www.reddit.com/r/Bitcoin/comments/39n0xb/bitcoin_capital_disrupts_venture_capital/</t>
  </si>
  <si>
    <t>June 13, 2015 at 05:34AM</t>
  </si>
  <si>
    <t>Idea: Email + Bitcoin Wallet = Mass Adoption</t>
  </si>
  <si>
    <t>Everybody goes to their email inbox in the morning to check their mail. Why not have a send money/Bitcoin button inside of the email client. That way you can send your bitcoin via email to pay for rent. Send money to your friends. Tell your mom to send you money. The button can be connected to a Circle/Coinbase/Exchanges account.This would be so much more convenient than opening up your wallet. Send Bitcoin via email button!!!Thunderbird could start adding this button.</t>
  </si>
  <si>
    <t>http://www.reddit.com/r/Bitcoin/comments/39n3hg/idea_email_bitcoin_wallet_mass_adoption/</t>
  </si>
  <si>
    <t>June 13, 2015 at 05:30AM</t>
  </si>
  <si>
    <t>crazyflashpie</t>
  </si>
  <si>
    <t>What does a day in the life of a city dweller look like in 2029 given the success of Bitcoin/Blockchain?</t>
  </si>
  <si>
    <t>http://www.reddit.com/r/Bitcoin/comments/39n2z1/what_does_a_day_in_the_life_of_a_city_dweller/</t>
  </si>
  <si>
    <t>June 13, 2015 at 05:26AM</t>
  </si>
  <si>
    <t>DaggerHashimoto</t>
  </si>
  <si>
    <t>paper wallet designs</t>
  </si>
  <si>
    <t>I want to make some new paper wallet designs and i was wondering if there is an easy way for me to use the bitaddress.org code, but modify the default paper wallet designs?</t>
  </si>
  <si>
    <t>http://www.reddit.com/r/Bitcoin/comments/39n2er/paper_wallet_designs/</t>
  </si>
  <si>
    <t>June 13, 2015 at 05:46AM</t>
  </si>
  <si>
    <t>derpyblaze</t>
  </si>
  <si>
    <t>Any places to buy virtual credit cards with Bitcoin?</t>
  </si>
  <si>
    <t>Any places to buy a VCC (virtual credit card) with bitcoin? Thanks.</t>
  </si>
  <si>
    <t>http://www.reddit.com/r/Bitcoin/comments/39n54x/any_places_to_buy_virtual_credit_cards_with/</t>
  </si>
  <si>
    <t>June 13, 2015 at 05:41AM</t>
  </si>
  <si>
    <t>Savag3Coiner</t>
  </si>
  <si>
    <t>I'm an AML Analyst at a Big 4 bank and I'm presenting on Bitcoin next week....</t>
  </si>
  <si>
    <t>Here's the story: I was on a conference call with an Advisory group earlier today when it was mentioned that some of them had gone to a conference the FBI hosted. While there, they were told that the Bureau and big banks were "warming up to Bitcoin and other virtual currencies". Some discussion entailed which ended with someone asking for a presentation which I gladly accepted.Here's the plan: The first presentation will be to a small, 30 person group; however, there are a few thousand people at my hub and I expect this information to get to all of them in one way or another.I plan on starting the presentation with having them download a wallet onto their phones (I need to find one that is compatible among different OS and devices) and I'm going to send them all a few bucks so they can witness the efficiency and maybe even watch the verifications tally up as time ticks by. Some other notable mentions will include a brief history of Bitcoin, some notable names that have left big finance for BTC companies, a high level view of mining and how everything works, as well as other hot topics that people have probably heard in the news.Unfortunately, an hour isn't nearly long enough to really get nitty gritty with anything but I think it's the perfect amount of time to get people interested and hopefully educate away from the FUD and ignorance that has plagued the bank I work at.If anyone has any topics they think an AML office at a big bank needs to hear about I'd love the suggestions! I'm happy the witch hunt may be over!</t>
  </si>
  <si>
    <t>http://www.reddit.com/r/Bitcoin/comments/39n4eq/im_an_aml_analyst_at_a_big_4_bank_and_im/</t>
  </si>
  <si>
    <t>June 13, 2015 at 06:11AM</t>
  </si>
  <si>
    <t>bitcoin123645</t>
  </si>
  <si>
    <t>What should i use to sell bitcoins on localbitcoins.com</t>
  </si>
  <si>
    <t>i have chase and they do not allow cash deposits and chase quick pay is not very safe. What service should i use to keep me protected from scams?</t>
  </si>
  <si>
    <t>http://www.reddit.com/r/Bitcoin/comments/39n84f/what_should_i_use_to_sell_bitcoins_on/</t>
  </si>
  <si>
    <t>June 13, 2015 at 06:09AM</t>
  </si>
  <si>
    <t>MidwayCrypto</t>
  </si>
  <si>
    <t>Digital Beggar &amp;lt;!!! Look away !!!&amp;gt;</t>
  </si>
  <si>
    <t>http://midwaycrypto.blogspot.com/2015/06/digital-begar.html</t>
  </si>
  <si>
    <t>http://www.reddit.com/r/Bitcoin/comments/39n7x4/digital_beggar_look_away/</t>
  </si>
  <si>
    <t>June 13, 2015 at 06:33AM</t>
  </si>
  <si>
    <t>What's the best video/document explaining bitcoin MINING comprehensively?</t>
  </si>
  <si>
    <t>http://www.reddit.com/r/Bitcoin/comments/39naxt/whats_the_best_videodocument_explaining_bitcoin/</t>
  </si>
  <si>
    <t>June 13, 2015 at 06:27AM</t>
  </si>
  <si>
    <t>rhunbre</t>
  </si>
  <si>
    <t>Poll Results: Are Banks Right to Use Blockchain Without Bitcoin?</t>
  </si>
  <si>
    <t>http://www.americanbanker.com/news/bank-technology/poll-results-are-banks-right-to-use-blockchain-without-bitcoin-1074857-1.html</t>
  </si>
  <si>
    <t>http://www.reddit.com/r/Bitcoin/comments/39na75/poll_results_are_banks_right_to_use_blockchain/</t>
  </si>
  <si>
    <t>June 13, 2015 at 06:25AM</t>
  </si>
  <si>
    <t>Petebit</t>
  </si>
  <si>
    <t>The story of bitcoin and the great block size debate</t>
  </si>
  <si>
    <t>All over the world people use horse and carriages to travel. The horse and carriage industry is booming. Then some clever people invent engines and put them in things called mini buses and allow anyone to drive and ride in them. People soon realise this is the future, its cheap and fast to travel.The buses run every 10 mins and before long the chief bus scientist realise the buses are now getting crowded and full. Afraid that if the buses become full, passengers will be left at the bus stop waiting hours or days until a bus comes with space for them. This he explains will be a disaster, just when people decide to try out this new bus thing, they will be put off for life and go back to the expensive and slow horse and carriage company.Chief bus scientist suggests making the buses bigger. Doing this is tricky so thinks, lets make them a lot bigger and not have this problem again.Seems sensible..But then some people that are designing side car type things and trailers for this bus, think its better to keep them the same size. They say why not just let passengers bid the highest fare and compete for a seat on the bus, we will have this trailer and side car solution ready in a few years.They also say some bus drivers won't be able to afford the running costs of these bigger buses, thats bad and may end up with less drivers thus more chance of horses towing them instead.Worse than that, if the buses are now mostly empty, passengers will expect a free ride and people may abuse this by jumping on the bus even when they don't really need to go anywhere.Horse and carriage industry also agree with keeping buses small.Chief scientist of buses calculates the extra cost running the bigger buses isn't that much more, over time this cost will also come down. He also stresses the fact that buses that are bigger will allow more fares, more money for drivers and cheaper fairs for passengers. Soon he says we can even fit side car bus things, trailers even.Passangers who love this service are now debating, they all agree, we want bigger buses. Most bus drivers even agree its the only sensible solution.Still some people refuse but don't offer any better solution or solid evidence to support why keeping buses small is best.Soon people even suggest why not run more buses, maybe every 5 mins or even 1 min. Chief scientist of buses says well..maybe but not so simple.Some drivers hoping for a solution suggest just making them just a little bit bigger, over time maybe gradually expanding the buses depending on demand.Chief scientist of buses and all his mechanics scratch their heads and loose sleep on how best to find a solution everybody will agree with. Starts to think, maybe let the individual drivers and passengers choose an extended big bus or a small bus until it becomes obvious the bigger buses are more popular, cheaper for passengers and make drivers enough money...Soon everyone agrees the best solution, while not perfect, bigger buses are agreed and rolled out. Soon the side car bus thingy developers, also design amazing inventions that means buses don't need to be made bigger ever again.Everybody lives happily ever after, using amazing engine powered buses that makes the world a better place..Except the horse and carriage industry, they become obsolete.THE END</t>
  </si>
  <si>
    <t>http://www.reddit.com/r/Bitcoin/comments/39n9zf/the_story_of_bitcoin_and_the_great_block_size/</t>
  </si>
  <si>
    <t>June 13, 2015 at 06:55AM</t>
  </si>
  <si>
    <t>MegaNet: A Blockchain powered network by the people for the people. Not controlled by any government or corporations.</t>
  </si>
  <si>
    <t>https://torrentfreak.com/kim-dotcoms-meganet-preps-jan-2016-crowdfunding-campaign-150610/</t>
  </si>
  <si>
    <t>http://www.reddit.com/r/Bitcoin/comments/39ndly/meganet_a_blockchain_powered_network_by_the/</t>
  </si>
  <si>
    <t>June 13, 2015 at 06:54AM</t>
  </si>
  <si>
    <t>What ever happened to Bitcoin Magazine?</t>
  </si>
  <si>
    <t>I've just re-read the 22 issues. Some good writing especially from Vitalik Buterin. The last issue was May 2014. Also, the lack of proofreading was sometimes funny.What happened? Why did they stop publication?</t>
  </si>
  <si>
    <t>http://www.reddit.com/r/Bitcoin/comments/39ndg9/what_ever_happened_to_bitcoin_magazine/</t>
  </si>
  <si>
    <t>June 13, 2015 at 07:36AM</t>
  </si>
  <si>
    <t>Goldman Sachs | Talks@GS - The Evolution of Bitcoin</t>
  </si>
  <si>
    <t>http://www.goldmansachs.com/our-thinking/talks-at-gs/evolution-of-bitcoin.html</t>
  </si>
  <si>
    <t>http://www.reddit.com/r/Bitcoin/comments/39nigw/goldman_sachs_talksgs_the_evolution_of_bitcoin/</t>
  </si>
  <si>
    <t>June 13, 2015 at 07:54AM</t>
  </si>
  <si>
    <t>"The establishment of recognised security standards for Bitcoin storage would greatly assist risk management and the provision of insurance," So let's create some standards for bitcoin storage.</t>
  </si>
  <si>
    <t>From the lloyd report on the page right now - http://www.lloyds.com/News%20and%20Insight/Risk%20Insight/Library/Technology/Bitcoin - weigh in with your security ideas and knowledge!</t>
  </si>
  <si>
    <t>http://www.reddit.com/r/Bitcoin/comments/39nkjk/the_establishment_of_recognised_security/</t>
  </si>
  <si>
    <t>June 13, 2015 at 08:11AM</t>
  </si>
  <si>
    <t>comp21</t>
  </si>
  <si>
    <t>Sold bitcoin to old crypto virus victim</t>
  </si>
  <si>
    <t>I just sat in the hooters in north Lakeland Florida selling $800 worth of bitcoins to an old guy who owned a business so he could pay a crypto virus ransonware guy... Sad part is this is his second purchase. He got the virus on two machines hours after each other... (So his files are double encrypted)Good part: he does a lot of business in Venezuela and I told him I would volunteer my time to set him up to take bitcoins from Venezuelan customers since it's more stable than the local currency.</t>
  </si>
  <si>
    <t>http://www.reddit.com/r/Bitcoin/comments/39nmfl/sold_bitcoin_to_old_crypto_virus_victim/</t>
  </si>
  <si>
    <t>June 13, 2015 at 08:05AM</t>
  </si>
  <si>
    <t>WallStreetBitcoin78</t>
  </si>
  <si>
    <t>Five crazy cool and expensive things you can buy with Bitcoin on BitPremier</t>
  </si>
  <si>
    <t>https://ihb.io/2015-06-12/news/buy-bitpremier-18198</t>
  </si>
  <si>
    <t>http://www.reddit.com/r/Bitcoin/comments/39nlq9/five_crazy_cool_and_expensive_things_you_can_buy/</t>
  </si>
  <si>
    <t>June 13, 2015 at 05:45AM</t>
  </si>
  <si>
    <t>jshii</t>
  </si>
  <si>
    <t>Digital Endearment and the Monetization of the Like-Button</t>
  </si>
  <si>
    <t>http://hoyesexaminar.io/2015/06/12/digital-endearment-and-the-monetization-of-the-like-button/</t>
  </si>
  <si>
    <t>http://www.reddit.com/r/Bitcoin/comments/39n504/digital_endearment_and_the_monetization_of_the/</t>
  </si>
  <si>
    <t>June 13, 2015 at 08:19AM</t>
  </si>
  <si>
    <t>Kristkind</t>
  </si>
  <si>
    <t>Lloyd's Report: Bitcoin Will Always Be Risky</t>
  </si>
  <si>
    <t>http://www.coindesk.com/lloyds-report-bitcoin-will-always-be-risky/</t>
  </si>
  <si>
    <t>http://www.reddit.com/r/Bitcoin/comments/39nnbe/lloyds_report_bitcoin_will_always_be_risky/</t>
  </si>
  <si>
    <t>June 13, 2015 at 08:40AM</t>
  </si>
  <si>
    <t>andreasleo</t>
  </si>
  <si>
    <t>Zimbabwe dollars phased out</t>
  </si>
  <si>
    <t>http://www.bbc.com/news/world-africa-33105400?ocid=socialflow_facebook</t>
  </si>
  <si>
    <t>http://www.reddit.com/r/Bitcoin/comments/39npoz/zimbabwe_dollars_phased_out/</t>
  </si>
  <si>
    <t>June 13, 2015 at 09:08AM</t>
  </si>
  <si>
    <t>platypii</t>
  </si>
  <si>
    <t>An idea for BIP100 - allowing users to participate in the block size vote</t>
  </si>
  <si>
    <t>I have not fully thought this through, but I'm just throwing the idea out there.What if, inside a transaction, you can optionally specify a minimum and maximum acceptible block size vote. These transactions can only be confirmed inside a block which has a vote within the specified range. Thus, miners can only earn the fees if their vote matches the requirements of the user.This makes it possible to incentivise a miner's vote with money (which would always be possible out-of-band anyway) but it gives wallet developers and other big users of the blockchain (such as payment processors / merchants) a way to influence the direction of block size.For example, if I like small blocks, I can make sure all of my transactions can only be confirmed in blocks that vote for less than 8MB blocks.</t>
  </si>
  <si>
    <t>http://www.reddit.com/r/Bitcoin/comments/39nsva/an_idea_for_bip100_allowing_users_to_participate/</t>
  </si>
  <si>
    <t>June 13, 2015 at 09:41AM</t>
  </si>
  <si>
    <t>PMPoker</t>
  </si>
  <si>
    <t>PM Poker • “True Vegas Style Poker”™</t>
  </si>
  <si>
    <t>http://www.reddit.com/r/Bitcoin/comments/39nwht/pm_poker_true_vegas_style_poker/</t>
  </si>
  <si>
    <t>June 13, 2015 at 09:31AM</t>
  </si>
  <si>
    <t>When there is a need, prohibition is useless.</t>
  </si>
  <si>
    <t>https://np.reddit.com/r/todayilearned/comments/39mbus/til_when_tiberius_made_it_illegal_to_pay_a/</t>
  </si>
  <si>
    <t>http://www.reddit.com/r/Bitcoin/comments/39nvdg/when_there_is_a_need_prohibition_is_useless/</t>
  </si>
  <si>
    <t>June 13, 2015 at 09:26AM</t>
  </si>
  <si>
    <t>digidollar</t>
  </si>
  <si>
    <t>Matt O'Brien: The scam called Bitcoin</t>
  </si>
  <si>
    <t>http://www.nzherald.co.nz/business/news/article.cfm?c_id=3&amp;objectid=11462977</t>
  </si>
  <si>
    <t>http://www.reddit.com/r/Bitcoin/comments/39nuws/matt_obrien_the_scam_called_bitcoin/</t>
  </si>
  <si>
    <t>June 13, 2015 at 09:57AM</t>
  </si>
  <si>
    <t>tiosam321</t>
  </si>
  <si>
    <t>Bitcoin Cloud Services is No Longer Paying Its Users</t>
  </si>
  <si>
    <t>http://cryptomining-blog.com/4967-bitcoin-cloud-services-is-no-longer-paying-its-users/#comments</t>
  </si>
  <si>
    <t>http://www.reddit.com/r/Bitcoin/comments/39ny4k/bitcoin_cloud_services_is_no_longer_paying_its/</t>
  </si>
  <si>
    <t>June 13, 2015 at 10:26AM</t>
  </si>
  <si>
    <t>ShatosiMakanoto</t>
  </si>
  <si>
    <t>Bitcoin XBT takes a big jump...</t>
  </si>
  <si>
    <t>http://i.imgur.com/MCSumQM.png</t>
  </si>
  <si>
    <t>http://www.reddit.com/r/Bitcoin/comments/39o11l/bitcoin_xbt_takes_a_big_jump/</t>
  </si>
  <si>
    <t>June 13, 2015 at 10:24AM</t>
  </si>
  <si>
    <t>YouTube like service but powered by Bitcoin?</t>
  </si>
  <si>
    <t>I saw a post a little while ago about a site like YouTube but where people can tip Bitcoin if they like your video. Does anyone Rember what the site was?</t>
  </si>
  <si>
    <t>http://www.reddit.com/r/Bitcoin/comments/39o0ww/youtube_like_service_but_powered_by_bitcoin/</t>
  </si>
  <si>
    <t>June 13, 2015 at 10:36AM</t>
  </si>
  <si>
    <t>FreshOutOfGeekistan</t>
  </si>
  <si>
    <t>What are your current thoughts about bitcoin and the bitcoin industry? Are things going well?</t>
  </si>
  <si>
    <t>https://www.zapchain.com/a/f5Zoe6bkgu</t>
  </si>
  <si>
    <t>http://www.reddit.com/r/Bitcoin/comments/39o21h/what_are_your_current_thoughts_about_bitcoin_and/</t>
  </si>
  <si>
    <t>June 13, 2015 at 10:57AM</t>
  </si>
  <si>
    <t>Is there a Bitcoin job site like oDesk?</t>
  </si>
  <si>
    <t>I need to hire someone to do some data entry on an ongoing basis. I'd like to pay in Bitcoin.I tried /r/Jobs4Bitcoins but nobody appears to work there.I was using oDesk (now called UpWork) but their interface is so bad and not flexible enough. Plus I'd rather pay someone in Bitcoin.Please recommend if you have used any services.</t>
  </si>
  <si>
    <t>http://www.reddit.com/r/Bitcoin/comments/39o476/is_there_a_bitcoin_job_site_like_odesk/</t>
  </si>
  <si>
    <t>June 13, 2015 at 10:55AM</t>
  </si>
  <si>
    <t>bitscavenger</t>
  </si>
  <si>
    <t>Credit cards move to Chip and thieves move to internet.</t>
  </si>
  <si>
    <t>I am sorry that I could not find the NPR interview that I heard today on this but I remember most of the relevant details.The expert being interviewed stated that the reason the US has been lagging Europe and Asia with chip technology in credit cards is that fraud was worse there than in the US. It was 14 cents for every $100 processed where in the US fraud accounted for 4-5 cents.Asia and Europe went to chip and pin which made fraud more difficult for thieves so the thieves went to the US driving up that percentage of fraud and making it worth while for US companies to do something about it. Now the US is experiencing a major role out of chip enabled cards and new rules for merchants will drive them to force consumers to learn the new process.The payoff is that once that occurs, thieves will then move on to the next easiest target. The expert says that is the internet. It will take years, but I think Bitcoin will really have a chance to shine when the might and sophistication of organized crime starts driving up the cost to do business on the internet. Remember, most people don't use Bitcoin because they consider their current payment systems to be "good enough."</t>
  </si>
  <si>
    <t>http://www.reddit.com/r/Bitcoin/comments/39o40j/credit_cards_move_to_chip_and_thieves_move_to/</t>
  </si>
  <si>
    <t>June 13, 2015 at 11:28AM</t>
  </si>
  <si>
    <t>bobthereddituser</t>
  </si>
  <si>
    <t>Bitcoin Exchange Launches in Remote Western Australia</t>
  </si>
  <si>
    <t>http://www.coindesk.com/bitcoin-exchange-western-australia-launch/</t>
  </si>
  <si>
    <t>http://www.reddit.com/r/Bitcoin/comments/39o7gr/bitcoin_exchange_launches_in_remote_western/</t>
  </si>
  <si>
    <t>June 13, 2015 at 11:27AM</t>
  </si>
  <si>
    <t>pokertravis</t>
  </si>
  <si>
    <t>A different perspective on bitcoin's "block size debate"</t>
  </si>
  <si>
    <t>https://thewealthofchips.wordpress.com/2015/06/13/here-is-the-thing-about-block-size-debate/</t>
  </si>
  <si>
    <t>http://www.reddit.com/r/Bitcoin/comments/39o7bc/a_different_perspective_on_bitcoins_block_size/</t>
  </si>
  <si>
    <t>June 13, 2015 at 11:44AM</t>
  </si>
  <si>
    <t>Fed selling drugs online - David Andolfatto</t>
  </si>
  <si>
    <t>https://twitter.com/dandolfa/status/609568112476864513</t>
  </si>
  <si>
    <t>http://www.reddit.com/r/Bitcoin/comments/39o8z3/fed_selling_drugs_online_david_andolfatto/</t>
  </si>
  <si>
    <t>June 13, 2015 at 11:59AM</t>
  </si>
  <si>
    <t>_just_a_programmer_</t>
  </si>
  <si>
    <t>Data on Block Size Debate in /r/Bitcoin</t>
  </si>
  <si>
    <t>So because I'm not a statistician and I actually want this done properly for the greater good, I'm releasing the information I've scraped from this sub-reddit. Since each reddit comment take AT LEAST 1 second to fetch, it took like 12 hours to fetch the comment and submission data. More on that later.Below is my methodology, links to code and data.At first I wanted the whole she-bang of the bounty but I realized fuck it. Greed is going to fuck up results and we don't want that. I would be grateful to split the reward 50/50 with anyone or 3 ways or get ANYTHING for spending a day doing this.I REPEAT THIS IS NOT AN ANALYSIS. I WANT YOU THE USERS OF /R/BITCOIN TO ANALYZE THE DATA FOR YOURSELVES.I believe that's the only way we'll get a fair analysis.Here we go!Abstract:As of writing there is a debate about increasing the size of blockchain blocks from 1MB to 20MB. /r/Bitcoin is a community on Reddit that acts as one of the many fronts of Bitcoin. There is suspicion that "astroturfing" or "sockpuppets" are being used to manipulate the readers of this sub-reddit. The goal of this analysis is to discover hints of manipulation occurring. A hybrid of automatic and manual data scrapping is used.Method:So the idea here is that if someone is using multiple accounts to upvote and comment, we'll see accounts with a high score but low presence. If the manipulator is trying to instill manipulation via commenting too, we should see many accounts with low presence and low score. Accounts are only tracked if their creation date was half a year ago from today. There are no posts analyzed past June 10th 2015, the start date of the bounty.Phase 1:PRAW and Pandas are used to fetch data from Reddit and plot it, respectively.Every user is tracked for presence, score (both comments and posts), 1mb score and 20mb score.Only submissions with "block size", "blocksize", "confirmation time", and "full block" are scraped.Our sample size is approximately 1700 submissions, along with all their comments.If the words "1" or "20" are mentioned in a post or comment, the counters for that user will increase by 1.Phase 2:After data has been scraped and sorted, we need users to check the users in the suspects list. Since a lot of data is still lost due to natural language, I think this is the next step to get more interesting data.Limitations:Reddit doesn't allow you to fetch data in a certain time frame. The only way to fetch data date-wise is to sort by "new", and then keep fetching data until you reach the date you want.Our access to comments also significantly slows down the analyzing process, whereas to fetch 4000 or more submissions takes a fraction of time.Issues:I ran into a few issues while doing this. First was how the heck would I get the votes for a post? Well a user can publically expose what they up and down vote, but it is by default private, so that was a no go.PRAW would also shit out on me because I was making too many requests to reddit or it would return something I totally didn't expect. After a few tries I got everything working though.Lastly I didn't realize how much fucking time it would take. God it takes so long to scrape data from reddit. I was using one of my servers situated in New York so that definitely wasn't the problem - it was just reddit in general.Material: I've "signed" all the pastebin material with my BTC address. If you encounter a pastebin with the BTC address that DOESNT MATCH THE ONE IN THIS POST, IT HAS BEEN MODIFIED.The data file material can't really be signed, but if it ever mysteriously goes down, comment and I can re-upload and update the link in this post. I've generated a SHA1 so you may verify.Source code!http://pastebin.com/KtkiTX8LPretty printed data (plain text!):http://pastebin.com/w5G5v7U4Raw Python pickle data file (you load this in python):https://filetea.me/t1skCHmHi01T0uXrOxUgSKfPASHA1 (generated with sha1sum suspects.pickle): 223439261ddd88769a8d695dde327ddfaeeebb08I've never used filetea before so it may expire quicker than I expect.Early Conclusion A quick glance at the data shows there appears to be no sockpuppet master or accounts. I trust the persistent users here in /r/Bitcoin will NOT TAKE MY WORD for it, and verify that.A huge thanks to /u/bitcoin_error_log for initiating a good bounty. This is how shit gets done.BTC Address: 16KEqAbG3BonNM47A9hbQJWEgNpKqbTLPnPeace out! BTC for life.a bitcoin lover</t>
  </si>
  <si>
    <t>http://www.reddit.com/r/Bitcoin/comments/39oabe/data_on_block_size_debate_in_rbitcoin/</t>
  </si>
  <si>
    <t>June 13, 2015 at 12:28PM</t>
  </si>
  <si>
    <t>standardcrypto</t>
  </si>
  <si>
    <t>Memo to Ethereum Foundation Council: impudence begins with calling your investors “donors”</t>
  </si>
  <si>
    <t>https://standardcrypto.wordpress.com/2015/06/13/ethereum-deputy-calls-investors-donors-in-leaked-skype-chat/</t>
  </si>
  <si>
    <t>http://www.reddit.com/r/Bitcoin/comments/39od2b/memo_to_ethereum_foundation_council_impudence/</t>
  </si>
  <si>
    <t>June 13, 2015 at 12:25PM</t>
  </si>
  <si>
    <t>Ten Things Every Economist Should Know about the Gold Standard</t>
  </si>
  <si>
    <t>http://www.alt-m.org/2015/06/04/ten-things-every-economist-should-know-about-the-gold-standard-2/</t>
  </si>
  <si>
    <t>http://www.reddit.com/r/Bitcoin/comments/39octq/ten_things_every_economist_should_know_about_the/</t>
  </si>
  <si>
    <t>June 13, 2015 at 01:14PM</t>
  </si>
  <si>
    <t>More people know about Bitcoin than Reddit</t>
  </si>
  <si>
    <t/>
  </si>
  <si>
    <t>http://www.reddit.com/r/Bitcoin/comments/39ogzx/more_people_know_about_bitcoin_than_reddit/</t>
  </si>
  <si>
    <t>June 13, 2015 at 01:46PM</t>
  </si>
  <si>
    <t>[bitcoin-dev] User vote in blocksize through fees</t>
  </si>
  <si>
    <t>http://bitcoin-development.narkive.com/Rbvg2KeB/user-vote-in-blocksize-through-fees</t>
  </si>
  <si>
    <t>http://www.reddit.com/r/Bitcoin/comments/39ojpk/bitcoindev_user_vote_in_blocksize_through_fees/</t>
  </si>
  <si>
    <t>June 13, 2015 at 01:57PM</t>
  </si>
  <si>
    <t>Humble Bundle disabled Bitcoin for their store's payments</t>
  </si>
  <si>
    <t>https://support.humblebundle.com/hc/en-us/articles/202394364-Available-Payment-Options?input_string=Bitcoin%20as%20a%20payment%20option%20for%20the%20Store</t>
  </si>
  <si>
    <t>http://www.reddit.com/r/Bitcoin/comments/39okk4/humble_bundle_disabled_bitcoin_for_their_stores/</t>
  </si>
  <si>
    <t>June 13, 2015 at 02:36PM</t>
  </si>
  <si>
    <t>KeepthaChange</t>
  </si>
  <si>
    <t>Quick Bitcoin Help!</t>
  </si>
  <si>
    <t>Hello, I am trying to make an online purchase for my daughter using bitcoin, but I am less than .01 btc too short and I don't want to have to go through the hassle and fees of getting more btc. Is there anyway to get quick btc in a small amount?</t>
  </si>
  <si>
    <t>http://www.reddit.com/r/Bitcoin/comments/39onor/quick_bitcoin_help/</t>
  </si>
  <si>
    <t>June 13, 2015 at 02:58PM</t>
  </si>
  <si>
    <t>ba4s</t>
  </si>
  <si>
    <t>Political Group Backing Joe Biden Starts Accepting Bitcoin</t>
  </si>
  <si>
    <t>http://www.coindesk.com/political-group-backing-joe-biden-starts-accepting-bitcoin/</t>
  </si>
  <si>
    <t>http://www.reddit.com/r/Bitcoin/comments/39op0s/political_group_backing_joe_biden_starts/</t>
  </si>
  <si>
    <t>June 13, 2015 at 03:20PM</t>
  </si>
  <si>
    <t>BitID Implementations</t>
  </si>
  <si>
    <t>I just found out about BitID when mycelium updated their wallet to v2.4 and I'm amazed at how well it works! I've been testing it out on bitid.bitcoin.blue and it seems such a seamless system.My first question is are there any other services that use BitID for login? and secondly are any of the bitcoin exchanges or merchants planning on implementing it? If you have Mycelium or a BitID compatible wallet I strongly urge you to try it out, this seems like a properly viable alternative to the growing list of usernames and passwords we have to remember.Wouldn't this system be essentially unhackable without access to a person's private key seeing as the server only has access to the public key?</t>
  </si>
  <si>
    <t>http://www.reddit.com/r/Bitcoin/comments/39oqmx/bitid_implementations/</t>
  </si>
  <si>
    <t>June 13, 2015 at 03:44PM</t>
  </si>
  <si>
    <t>A Seamless and Beautiful Bitcoin Wallet for your Mobile Device</t>
  </si>
  <si>
    <t>https://ihb.io/2015-06-13/news/seamless-beautiful-bitcoin-wallet-mobile-device-hive-18239</t>
  </si>
  <si>
    <t>http://www.reddit.com/r/Bitcoin/comments/39osbb/a_seamless_and_beautiful_bitcoin_wallet_for_your/</t>
  </si>
  <si>
    <t>June 13, 2015 at 03:39PM</t>
  </si>
  <si>
    <t>satnaa</t>
  </si>
  <si>
    <t>William Dennings Joins Bitreserve as Chief Information Security Officer (CISO)</t>
  </si>
  <si>
    <t>http://bitcoinist.net/william-dennings-joins-bitreserve-chief-information-security-officer-ciso/</t>
  </si>
  <si>
    <t>http://www.reddit.com/r/Bitcoin/comments/39oryd/william_dennings_joins_bitreserve_as_chief/</t>
  </si>
  <si>
    <t>June 13, 2015 at 03:37PM</t>
  </si>
  <si>
    <t>MrD3flor</t>
  </si>
  <si>
    <t>So... What's the news about the winklevii?</t>
  </si>
  <si>
    <t>A few days ago posts were popping up talking about a livestream and some anouncements, but I can't seem to find what came out of it. Anyone who can recap?</t>
  </si>
  <si>
    <t>http://www.reddit.com/r/Bitcoin/comments/39orw4/so_whats_the_news_about_the_winklevii/</t>
  </si>
  <si>
    <t>June 13, 2015 at 03:59PM</t>
  </si>
  <si>
    <t>kaligula88</t>
  </si>
  <si>
    <t>Engrave Your Message on The Bitcoin Blockchain Forever</t>
  </si>
  <si>
    <t>http://digitalmoneytimes.com/crypto-news/engrave-your-message-on-the-bitcoin-blockchain-forever/</t>
  </si>
  <si>
    <t>http://www.reddit.com/r/Bitcoin/comments/39otc8/engrave_your_message_on_the_bitcoin_blockchain/</t>
  </si>
  <si>
    <t>June 13, 2015 at 04:44PM</t>
  </si>
  <si>
    <t>czzarr</t>
  </si>
  <si>
    <t>Bitcoin Weekly issue 57</t>
  </si>
  <si>
    <t>http://bitcoinweekly.com/issues/57</t>
  </si>
  <si>
    <t>http://www.reddit.com/r/Bitcoin/comments/39owcj/bitcoin_weekly_issue_57/</t>
  </si>
  <si>
    <t>June 13, 2015 at 04:40PM</t>
  </si>
  <si>
    <t>throwawizard</t>
  </si>
  <si>
    <t>Is there anything that can be done to Bitcoin Core so that it is easier to run a useful node without the user configuring port 8333?</t>
  </si>
  <si>
    <t>I want to run a full node, but have been unsuccessful at getting more than 8 connections. I think a lot more people would run full nodes if they could get passed the port forwarding issue.</t>
  </si>
  <si>
    <t>http://www.reddit.com/r/Bitcoin/comments/39ow2x/is_there_anything_that_can_be_done_to_bitcoin/</t>
  </si>
  <si>
    <t>June 13, 2015 at 05:15PM</t>
  </si>
  <si>
    <t>xbtdev</t>
  </si>
  <si>
    <t>Buttcoiners in /r/Entrepreneur?</t>
  </si>
  <si>
    <t>http://np.reddit.com/r/Entrepreneur/comments/39ndo7/how_would_you_invest_40000_what_sort_of_small/cs50iuw?context=1</t>
  </si>
  <si>
    <t>http://www.reddit.com/r/Bitcoin/comments/39oyfz/buttcoiners_in_rentrepreneur/</t>
  </si>
  <si>
    <t>June 13, 2015 at 05:50PM</t>
  </si>
  <si>
    <t>Does Blockchain technology work? - BBC News</t>
  </si>
  <si>
    <t>http://www.bbc.com/news/technology-33090285</t>
  </si>
  <si>
    <t>http://www.reddit.com/r/Bitcoin/comments/39p0sk/does_blockchain_technology_work_bbc_news/</t>
  </si>
  <si>
    <t>June 13, 2015 at 06:25PM</t>
  </si>
  <si>
    <t>Current State of Bitcoin</t>
  </si>
  <si>
    <t>http://www.stockhouse.com/opinion/independent-reports/2015/06/12/current-state-bitcoin</t>
  </si>
  <si>
    <t>http://www.reddit.com/r/Bitcoin/comments/39p3eg/current_state_of_bitcoin/</t>
  </si>
  <si>
    <t>June 13, 2015 at 06:42PM</t>
  </si>
  <si>
    <t>wyrag</t>
  </si>
  <si>
    <t>would anyone mind testing out a website i made?</t>
  </si>
  <si>
    <t>its just a site for generating qr codes, you can save addresses by creating an account. any feedback, suggestions are welcome, thankswww.xbt.ie</t>
  </si>
  <si>
    <t>http://www.reddit.com/r/Bitcoin/comments/39p4pf/would_anyone_mind_testing_out_a_website_i_made/</t>
  </si>
  <si>
    <t>June 13, 2015 at 07:10PM</t>
  </si>
  <si>
    <t>CryptoEra</t>
  </si>
  <si>
    <t>[A Comparison Between Bitcoin and Monero: Advantages, Disadvantages and the Promise of Digital Cash][Credit: Riccardo Spagni]</t>
  </si>
  <si>
    <t>https://www.youtube.com/watch?v=GEVm1dMn5Ks</t>
  </si>
  <si>
    <t>http://www.reddit.com/r/Bitcoin/comments/39p6un/a_comparison_between_bitcoin_and_monero/</t>
  </si>
  <si>
    <t>June 13, 2015 at 07:07PM</t>
  </si>
  <si>
    <t>johnclanore</t>
  </si>
  <si>
    <t>Two Smaller Mexican Bitcoin Exchanges Merge To Take On The Competition</t>
  </si>
  <si>
    <t>http://digitalmoneytimes.com/crypto-news/two-smaller-mexican-bitcoin-exchanges-merge-to-take-on-the-competition/</t>
  </si>
  <si>
    <t>http://www.reddit.com/r/Bitcoin/comments/39p6mn/two_smaller_mexican_bitcoin_exchanges_merge_to/</t>
  </si>
  <si>
    <t>June 13, 2015 at 07:24PM</t>
  </si>
  <si>
    <t>I don't understand the BIP page in the Bitcoin Wiki.</t>
  </si>
  <si>
    <t>According to the table at https://en.bitcoin.it/wiki/Bitcoin_Improvement_Proposals there is only one "Active" BIP - number 1. Many others are "accepted" but they are not "active". Why?Moreover, I'm sure that BIP 38 (to take one example) is regularly used in physical Bitcoins and paper wallets.I have a related question: which BIPs are the most important?Thanks!</t>
  </si>
  <si>
    <t>http://www.reddit.com/r/Bitcoin/comments/39p818/i_dont_understand_the_bip_page_in_the_bitcoin_wiki/</t>
  </si>
  <si>
    <t>June 13, 2015 at 07:58PM</t>
  </si>
  <si>
    <t>lukerayes08</t>
  </si>
  <si>
    <t>Surely each minor should/could decide their maximum block size and minimum fees for themselves.</t>
  </si>
  <si>
    <t>Propagation of created blocks being the issue (upload), surely each miner should/could set their own maximum block sizes. Likewise each miner could/should set the minimum fee's they are willing to accept.This way the economics take care of themselves. If a miner has a fast upload speed they can capitalise on more transactions (potentially resulting in lower fees) and if a miner is speed limited they can only process higher fee transactions with smaller blocks. (which they can already do) - removing the limits allows miners to set their own parameters and is indefinitely scalable. Spam isn't a problem because miners can likewise regular their minimum fees.</t>
  </si>
  <si>
    <t>http://www.reddit.com/r/Bitcoin/comments/39pb0r/surely_each_minor_shouldcould_decide_their/</t>
  </si>
  <si>
    <t>June 13, 2015 at 07:56PM</t>
  </si>
  <si>
    <t>Looking for a Bitcoin Stock Symbol? We've Got Them All</t>
  </si>
  <si>
    <t>http://moneymorning.com/2015/06/12/looking-for-a-bitcoin-stock-symbol-weve-got-them-all/</t>
  </si>
  <si>
    <t>http://www.reddit.com/r/Bitcoin/comments/39pawn/looking_for_a_bitcoin_stock_symbol_weve_got_them/</t>
  </si>
  <si>
    <t>June 13, 2015 at 08:15PM</t>
  </si>
  <si>
    <t>Sidechains And Lightning, The New New Bitcoin</t>
  </si>
  <si>
    <t>http://techcrunch.com/2015/06/13/down-the-blockchain-rabbit-hole/</t>
  </si>
  <si>
    <t>http://www.reddit.com/r/Bitcoin/comments/39pcnv/sidechains_and_lightning_the_new_new_bitcoin/</t>
  </si>
  <si>
    <t>June 13, 2015 at 08:12PM</t>
  </si>
  <si>
    <t>rain-is-wet</t>
  </si>
  <si>
    <t>Bitcoin's greatest moment of PR genius is happening right now.</t>
  </si>
  <si>
    <t>The media just simply can't get past this nefarious and shady Bitcoin thing [DRUGS! ooooh TERROR!! ahhhhh TEH DAAARKWEB!!! eeeeek). They just fail to see all the cool stuff we see beyond this blinkered narrative.BUT WAIT! Somehow Bitcoin has done something truly remarkable. It has stepped back, turned around, and sold it's self, the EXACT SAME THING, back to them as this great new revolutionary disruptive technology that's going to change the entire world as we know it.It's called BLOCKCHAIN!Hey fkn presto! Now we have this great thing that's going to reinvent global finance, media creators, smart contracts, driverless cars, the whole brave-new-world shebang and NOT ONE CRIMINAL INSIGHT.If this was a typical capitalist re-branding (which would cost millions) this result would be unbelievably good. For a 'company' that doesn't even have a PR department and isn't even a real company at all...It's. just. breathtaking.So hat's off Bitcoin, ah ehm, I'm mean BLOCKCHAIN. Take the rest of the day off.</t>
  </si>
  <si>
    <t>http://www.reddit.com/r/Bitcoin/comments/39pcbl/bitcoins_greatest_moment_of_pr_genius_is/</t>
  </si>
  <si>
    <t>June 13, 2015 at 08:06PM</t>
  </si>
  <si>
    <t>b_coin</t>
  </si>
  <si>
    <t>Zimbabwe's back! ...but without bitcoin. Why aren't we (/r/bitcoin, Bitcoin Foundation, Gavin Anderson/Roger Ver, etc) lobbying for bitcoin to become their national currency?</t>
  </si>
  <si>
    <t>http://www.csmonitor.com/World/Global-News/2015/0612/At-long-last-Zimbabwe-says-goodbye-to-its-hyperinflated-currency-video</t>
  </si>
  <si>
    <t>http://www.reddit.com/r/Bitcoin/comments/39pbrp/zimbabwes_back_but_without_bitcoin_why_arent_we/</t>
  </si>
  <si>
    <t>June 13, 2015 at 08:34PM</t>
  </si>
  <si>
    <t>Jayd3e</t>
  </si>
  <si>
    <t>Why haven't we seen a proposal for a dynamic block size yet?</t>
  </si>
  <si>
    <t>So I've been watching the discussions around the block size increase for the past couple months now. I've read BIP100, and the flood of comments that ensued. I love the fact that this proposal accounts for the reality that this conversation will undoubtedly happen again, and we will need to have a very clear way to act next time if we want to increase the block size further. In the case of BIP100, it appears that that decision is made by a consensus of soft forks among miners where the cap is 2X the block size limit.As I've been reading all of this, I'm unsure of why there hasn't been a proposal to make the block size limit dynamic and determined by the system. In the same way that the miner difficulty is already determined. One very important part of the system already works in such a way, so why can't the block size be determined in a similar way. The only comment I've seen so far suggesting this, is this one http://www.reddit.com/r/Bitcoin/comments/39kzyt/draft_bip_100_soft_fork_block_size_increase/cs4e5kk, but they received mix reactions. I feel like this would solve the problem for (most) future discussions, and would make the system not susceptible to the whole "how much is too much" problem presented in BIP100, where The Fed is given as an example. I would really love to hear the trade offs of this direction.</t>
  </si>
  <si>
    <t>http://www.reddit.com/r/Bitcoin/comments/39pedt/why_havent_we_seen_a_proposal_for_a_dynamic_block/</t>
  </si>
  <si>
    <t>June 13, 2015 at 08:32PM</t>
  </si>
  <si>
    <t>kaibakker</t>
  </si>
  <si>
    <t>Bitcoin receipt protocol</t>
  </si>
  <si>
    <t>Hey bitcoiners, One thing I am missing in bitcoin, is a receipt protocol. Please have a look at your own bitcoin wallet. You will probably see a list of transactions. With for every transaction an amount and an address. Is this supposed to be banking 2.0?That's why I thought a receipt system would be interesting, a few other reasons would be, doing analytics over your sendings, filing taxes, etz. I created a json file, with all the information you could find on a traditional receipt, discussion about the format would be interesting.{ "title": "Coffee &amp; Cake", "store": "Starbucks", "timestamp":"2015-04-23T18:25:43.511Z", "image_url": "https://starbucks.com/coffee.jpg", "items": [ { "name": "Coffee", "price": "$2.10" }, { "name": "Cake", "price": "$3.00" } ], "vat": "$0.60", "total": "$5.70", "payment": { "method": "bitcoin", "transaction_hash":"1234567890" }, "signature":"sfdajlksdjfkladsjfklasdjfkl", } I don't know yet the the best way to privately get the receipt from the merchant to the buyers wallet. In the ideal case the merchant signs the receipt and the only the holder of the private key is able to get this json-file. But there probably are some alternatives.I need your input! Make your suggestions or shoot it :)</t>
  </si>
  <si>
    <t>http://www.reddit.com/r/Bitcoin/comments/39pe6v/bitcoin_receipt_protocol/</t>
  </si>
  <si>
    <t>June 13, 2015 at 08:50PM</t>
  </si>
  <si>
    <t>Why haven't we seen a proposal for a dynamic block size limit yet?</t>
  </si>
  <si>
    <t>http://www.reddit.com/r/Bitcoin/comments/39pfpc/why_havent_we_seen_a_proposal_for_a_dynamic_block/</t>
  </si>
  <si>
    <t>June 13, 2015 at 08:47PM</t>
  </si>
  <si>
    <t>What is Bitcoin’s Value Proposition (Competitive Advantage)? -- "Without its fundamental properties, Bitcoin offers nothing that isn’t already offered."</t>
  </si>
  <si>
    <t>http://www.reddit.com/r/Bitcoin/comments/39pfhy/what_is_bitcoins_value_proposition_competitive/</t>
  </si>
  <si>
    <t>June 13, 2015 at 08:53PM</t>
  </si>
  <si>
    <t>Confidential Transactions</t>
  </si>
  <si>
    <t>https://people.xiph.org/~greg/confidential_values.txt</t>
  </si>
  <si>
    <t>http://www.reddit.com/r/Bitcoin/comments/39pfyp/confidential_transactions/</t>
  </si>
  <si>
    <t>June 13, 2015 at 09:19PM</t>
  </si>
  <si>
    <t>tableloveandhate</t>
  </si>
  <si>
    <t>Do coinbase charge to add funds?</t>
  </si>
  <si>
    <t>I just got my first BC account, with coinbase. They say htey charge £5 for bank deposits into my CB account?</t>
  </si>
  <si>
    <t>http://www.reddit.com/r/Bitcoin/comments/39pic5/do_coinbase_charge_to_add_funds/</t>
  </si>
  <si>
    <t>June 13, 2015 at 09:10PM</t>
  </si>
  <si>
    <t>ChairfaceChip</t>
  </si>
  <si>
    <t>Maybe, a metaphor.</t>
  </si>
  <si>
    <t>For the sake of helping people get their heads around Bitcoin - Imagine a Tweet is worth $1, and the message contents are computer code.It misses a lot (possibly, all) of the nuance, but it could be useful in sparking thoughts about many of the practical implications.</t>
  </si>
  <si>
    <t>http://www.reddit.com/r/Bitcoin/comments/39phh7/maybe_a_metaphor/</t>
  </si>
  <si>
    <t>June 13, 2015 at 09:39PM</t>
  </si>
  <si>
    <t>demelzahays</t>
  </si>
  <si>
    <t>I talked about bitcoin for the Mises Institute's Weekend Podcast!</t>
  </si>
  <si>
    <t>https://mises.org/library/demelza-hays-american-millennials-head-exits</t>
  </si>
  <si>
    <t>http://www.reddit.com/r/Bitcoin/comments/39pkbs/i_talked_about_bitcoin_for_the_mises_institutes/</t>
  </si>
  <si>
    <t>June 13, 2015 at 09:50PM</t>
  </si>
  <si>
    <t>Considering the Civil Asset Forfeiture and Structuring laws, is it safe to say that Bitcoin is more legal than cash money?</t>
  </si>
  <si>
    <t>I came across this article, and started thinking about it. For all the problems we're having with MTLs and such, perhaps we should consider that we at least have it easier than people using the dollar...</t>
  </si>
  <si>
    <t>http://www.reddit.com/r/Bitcoin/comments/39plca/considering_the_civil_asset_forfeiture_and/</t>
  </si>
  <si>
    <t>June 13, 2015 at 09:43PM</t>
  </si>
  <si>
    <t>gitacritic</t>
  </si>
  <si>
    <t>Academic journals are under Big Five oligopoly. Can blockchain help researchers get the alternate academic capital they need?</t>
  </si>
  <si>
    <t>Unfortunately, researchers are still dependent on one essentially symbolic function of publishers, which is to allocate academic capital,” writes Vincent Larivière and his coauthors in PLoS. “Young researchers need to publish in prestigious journals to gain tenure, while older researchers need to do the same in order to keep their grants.”</t>
  </si>
  <si>
    <t>http://www.reddit.com/r/Bitcoin/comments/39pkn5/academic_journals_are_under_big_five_oligopoly/</t>
  </si>
  <si>
    <t>June 13, 2015 at 10:17PM</t>
  </si>
  <si>
    <t>Blocksize YouTube animation favoring 1mb blocks from 2 years ago. Are off chain transactions a plausible solution today?</t>
  </si>
  <si>
    <t>http://youtu.be/cZp7UGgBR0I</t>
  </si>
  <si>
    <t>http://www.reddit.com/r/Bitcoin/comments/39po7q/blocksize_youtube_animation_favoring_1mb_blocks/</t>
  </si>
  <si>
    <t>June 13, 2015 at 10:39PM</t>
  </si>
  <si>
    <t>Smartphones and QR Codes to Drive Bitcoin Transactions</t>
  </si>
  <si>
    <t>http://bitcoinist.net/smartphones-qr-codes-drive-bitcoin-transactions/</t>
  </si>
  <si>
    <t>http://www.reddit.com/r/Bitcoin/comments/39pqit/smartphones_and_qr_codes_to_drive_bitcoin/</t>
  </si>
  <si>
    <t>Major Challenges Facing Bitcoin Adoption</t>
  </si>
  <si>
    <t>http://www.newsbtc.com/2015/06/12/major-challenges-facing-bitcoin-adoption/</t>
  </si>
  <si>
    <t>http://www.reddit.com/r/Bitcoin/comments/39pqg9/major_challenges_facing_bitcoin_adoption/</t>
  </si>
  <si>
    <t>June 13, 2015 at 10:30PM</t>
  </si>
  <si>
    <t>poole_party_of_one</t>
  </si>
  <si>
    <t>Bitcoind is exiting?</t>
  </si>
  <si>
    <t>Does anyone know how to tell the reason why bitcoind is exiting when running as a daemon? I set up a full node on a VPS on Ubuntu and left it running and it got up to about 340k blocks. Now whenever I try to start it as daemon it exits after about 2-3 mins with nothing in the debug.log file.Is there anything else I can look at to see why it is not staying up?</t>
  </si>
  <si>
    <t>http://www.reddit.com/r/Bitcoin/comments/39ppi5/bitcoind_is_exiting/</t>
  </si>
  <si>
    <t>June 13, 2015 at 10:26PM</t>
  </si>
  <si>
    <t>The 40,000 Bits "Paul Krugman Photoshop battle contest" results are in!</t>
  </si>
  <si>
    <t>This is about a day overdue but I was traveling the past couple of days and was unable to update on time. Nevertheless, here are the winners of the contest!Special thanks to /u/ironvape for donating 20,000 bits for 2nd and 3rd place,to /u/frankenmint of www.honeybadgerofmoney.com for donating two items from his site to the winner,and to /u/cryptoart for offering 20,000 bits preloaded in one of his pieces on www.cryptoart.com! You guys made this little contest a whole lot more exciting!Runners-up:/u/crbncll had the most upvoted submission and a pretty creative one, but did not make use of the image I provided so I can't choose him/her as the winner. You still win 10,000 bits!The next runner up is /u/pinhead26 with THIS meta submission. If you know Paul Krugman, you'll get the reference ;)And the winner is drumroll .../u/orpel with the Magic Internet Money wizard revealing his true identity!Congratulations everyone! That was fun. Let's do it again soon!</t>
  </si>
  <si>
    <t>http://www.reddit.com/r/Bitcoin/comments/39pp3u/the_40000_bits_paul_krugman_photoshop_battle/</t>
  </si>
  <si>
    <t>June 13, 2015 at 10:54PM</t>
  </si>
  <si>
    <t>Since the Reddit Stress test 2 weeks ago, there have been 2 spikes in number of transactions with the same amount as the test, not so much time left</t>
  </si>
  <si>
    <t>https://blockchain.info/charts/n-transactions?timespan=30days&amp;showDataPoints=false&amp;daysAverageString=1&amp;show_header=true&amp;scale=0&amp;address=</t>
  </si>
  <si>
    <t>http://www.reddit.com/r/Bitcoin/comments/39ps3u/since_the_reddit_stress_test_2_weeks_ago_there/</t>
  </si>
  <si>
    <t>June 13, 2015 at 10:52PM</t>
  </si>
  <si>
    <t>kaykurokawa</t>
  </si>
  <si>
    <t>Front running Decentralized Exchanges: The problem with Augur, Bitshares, Nxt, and Counterparty</t>
  </si>
  <si>
    <t>http://kaykurokawa.blogspot.com/2015/06/front-running-decentralized-exchanges.html</t>
  </si>
  <si>
    <t>http://www.reddit.com/r/Bitcoin/comments/39prvs/front_running_decentralized_exchanges_the_problem/</t>
  </si>
  <si>
    <t>June 13, 2015 at 10:42PM</t>
  </si>
  <si>
    <t>Now, an Amazon Macro-based malware has been discovered that targets your Bitcoin stash</t>
  </si>
  <si>
    <t>http://www.information-age.com/technology/security/123459655/new-amazon-email-scam-after-your-cryptocurrency</t>
  </si>
  <si>
    <t>http://www.reddit.com/r/Bitcoin/comments/39pqv2/now_an_amazon_macrobased_malware_has_been/</t>
  </si>
  <si>
    <t>June 13, 2015 at 11:28PM</t>
  </si>
  <si>
    <t>Lightning Network and blockchainless currency</t>
  </si>
  <si>
    <t>Hi,From what I have read about the lightning network, payment would instant and the blockchain would be needed only if one participant is not cooperative.It suggest that it would be possible to create a cryptocurrency/cash payment system without blockchain? Does that make any sense?Thanks,</t>
  </si>
  <si>
    <t>http://www.reddit.com/r/Bitcoin/comments/39pvxc/lightning_network_and_blockchainless_currency/</t>
  </si>
  <si>
    <t>June 13, 2015 at 11:21PM</t>
  </si>
  <si>
    <t>drhelmutp</t>
  </si>
  <si>
    <t>French bank close customers account because of what he said about them on twitter.</t>
  </si>
  <si>
    <t>https://twitter.com/Sorcier_FXK/status/609698488499216384</t>
  </si>
  <si>
    <t>http://www.reddit.com/r/Bitcoin/comments/39pv70/french_bank_close_customers_account_because_of/</t>
  </si>
  <si>
    <t>June 14, 2015 at 12:00AM</t>
  </si>
  <si>
    <t>Generalizing the Kula Ring Conjecture?</t>
  </si>
  <si>
    <t>https://thewealthofchips.wordpress.com/2015/06/13/the-generalization-of-the-kula-ring-conjecture/</t>
  </si>
  <si>
    <t>http://www.reddit.com/r/Bitcoin/comments/39pzlt/generalizing_the_kula_ring_conjecture/</t>
  </si>
  <si>
    <t>June 13, 2015 at 11:53PM</t>
  </si>
  <si>
    <t>catlulzbruh</t>
  </si>
  <si>
    <t>My theory about bitcoins.</t>
  </si>
  <si>
    <t>If bitcoins are still used in exactly 1 years, 7 months and a half, something like 585 days, the price will grow everydays for at least years or decades.It's already used since +2000 days, and it's already passed trough biggers loss of value.I'm TOTALLY sure that the price could grow +3000% bigger than the actual price if it's still used in 585 days.Redditors take this a prophecy, you will all see that i'm right.</t>
  </si>
  <si>
    <t>http://www.reddit.com/r/Bitcoin/comments/39pytg/my_theory_about_bitcoins/</t>
  </si>
  <si>
    <t>June 13, 2015 at 11:47PM</t>
  </si>
  <si>
    <t>IsThatSickInFinnish</t>
  </si>
  <si>
    <t>I tried demanding to send money in Bitcoin. It actually went really well. This might be a good way to convert people.</t>
  </si>
  <si>
    <t>I had seen others suggest it and understand that it's fundamentally easy to convert people to something when you are sending them money. But I was skeptical how people would react. Essentially, I didn't want to piss people off or inconvenience them.So I asked a question on another site and was getting crappy answers. I told people I'd pay $50 in BTC to the person who answered my question best. Several people said they didn't want the money and nobody said anything about it but I got much better answers. At the end I said who I thought had given the best answer and told them they could contact me for their $50.They sent me their PayPal email address and said they don't use Bitcoins. I said sorry, Bitcoin only but if you go to Coinbase.com you can make an account really fast. Just leave the coins there if you want, maybe they'll come in handy or go up in value.A few minutes later they sent me their Coinbase email address with a message that was positive about the whole thing. No complaints or anything.I sent the coins and they responded back saying awesome and now they were going to see what kind of crazy stuff you can buy online with Bitcoins.Everybody is happy. New user converted. I shall try this again in the future. Though I'm not sure if I have the balls to try it with my landlord just yet :)</t>
  </si>
  <si>
    <t>http://www.reddit.com/r/Bitcoin/comments/39py36/i_tried_demanding_to_send_money_in_bitcoin_it/</t>
  </si>
  <si>
    <t>June 13, 2015 at 11:45PM</t>
  </si>
  <si>
    <t>cryptagion</t>
  </si>
  <si>
    <t>Bitcoin ETF and Gemini Integration</t>
  </si>
  <si>
    <t>Has there been any official or at least reputable explanation how/if these two will work together? I would like to be able to go directly between paper bitcoin and real bitcoin without realizing capital gains or slippage due to dollar conversion. I know etf paperwork mentions basket conversions for large holders, but alas I am not one of these people.</t>
  </si>
  <si>
    <t>http://www.reddit.com/r/Bitcoin/comments/39pxw6/bitcoin_etf_and_gemini_integration/</t>
  </si>
  <si>
    <t>June 13, 2015 at 11:42PM</t>
  </si>
  <si>
    <t>i360faceplant</t>
  </si>
  <si>
    <t>problem with mining</t>
  </si>
  <si>
    <t>Im new to mining, and i cant get guiminer to work on slushys pool. ive set up a worker and all, any help?</t>
  </si>
  <si>
    <t>http://www.reddit.com/r/Bitcoin/comments/39pxjz/problem_with_mining/</t>
  </si>
  <si>
    <t>June 13, 2015 at 11:38PM</t>
  </si>
  <si>
    <t>Wats0ns</t>
  </si>
  <si>
    <t>Wait, what's wrong between block #360756 and #360757 ?</t>
  </si>
  <si>
    <t>https://i.imgur.com/n9FHyYb.png</t>
  </si>
  <si>
    <t>http://www.reddit.com/r/Bitcoin/comments/39px1a/wait_whats_wrong_between_block_360756_and_360757/</t>
  </si>
  <si>
    <t>June 13, 2015 at 11:30PM</t>
  </si>
  <si>
    <t>Life Is A Pump And Dump, Front Run The XCP Pump</t>
  </si>
  <si>
    <t>http://shitco.in/2015/06/13/life-is-a-pump-and-dump-front-run-the-xcp-pump/</t>
  </si>
  <si>
    <t>http://www.reddit.com/r/Bitcoin/comments/39pw6x/life_is_a_pump_and_dump_front_run_the_xcp_pump/</t>
  </si>
  <si>
    <t>June 14, 2015 at 12:31AM</t>
  </si>
  <si>
    <t>createmultisig</t>
  </si>
  <si>
    <t>Electrum 2.3.1-TailsOS--Can't createmultisig or start the daemon. Details included.</t>
  </si>
  <si>
    <t>So no matter how I input the pubkeys of the addresses I always get this same error electrum createmultisig: error: argument pubkeys: invalid loads value: 'addresspubkey'. It's really starting to drive me a little crazy. Also I can't start the daemon. It starts a PID for the daemon, and just hangs until I do a keyboard interrupt but the status always shows not running if I check from another terminal.amnesia@amnesia:~/Persistent/Electrum-2.3.1$ ./electrum -P -o -w test listaddresses [ "122W3VCpe7geUbgkwweuJjR4mZnXuXeekr", "1ESjiWTZHrbfPYqZ2SrynUL2bPCLjtFoBz", "1As7twLDsf2rP7NmDB8YbH3mF2cETtLBWV", "1BjLhK1Z3RQF9SNS8vmGEZMhXJF4LhsMGD", "1FuAzcyxzUumjtDQV8XHLPdEuzTbXd6qyS", "1J5dXS552r7pRDn65XvJ3bd68vDMyv9cVk", "17DCy63ZFg5aPw6soRmJqX2zEELtd368Du", "15vsHrSgbfUtqdiuXNNtrEKEhFkeuY6kN7", "1E3gsQZdeCCZaTgQyJKgF1i72hVA22hnvy", "1MLvAW364BHp3hjnobUo9qhGRDxA2bEgVD", "1M4fCdeBTehZXAkmL8rdN1yYh9RTWF7fun", "13WSsdKaqwkZ5usbndKcLHWJU2q1XiMmDp", "1PnNCXwXrhMmA8jLi8n8QCRWoNsW1UhpA8", "15p6vsBwourV8uWFGDUpbGQPRFNAxoGbZd", "1HUQ3xARWuiMkZ7b8Q7w4e4p9DTP16Moo1", "1JXaBeAJWVLqwWafdxDvgRecdQaE27VEnc", "183bcYfLfeaRivAs6LBqpxV159BXBQTQGw", "1KsLZj6yA4oG6SGEpWkuQ5dPdKTAm7AzSd", "1C1JQbmpkjZNwrJpNJxjwNJCiCj1MvvKsP", "1986rWBjPeMRdG82XhBNuHPemZYHRh1zyb", "1N4WsUq7GjwVRBdTaZKkxfpz2xAszyYmnr", "138vM26EEkumjjLc77YkJ7zYggiRbDbuHc", "15vZxFWXUZNWASQqXk9LGTit491xT5Ywjo", "1PCPZjQXwDj7jjaVSE7VMShcN3kW3UKaCy", "1MnYHMHrxpdDb59KExGjGkpQsJ684mWZat", "1GrytY5QmKya2oQRHQLuE78CV3qatFMgaX" ] amamnesia@amnesia:~/Persistent/Electrum-2.3.1$ ./electrum -P -o -w test getpubkeys 1PCPZjQXwDj7jjaVSE7VMShcN3kW3UKaCy [ "03bc7d426c6f27900898a458c46d5bc976946dc780e6f522d39854ae6e57e912ab" ] amnesia@amnesia:~/Persistent/Electrum-2.3.1$ ./electrum -P -o -w test getpubkeys 1MnYHMHrxpdDb59KExGjGkpQsJ684mWZat [ "035f1569989439c0e6d1b6fb7748e5ce8af806a7a6640c50d72a76d81559356c7d" ] amnesia@amnesia:~/Persistent/Electrum-2.3.1$ ./electrum -P -o -w test getpubkeys 1GrytY5QmKya2oQRHQLuE78CV3qatFMgaX [ "03c2842371d32b8f1d125ef43b947a86481a0fcc391752149b8c62dd8d4498f6be" ] amnesia@amnesia:~/Persistent/Electrum-2.3.1$ ./electrum -P -o -w test createmultisig 2 "03bc7d426c6f27900898a458c46d5bc976946dc780e6f522d39854ae6e57e912ab" "035f1569989439c0e6d1b6fb7748e5ce8af806a7a6640c50d72a76d81559356c7d" "03c2842371d32b8f1d125ef43b947a86481a0fcc391752149b8c62dd8d4498f6be" usage: electrum createmultisig [-h] [-v] [-P] [-w WALLET_PATH] [-o] num pubkeys electrum createmultisig: error: argument pubkeys: invalid loads value: '03bc7d426c6f27900898a458c46d5bc976946dc780e6f522d39854ae6e57e912ab' amnesia@amnesia:~/Persistent/Electrum-2.3.1$ ./electrum daemon -P --verbose --proxy socks5:localhost:9050 start electrum directory /home/amnesia/Persistent/Electrum-2.3.1/electrum_data [profiler] init_plugins 0.0002 starting daemon (PID 9572) This is where the daemon just hangs until I Ctrl-C, but another terminal will show:amnesia@amnesia:~/Persistent/Electrum-2.3.1$ ./electrum daemon status Daemon not running I've tried to pass .onion electrum server to the command to no avail, even .onion electrum server that I run and know can be connected to. It's the same issue. This is keeping me from doing online unspent checks via the CLI. It always asks me to have the daemon running.</t>
  </si>
  <si>
    <t>http://www.reddit.com/r/Bitcoin/comments/39q38d/electrum_231tailsoscant_createmultisig_or_start/</t>
  </si>
  <si>
    <t>Zimbabwean dollar Is Officially Extinct. Fintech Daily imagines a future with a pan-African currency called Africoin, union-backed by bitcoin instead of the USD</t>
  </si>
  <si>
    <t>http://cointelegraph.com/news/114553/one-paper-currency-is-officially-extinct</t>
  </si>
  <si>
    <t>http://www.reddit.com/r/Bitcoin/comments/39q380/zimbabwean_dollar_is_officially_extinct_fintech/</t>
  </si>
  <si>
    <t>June 14, 2015 at 12:23AM</t>
  </si>
  <si>
    <t>DarknetWiki</t>
  </si>
  <si>
    <t>Agora Comments on Recent Bitcoin-Stealing Private Message JavaScript Attack [X-Post /r/Onions]</t>
  </si>
  <si>
    <t>https://darknetmarkets.org/news/agora-comments-on-recent-bitcoin-stealing-private-message-javascript-attack/</t>
  </si>
  <si>
    <t>http://www.reddit.com/r/Bitcoin/comments/39q28w/agora_comments_on_recent_bitcoinstealing_private/</t>
  </si>
  <si>
    <t>June 14, 2015 at 12:08AM</t>
  </si>
  <si>
    <t>AugurOracle</t>
  </si>
  <si>
    <t>In Case You Missed It... Some of the awesome Augur content from the past few months</t>
  </si>
  <si>
    <t>http://www.augur.net/blog/in-case-you-missed-it</t>
  </si>
  <si>
    <t>http://www.reddit.com/r/Bitcoin/comments/39q0j1/in_case_you_missed_it_some_of_the_awesome_augur/</t>
  </si>
  <si>
    <t>June 14, 2015 at 12:02AM</t>
  </si>
  <si>
    <t>Can this work as a model for decentralized poker?</t>
  </si>
  <si>
    <t>https://i1.wp.com/s23.postimg.org/69611n4ff/DPoker_Diagram.png</t>
  </si>
  <si>
    <t>http://www.reddit.com/r/Bitcoin/comments/39pztd/can_this_work_as_a_model_for_decentralized_poker/</t>
  </si>
  <si>
    <t>June 14, 2015 at 12:38AM</t>
  </si>
  <si>
    <t>I just spun up a full vps node... what's a nice looking block explorer I can run on the webserver?</t>
  </si>
  <si>
    <t>I've looked around but nothing has a nice web GUI. Any ideas?</t>
  </si>
  <si>
    <t>http://www.reddit.com/r/Bitcoin/comments/39q3y8/i_just_spun_up_a_full_vps_node_whats_a_nice/</t>
  </si>
  <si>
    <t>June 14, 2015 at 01:00AM</t>
  </si>
  <si>
    <t>jewelry</t>
  </si>
  <si>
    <t>BTCFaucet.org</t>
  </si>
  <si>
    <t>Hello. http://btcfaucet.org/ is a free bitcoin faucet. Our current rewards are at the bottom of the page and they increase 10% every 10k page views. You can claim BTC *Every HOUR! **150 satoshi: 1.63% *120 satoshi: 1.86% *100 satoshi: 2.33% *50 satoshi: 12.33% *35 satoshi: 17.67% *15 satoshi: 22.33% *10 satoshi: 21.40% *5 satoshi: 20.47%http://btcfaucet.org/</t>
  </si>
  <si>
    <t>http://www.reddit.com/r/Bitcoin/comments/39q6i5/btcfaucetorg/</t>
  </si>
  <si>
    <t>June 14, 2015 at 12:54AM</t>
  </si>
  <si>
    <t>Woochifer</t>
  </si>
  <si>
    <t>Bitcoin in the Headlines: US Teen Sparks ISIL Media Frenzy</t>
  </si>
  <si>
    <t>http://www.coindesk.com/bitcoin-in-the-headlines-us-teen-sparks-isil-media-frenzy/</t>
  </si>
  <si>
    <t>http://www.reddit.com/r/Bitcoin/comments/39q5vf/bitcoin_in_the_headlines_us_teen_sparks_isil/</t>
  </si>
  <si>
    <t>June 14, 2015 at 12:51AM</t>
  </si>
  <si>
    <t>Perhaps Stability and Consensus is “Ideal”?</t>
  </si>
  <si>
    <t>http://www.reddit.com/r/Bitcoin/comments/39q5k6/perhaps_stability_and_consensus_is_ideal/</t>
  </si>
  <si>
    <t>June 14, 2015 at 12:50AM</t>
  </si>
  <si>
    <t>Crypdonuts - Metaphorical Donut Shop After an Unsuccessful Fork</t>
  </si>
  <si>
    <t>http://i.imgur.com/GLQdm66.png</t>
  </si>
  <si>
    <t>http://www.reddit.com/r/Bitcoin/comments/39q5g2/crypdonuts_metaphorical_donut_shop_after_an/</t>
  </si>
  <si>
    <t>June 14, 2015 at 01:14AM</t>
  </si>
  <si>
    <t>darrenturn90</t>
  </si>
  <si>
    <t>Suggestions please - How would someone obtain BTC *other* than by buying it</t>
  </si>
  <si>
    <t>Context: It seems that the IRS/general legislation in the US (well New York at least) may be veering to stop people from trading BTC for USD "OTC" via localbitcoins or such and classing them as MSBs.If the aim is to get Bitcoin to more people so that they can start to use it, what other methods could people get bitcoin by?... Mining What else?</t>
  </si>
  <si>
    <t>http://www.reddit.com/r/Bitcoin/comments/39q831/suggestions_please_how_would_someone_obtain_btc/</t>
  </si>
  <si>
    <t>June 14, 2015 at 01:27AM</t>
  </si>
  <si>
    <t>oshirowanen</t>
  </si>
  <si>
    <t>Did Satoshi Nakamoto say that the block chain size limitation will need to be removed or increased in the future?</t>
  </si>
  <si>
    <t>http://www.reddit.com/r/Bitcoin/comments/39q9mm/did_satoshi_nakamoto_say_that_the_block_chain/</t>
  </si>
  <si>
    <t>June 14, 2015 at 01:22AM</t>
  </si>
  <si>
    <t>anddrade</t>
  </si>
  <si>
    <t>Yet another example of how things can go wrong with centralized payment systems that mismanage user's information... (Reportedly, a Paypal mistake has cost this guy 30k in lost sales!)</t>
  </si>
  <si>
    <t>https://np.reddit.com/r/Entrepreneur/comments/39p2yl/paypal_made_a_mistake_when_opening_my_merchant/</t>
  </si>
  <si>
    <t>http://www.reddit.com/r/Bitcoin/comments/39q91p/yet_another_example_of_how_things_can_go_wrong/</t>
  </si>
  <si>
    <t>June 14, 2015 at 01:21AM</t>
  </si>
  <si>
    <t>catzlulbruh1</t>
  </si>
  <si>
    <t>WARNING- BIG PONZI SHEME "XMYBTC"-PLEASE SPREAD THIS WARNING</t>
  </si>
  <si>
    <t>basically they send 0.001 btc to random adress with this public message " SEND NOW 0.01 TO THIS WALLET AND GET 0.02 INSTANT ! OR SEND MORE AND GET MORE AT "theiradresshere.com" - ( this offer is valid only one time )"and each time someone send money, they resend him the same message with a bigger amount... and i saw A LOT of people trust them and really send them money... i just think they're gonna wait until they got enough money and being enough trusted then escape with a big amount of money...Please spread this warning!! it's an obvious scam but i really saw a lot people being duped...their web adress is xmybtc(dot)c*m</t>
  </si>
  <si>
    <t>http://www.reddit.com/r/Bitcoin/comments/39q8vb/warning_big_ponzi_sheme_xmybtcplease_spread_this/</t>
  </si>
  <si>
    <t>June 14, 2015 at 01:51AM</t>
  </si>
  <si>
    <t>RyanH129</t>
  </si>
  <si>
    <t>One (of many) reasons why Bitcoin is best for charities</t>
  </si>
  <si>
    <t>https://imgur.com/au5LJFy</t>
  </si>
  <si>
    <t>http://www.reddit.com/r/Bitcoin/comments/39qcgd/one_of_many_reasons_why_bitcoin_is_best_for/</t>
  </si>
  <si>
    <t>June 14, 2015 at 01:37AM</t>
  </si>
  <si>
    <t>FMTY</t>
  </si>
  <si>
    <t>Chris Martenson talks about the war on cash, he should have recommended bitcoin though (2015-06-13 ChrisMartensondotcom YT channel) x-post r/collapse</t>
  </si>
  <si>
    <t>https://np.reddit.com/r/collapse/comments/39q7pv/chris_martenson_talks_about_the_war_on_cash_what/</t>
  </si>
  <si>
    <t>http://www.reddit.com/r/Bitcoin/comments/39qate/chris_martenson_talks_about_the_war_on_cash_he/</t>
  </si>
  <si>
    <t>June 14, 2015 at 01:54AM</t>
  </si>
  <si>
    <t>Future prediction. Bitcoin will slowly be forgotten and it's blockchain's true capabilities will come to extend the entire financial system. Don't worry, the miners don't care as long as it's uber valuable.</t>
  </si>
  <si>
    <t>http://www.reddit.com/r/Bitcoin/comments/39qcrf/future_prediction_bitcoin_will_slowly_be/</t>
  </si>
  <si>
    <t>June 14, 2015 at 02:22AM</t>
  </si>
  <si>
    <t>edwinrosero</t>
  </si>
  <si>
    <t>World's first blockchain assured Art swap just happened over at /r/Art</t>
  </si>
  <si>
    <t>http://tondo.is/post/shall-we-trade</t>
  </si>
  <si>
    <t>http://www.reddit.com/r/Bitcoin/comments/39qg0t/worlds_first_blockchain_assured_art_swap_just/</t>
  </si>
  <si>
    <t>First pre-pre-alpha code release on lightning project https://lists.blockstream.com/pipermail/lightning-dev/2015-June/000018.html … coincidentally yesterday. exciting times [Adam Back on Twitter]</t>
  </si>
  <si>
    <t>https://twitter.com/adam3us/status/609802396798164992</t>
  </si>
  <si>
    <t>http://www.reddit.com/r/Bitcoin/comments/39qfz0/first_preprealpha_code_release_on_lightning/</t>
  </si>
  <si>
    <t>June 14, 2015 at 02:20AM</t>
  </si>
  <si>
    <t>Western Union and Marvel comics: "and you Blockheads are history!" Well played W.U., well played.</t>
  </si>
  <si>
    <t>http://imgur.com/COzSxLS</t>
  </si>
  <si>
    <t>http://www.reddit.com/r/Bitcoin/comments/39qfpj/western_union_and_marvel_comics_and_you/</t>
  </si>
  <si>
    <t>June 14, 2015 at 02:13AM</t>
  </si>
  <si>
    <t>Elephant in this subreddit : The near 30% price decline since Jan 1st.</t>
  </si>
  <si>
    <t>Why is this subreddit ignoring the loss of value bitcoin has experienced over the past 6months?It seems to me trivial issues are being brought up but nobody wants to bring up the dreaded "price".Bitcoin has a serious demand problem.</t>
  </si>
  <si>
    <t>http://www.reddit.com/r/Bitcoin/comments/39qexq/elephant_in_this_subreddit_the_near_30_price/</t>
  </si>
  <si>
    <t>June 14, 2015 at 02:45AM</t>
  </si>
  <si>
    <t>DecentralizeTony</t>
  </si>
  <si>
    <t>I've been officially working in bitcoin/decentralized tech for 15 months (BitPay, Augur &amp;amp; Decentralize.fm), upon reflection, it's seriously changed my life in a very positive way.</t>
  </si>
  <si>
    <t>So this is a long optimistic rant that I felt the need to go on after speaking to a friend in the community who has been a friend for years.For those who don't know me, my name is Tony Sakich and I currently am a part of the Augur team as well as a co-host/founder of a podcast at decentralize.fm. I was thinking of the past two years and I felt the need to write this post here as this is the central hub of the digital bitcoin community.A quick history regarding myself and bitcoin. In February of 2014 a recruiter contacted me and I was hired by BitPay to head their digital marketing efforts. I moved to Atlanta for the position from my hometown of Detroit. Accepting this meant that now my friends from work were people who shared passions and interests that I intensely had but spent my entire life literally knowing no one who felt the same way.The entire BitPay team are still family to me and I can't say enough great things about a group of people who are insanely hardworking. Three of my friends ended up becoming partners with me on decentralize.fm. In addition to that, because our show focuses on decentralized tech in general, I have been fortunate enough to get guests like Nirvana Producer Steve Albini, Kane/Glenn Jacobs from the WWE, Shooter Jennings (who has become a great friend) and even OG Cypherpunk Robin Hanson. In addition, I know at least 3 startups received some funding due to exposure on the show, that is incredible to me.In 2014 I had the most successful year professionally in my life, by a wide wide margin. Exclusively managing the digital presence of BitPay enabled me to really do some great things in a completely organic manner. I not only helped the company get some of their largest and highest profile merchants (wasn't even in sales, but when you love something it's easy!), but I also managed to help the company get publicly praised for our customer outreach on social and reddit.Add to this that I had a front row seat to the signing of agreements with companies like Microsoft, PayPal, NewEgg, Warner Bros. and many others. My kooky little obsession with a cryptocurrency turned into something that I not only love, but is also truly history making.In the beginning of this year I joined Augur, a decentralized prediction market that is being built on Ethereum. Going in I thought it would be the most challenging job I've ever had, and so far that seems to be 100% true. Our "How Augur Works" video that Shooter Jennings was awesome enough to do narration for has been significantly more successful than anyone anticipated, and the praise it receives means a lot to me.Then, add the fact we were named a finalist in the "Breakthrough" category at Exponential Finance 2015, one of the most influential conferences in the world. When we were accepted immediately upon submission and then subsequently told we would be a finalist, I was happy I spent so much time and effort ensuring our pitch was absolutely perfect. What I did after this was realize how lucky I have been, in that I have been surrounded by brilliant people who are building brilliant things.The great friendships that I have built with others in this community and the amazing feeling when I realize people I admire and look up to have endorsed me for a variety of things on LinkedIn, written personal recommendations and went out of their way to help me out for so many different things.Finally, regarding my marketing successes, my mindset the entire time has been to just be completely honest and open in everything and anything. I only handled digital channels, so there were different mindsets in the company at the time, but I stuck to my guns and continue to. It's old school business-101 and it helped me convince merchants to use BitPay instead of competitors at the time.I realize this is a very long post, but I wanted to share my story so far, as I genuinely believe my success in this field is unique and I wanted to make sure that people knew what I was responsible for, and what I wasn't in past positions. I've been fortunate to work with some of the smartest people on the planet, their brilliance makes my job much easier.Also huge shout outs to people like Andy Phillipson, Pamela Morgan Joey Krug and Jason Dreyzehner, they don't make the biggest splash with what they are doing, but they are the reason I love working in this field so much. Remember, for every "bitcoin celebrity", there are 10 people working on creating something awesome that probably could use some word of mouth marketing!</t>
  </si>
  <si>
    <t>http://www.reddit.com/r/Bitcoin/comments/39qiiv/ive_been_officially_working_in/</t>
  </si>
  <si>
    <t>June 14, 2015 at 02:33AM</t>
  </si>
  <si>
    <t>kvarengi</t>
  </si>
  <si>
    <t>BitLicense Blowback No Surprise to NYDFS Officials</t>
  </si>
  <si>
    <t>https://bitcoinmagazine.com/20826/bitlicense-blowback-no-surprise-nydfs-officials/</t>
  </si>
  <si>
    <t>http://www.reddit.com/r/Bitcoin/comments/39qh88/bitlicense_blowback_no_surprise_to_nydfs_officials/</t>
  </si>
  <si>
    <t>frrrni</t>
  </si>
  <si>
    <t>I would like more discussion about this objection to BIP 100</t>
  </si>
  <si>
    <t>http://www.reddit.com/r/Bitcoin/comments/39kzyt/draft_bip_100_soft_fork_block_size_increase/cs5gvak</t>
  </si>
  <si>
    <t>http://www.reddit.com/r/Bitcoin/comments/39qh66/i_would_like_more_discussion_about_this_objection/</t>
  </si>
  <si>
    <t>June 14, 2015 at 03:05AM</t>
  </si>
  <si>
    <t>starttheart</t>
  </si>
  <si>
    <t>BITCOIN PEAKS.ART ON THE WALL.</t>
  </si>
  <si>
    <t>https://bitcointalk.org/index.php?topic=1035826.0</t>
  </si>
  <si>
    <t>http://www.reddit.com/r/Bitcoin/comments/39qkth/bitcoin_peaksart_on_the_wall/</t>
  </si>
  <si>
    <t>June 14, 2015 at 03:50AM</t>
  </si>
  <si>
    <t>What can I get for $1 USD in Bitcoin?</t>
  </si>
  <si>
    <t>We need a Bitcoin dollar store guys.</t>
  </si>
  <si>
    <t>http://www.reddit.com/r/Bitcoin/comments/39qpru/what_can_i_get_for_1_usd_in_bitcoin/</t>
  </si>
  <si>
    <t>June 14, 2015 at 03:47AM</t>
  </si>
  <si>
    <t>PSA: If you don't spend bitcoins, don't complain when vendors stop accepting Bitcoin</t>
  </si>
  <si>
    <t>It looks to me that NewEgg.ca has in fact discontinued accepting Bitcoin. It may be "inconsequential" to them if hardly anyone paid with bitcoin anyway.We need to support merchants who accept Bitcoin. If you say Bitcoin is the new money, then please - put your money where your mouth is.</t>
  </si>
  <si>
    <t>http://www.reddit.com/r/Bitcoin/comments/39qph5/psa_if_you_dont_spend_bitcoins_dont_complain_when/</t>
  </si>
  <si>
    <t>June 14, 2015 at 03:37AM</t>
  </si>
  <si>
    <t>$7.2mm in last block (31K BTC)...</t>
  </si>
  <si>
    <t>Block was 731kb - hopefully miners will change their defaults soon.</t>
  </si>
  <si>
    <t>http://www.reddit.com/r/Bitcoin/comments/39qofx/72mm_in_last_block_31k_btc/</t>
  </si>
  <si>
    <t>June 14, 2015 at 03:35AM</t>
  </si>
  <si>
    <t>Russia's Central Bank Meets With Finance Reps for Bitcoin Talks</t>
  </si>
  <si>
    <t>http://www.coindesk.com/russias-central-bank-meets-with-finance-reps-for-bitcoin-talks/?utm_content=buffera05dd&amp;utm_medium=social&amp;utm_source=twitter.com&amp;utm_campaign=buffer</t>
  </si>
  <si>
    <t>http://www.reddit.com/r/Bitcoin/comments/39qo5m/russias_central_bank_meets_with_finance_reps_for/</t>
  </si>
  <si>
    <t>June 14, 2015 at 03:34AM</t>
  </si>
  <si>
    <t>Simple overlooked use case - Venmo++</t>
  </si>
  <si>
    <t>Venmo has got to be one of the easiest, chillest, most useful services for me. I split tons of bills up for food, rent, etc. and Venmo my friends the correct amount of $. Super easy to just have one person buy the full tab at a store, restaurant, etc. and save the math until the end (also get over certain minimum CC limits, avoid one persons card not being accepted, one guy can stack rewards points, math's easier at the end after tips &amp; tax, nobody ever has cash, etc.) Service is free, never have to worry about debts to each other, non-instant transfer isn't really noticed if your account isn't scraping the bottom.Bitcoin is basically just as easy to use as Venmo. I get screwed when I get into situations where I'm with people from other countries than me or don't have banks that can integrate with Venmo. Bitcoin is the easy solution here and I think this alone is a huge use case :)</t>
  </si>
  <si>
    <t>http://www.reddit.com/r/Bitcoin/comments/39qo4v/simple_overlooked_use_case_venmo/</t>
  </si>
  <si>
    <t>June 14, 2015 at 04:40AM</t>
  </si>
  <si>
    <t>[deleted]</t>
  </si>
  <si>
    <t>Full page ad in large Swedish newspaper - paid by Sweden's third largest bank(!)</t>
  </si>
  <si>
    <t>Google translated page: https://translate.google.com/translate?sl=sv&amp;tl=en&amp;js=y&amp;prev=_t&amp;hl=sv&amp;ie=UTF-8&amp;u=http%3A%2F%2Fwww.svd.se%2Fdet-kan-bli-bitcoins-dodsstot&amp;edit-text=</t>
  </si>
  <si>
    <t>http://www.reddit.com/r/Bitcoin/comments/39qvf4/full_page_ad_in_large_swedish_newspaper_paid_by/</t>
  </si>
  <si>
    <t>June 14, 2015 at 04:39AM</t>
  </si>
  <si>
    <t>cashtobitcoin</t>
  </si>
  <si>
    <t>Easiest safest and cheapest way to convert 30k cash into Bitcoin?</t>
  </si>
  <si>
    <t>Lodging to my account costs 1% and is at risk of bailin's - Id rather take my chances with the block chain, but don't want to get stabbed raped, murdered or worse audited.Please advise!</t>
  </si>
  <si>
    <t>http://www.reddit.com/r/Bitcoin/comments/39qv8p/easiest_safest_and_cheapest_way_to_convert_30k/</t>
  </si>
  <si>
    <t>June 14, 2015 at 04:35AM</t>
  </si>
  <si>
    <t>ArmyHairpits</t>
  </si>
  <si>
    <t>Click for bitcoin a scam?</t>
  </si>
  <si>
    <t>First I downloaded armory and armory asked told me I needed "something else" to connect to the internet. Im really brand new to this so its very confusing to me....it prompted me to Bitcoin Core so I downloaded it. The whole time Ive had bitcoin core it has said "out of sync " in red letters next to balances and recent transactions. I found reccomendations to try one of those click-for-coin sights...where you click on an ad and wait awhile and collect a very small amount of satoshi. It said it would cash me out after collecting "60 bits". Which I collected and it said "payment pending" or something to that effect. I clicked a few more times and the coin reset and no longer stated that it was pending. I googled whether the site was a scam or not and found a link that said it was trusted. That was last night at like 3:00am and I still have nothing. Im wondering if I did something wrong. I just want to collect a tiny amount of coin for practice to see how this bitcoin thing works. Any help is greatly appreciated.</t>
  </si>
  <si>
    <t>http://www.reddit.com/r/Bitcoin/comments/39qutf/click_for_bitcoin_a_scam/</t>
  </si>
  <si>
    <t>June 14, 2015 at 04:24AM</t>
  </si>
  <si>
    <t>BitcoinShop_BTCS</t>
  </si>
  <si>
    <t>Bitcoin Shop acquiring used Spondoolies</t>
  </si>
  <si>
    <t>Most of you are aware about our plans to merge with Spondoolies, in addition we are currently acquiring used Spondoolies machines specifically larger farms 50TH and up. If you have larger farms of Spondoolies, let us know we'd love to make you an offer.</t>
  </si>
  <si>
    <t>http://www.reddit.com/r/Bitcoin/comments/39qtil/bitcoin_shop_acquiring_used_spondoolies/</t>
  </si>
  <si>
    <t>June 14, 2015 at 04:19AM</t>
  </si>
  <si>
    <t>WhySoFSerious</t>
  </si>
  <si>
    <t>Bitfinex's broken order book on 13-06-2015</t>
  </si>
  <si>
    <t>http://youtu.be/xzZgIcxPzBw</t>
  </si>
  <si>
    <t>http://www.reddit.com/r/Bitcoin/comments/39qt1a/bitfinexs_broken_order_book_on_13062015/</t>
  </si>
  <si>
    <t>June 14, 2015 at 04:15AM</t>
  </si>
  <si>
    <t>BIP 100 is like suspending part of the constitution &amp;amp; giving emergency powers to the miners. We need checks and balances, a hard cap and a sunset clause.</t>
  </si>
  <si>
    <t>http://www.reddit.com/r/Bitcoin/comments/39qsk9/bip_100_is_like_suspending_part_of_the/</t>
  </si>
  <si>
    <t>June 14, 2015 at 04:04AM</t>
  </si>
  <si>
    <t>Bankless</t>
  </si>
  <si>
    <t>Bitcoin the new cash...?</t>
  </si>
  <si>
    <t>https://www.youtube.com/watch?v=Pbd1lc0FTxM</t>
  </si>
  <si>
    <t>http://www.reddit.com/r/Bitcoin/comments/39qrcr/bitcoin_the_new_cash/</t>
  </si>
  <si>
    <t>June 14, 2015 at 04:55AM</t>
  </si>
  <si>
    <t>randian-hero</t>
  </si>
  <si>
    <t>Negative full page Bitcoin ad in large Swedish newspaper - paid by Sweden's third largest bank(!)</t>
  </si>
  <si>
    <t>http://www.svd.se/det-kan-bli-bitcoins-dodsstot</t>
  </si>
  <si>
    <t>http://www.reddit.com/r/Bitcoin/comments/39qx01/negative_full_page_bitcoin_ad_in_large_swedish/</t>
  </si>
  <si>
    <t>June 14, 2015 at 05:09AM</t>
  </si>
  <si>
    <t>losh11</t>
  </si>
  <si>
    <t>BitID:- help a developer</t>
  </si>
  <si>
    <t>Where is it defined in the source code? How does it work (go ahead, go technical if needed)? BIP? How can I implement it into my website? Any pre-existing framework making it easy to implement this?</t>
  </si>
  <si>
    <t>http://www.reddit.com/r/Bitcoin/comments/39qyll/bitid_help_a_developer/</t>
  </si>
  <si>
    <t>June 14, 2015 at 05:04AM</t>
  </si>
  <si>
    <t>EDC Bitcoin</t>
  </si>
  <si>
    <t>http://www.reddit.com/r/Bitcoin/comments/39qxyl/edc_bitcoin/</t>
  </si>
  <si>
    <t>June 14, 2015 at 05:53AM</t>
  </si>
  <si>
    <t>High volume drug ring operating on the dark web with Bitcoin busted in the north of Sweden.</t>
  </si>
  <si>
    <t>http://norran.se/nyheter/blaljus-nyheter/drev-knarkliga-pa-natet-har-ar-huvudmannen-371642</t>
  </si>
  <si>
    <t>http://www.reddit.com/r/Bitcoin/comments/39r3fz/high_volume_drug_ring_operating_on_the_dark_web/</t>
  </si>
  <si>
    <t>June 14, 2015 at 05:52AM</t>
  </si>
  <si>
    <t>SixgreenCandles</t>
  </si>
  <si>
    <t>breadwallet asking me to pay over 10% network fee to send a few dollars?</t>
  </si>
  <si>
    <t>Hello, I'm just trying to send my small Sarutobi-tips stash (12,159 bits) onto a paper wallet. When I try to send it, a window pops up stating "insufficient funds for bitcoin network fee, reduce payment amount by 1,389 bits?" This would be a fee of $0.32 to send my $2.82, leaving me with $2.50. This doesn't seem right, I normally use Electrum and pay 100 bits fee for my transactions (by choice), does anyone know how to adjust or set your miner's fee on breadwallet? Any help is much appreciated, thanks!</t>
  </si>
  <si>
    <t>http://www.reddit.com/r/Bitcoin/comments/39r3bi/breadwallet_asking_me_to_pay_over_10_network_fee/</t>
  </si>
  <si>
    <t>June 14, 2015 at 05:40AM</t>
  </si>
  <si>
    <t>BTC-e stole 100+ Bitcoins from me and I have no idea what to do, please help.</t>
  </si>
  <si>
    <t>https://www.reddit.com/r/BitcoinMarkets/comments/39pxat/btce_stole_100_bitcoins_from_me_and_i_have_no/</t>
  </si>
  <si>
    <t>http://www.reddit.com/r/Bitcoin/comments/39r20v/btce_stole_100_bitcoins_from_me_and_i_have_no/</t>
  </si>
  <si>
    <t>June 14, 2015 at 05:36AM</t>
  </si>
  <si>
    <t>decybor</t>
  </si>
  <si>
    <t>IGOT scammed buy IGOT.com</t>
  </si>
  <si>
    <t>Hello folks tried igot to transfer two lots of bitcoin on the 25/5/2015 and bother lots are still pending until today !/?</t>
  </si>
  <si>
    <t>http://www.reddit.com/r/Bitcoin/comments/39r1kz/igot_scammed_buy_igotcom/</t>
  </si>
  <si>
    <t>June 14, 2015 at 06:14AM</t>
  </si>
  <si>
    <t>Today International subreddit /r/BitRussia got 140 readers! • /r/BitRussia</t>
  </si>
  <si>
    <t>http://www.reddit.com/r/BitRussia/</t>
  </si>
  <si>
    <t>http://www.reddit.com/r/Bitcoin/comments/39r5n5/today_international_subreddit_rbitrussia_got_140/</t>
  </si>
  <si>
    <t>June 14, 2015 at 06:05AM</t>
  </si>
  <si>
    <t>keo604</t>
  </si>
  <si>
    <t>4 Liberlandian citizens go home and play volleyball, then get arrested in violation of international law</t>
  </si>
  <si>
    <t>https://vimeo.com/130642576</t>
  </si>
  <si>
    <t>http://www.reddit.com/r/Bitcoin/comments/39r4rb/4_liberlandian_citizens_go_home_and_play/</t>
  </si>
  <si>
    <t>June 14, 2015 at 06:42AM</t>
  </si>
  <si>
    <t>How to Make the Blocksize Limit Unnecessary</t>
  </si>
  <si>
    <t>http://cointelegraph.com/news/114551/how-to-make-bitcoins-block-size-limits-unnecessary</t>
  </si>
  <si>
    <t>http://www.reddit.com/r/Bitcoin/comments/39r8ge/how_to_make_the_blocksize_limit_unnecessary/</t>
  </si>
  <si>
    <t>June 14, 2015 at 07:12AM</t>
  </si>
  <si>
    <t>solex1</t>
  </si>
  <si>
    <t>PSA: For technologists who want to use blockchain tech without bitcoins. Some prior art to consider.</t>
  </si>
  <si>
    <t>http://www.themarysue.com/wp-content/uploads/2015/06/flintstones.gif</t>
  </si>
  <si>
    <t>http://www.reddit.com/r/Bitcoin/comments/39rbfw/psa_for_technologists_who_want_to_use_blockchain/</t>
  </si>
  <si>
    <t>June 14, 2015 at 07:10AM</t>
  </si>
  <si>
    <t>barathcj</t>
  </si>
  <si>
    <t>Intermediate Bitcoin quiz. How much did you score?</t>
  </si>
  <si>
    <t>https://www.onlinequizcreator.com/bitcoin/quiz-100668</t>
  </si>
  <si>
    <t>http://www.reddit.com/r/Bitcoin/comments/39rb85/intermediate_bitcoin_quiz_how_much_did_you_score/</t>
  </si>
  <si>
    <t>June 14, 2015 at 07:46AM</t>
  </si>
  <si>
    <t>sbmadak</t>
  </si>
  <si>
    <t>Newbie OpSec Workflow Question</t>
  </si>
  <si>
    <t>Just bought my first BTC a few weeks back and curious about anonymity workflow.Bought my BTC on Coinbase with cash from my bank account. From there transferred my balance to a desktop wallet.Now I'm considering transferring from my desktop wallet to Bitcoin Blender, then from there into an escrow account on a vendor's (.onion) site, where all shipping information is sent pgp-encrypted.Would that be sufficient?</t>
  </si>
  <si>
    <t>http://www.reddit.com/r/Bitcoin/comments/39rery/newbie_opsec_workflow_question/</t>
  </si>
  <si>
    <t>June 14, 2015 at 08:03AM</t>
  </si>
  <si>
    <t>Randomly received 100 bits into my Coinbase Vault account,....should I be concerned?</t>
  </si>
  <si>
    <t>It seems weird to complain about receiving free money no matter how small, but it just seems really odd. Out of the blue, from an external account, received 100 bits into my Coinbase Vault account. I've never used any public address to deposit into that account before.What does it mean? Should I be worried? Is this a privacy/security concern?</t>
  </si>
  <si>
    <t>http://www.reddit.com/r/Bitcoin/comments/39rgdx/randomly_received_100_bits_into_my_coinbase_vault/</t>
  </si>
  <si>
    <t>June 14, 2015 at 08:40AM</t>
  </si>
  <si>
    <t>messiahsk8er</t>
  </si>
  <si>
    <t>Is it possible to recover your private keys in most any future wallet using the 7 word mnemonic phrase or whatever in Electrum?</t>
  </si>
  <si>
    <t>http://www.reddit.com/r/Bitcoin/comments/39rjta/is_it_possible_to_recover_your_private_keys_in/</t>
  </si>
  <si>
    <t>Shpeck</t>
  </si>
  <si>
    <t>Look Familiar?</t>
  </si>
  <si>
    <t>http://www.google.com/trends/explore#q=%2Fm%2F05p0rrx</t>
  </si>
  <si>
    <t>http://www.reddit.com/r/Bitcoin/comments/39rjsg/look_familiar/</t>
  </si>
  <si>
    <t>June 14, 2015 at 09:04AM</t>
  </si>
  <si>
    <t>DogeGovernment</t>
  </si>
  <si>
    <t>spendbitcoins.com For Sale with Full Website</t>
  </si>
  <si>
    <t>Brief history of the siteSpend Bitcoins was one of the first bitcoin websites in the world. It was launched in May 2011 as one of the first ways to spend bitcoins at major companies such as Amazon and NewEgg by exchanging bitcoins for gift cards.Over the following four years, Spend Bitcoins has grown into the world's largest directory of bitcoin accepting merchants.Monetization methods used and their effectivenessOur primary method of monetization has been selling bitcoins at a premium via cash deposits to our Australian bank accounts. The net profit from this method of monetization was approximately $35,000 per month.Other methods of monetization have been premium listings in our directory, google ads, and affiliate links. As our income from the sale of bitcoins was quite large, we never put much effort into these other methods of monetization. Conceivably, the right sales team could earn top dollar using these methods, particularly the sale of premium listings to bitcoin accepting merchants.Technology usedWe have multiple sophisticated technologies running in tandem, some of which are currently not in use but can easily be turned back on and put to good use.Our primary technology is an end-to-end bitcoin sales funnel that allows for the user to place an order with the current price and for our scripts to automatically monitor bank accounts and listen for matching transactions, and automatically fund them.Secondly, we have a fully functioning directory with a strong method for account filtering and verification as well as a backend that allows the merchants to edit their own listings and pay for premium placement / manage their CPC bids. We have a custom wallet that is built on a seperate server that handles all of the transaction data for the premium listings.Merchants can list both their businesses as well as their products, and all of the products and categories are highly search engine optimized.The website is based on a hybrid of a custom framework for secure data along with a heavily customized wordpress frontend. We have several servers set up for security reasons to isolate our bitcoin wallet as well as the customer transaction data.Inclusions (such as domains, apps or social accounts)All country domains listed at http://spendbitcoins.com/sites/. Translations of the site into 17 different languages. Directory of bitcoin accepting merchants automatically updated with a webcrawling bot. Portal for assistants to approve/decline new merchant submissions. Your plan for transaction and handoverWe would prefer either up front payment or escrow (bitcoin obviously preferred, but other payment methods accepted), and upon funding will give you full access and a total technical preview, as well as transfer all accounts to you. We will guarantee to be available for any and all questions about the technology and business for the next year.Reason for sellingOur primary method of monetization (selling bitcoins through the major banks in Australia) was cutoff for regulatory reasons.While our legal counsel has expressed optimism that we could regain regulatory approval by taking certain regulatory steps, we are too busy with other projects to pursue either this route or other monetization methods such as selling premium listings to our directory.We are extremely proud of the work that has gone into building Spend Bitcoins and the success it has had over the last four years and wish to see it passed to hands that will keep the momentum going.</t>
  </si>
  <si>
    <t>http://www.reddit.com/r/Bitcoin/comments/39rm42/spendbitcoinscom_for_sale_with_full_website/</t>
  </si>
  <si>
    <t>June 14, 2015 at 09:03AM</t>
  </si>
  <si>
    <t>In the mind of Bitcoin Wallet developer Andreas Schildbach</t>
  </si>
  <si>
    <t>https://ihb.io/2015-06-13/news/mind-bitcoin-wallet-developer-andreas-schildbach-18276</t>
  </si>
  <si>
    <t>http://www.reddit.com/r/Bitcoin/comments/39rm03/in_the_mind_of_bitcoin_wallet_developer_andreas/</t>
  </si>
  <si>
    <t>June 14, 2015 at 08:51AM</t>
  </si>
  <si>
    <t>legendface66</t>
  </si>
  <si>
    <t>BTER has held a very large sum of USD in my account balance but for the last 6 months has refused to release it. Who is the governing body I should contact?</t>
  </si>
  <si>
    <t>http://www.reddit.com/r/Bitcoin/comments/39rktz/bter_has_held_a_very_large_sum_of_usd_in_my/</t>
  </si>
  <si>
    <t>June 14, 2015 at 08:50AM</t>
  </si>
  <si>
    <t>Idea: A Website Featuring Robots On Live Streams, That Are Triggered To Do Things When You Send Them Bitcoin.</t>
  </si>
  <si>
    <t>The robots could be programed to do lots of different actions, you could even vary the actions with cost. At the very least it could be a cool modern art project.What would you pay a few Satoshis to see a robot do?</t>
  </si>
  <si>
    <t>http://www.reddit.com/r/Bitcoin/comments/39rkr6/idea_a_website_featuring_robots_on_live_streams/</t>
  </si>
  <si>
    <t>June 14, 2015 at 09:28AM</t>
  </si>
  <si>
    <t>Coinmap Launches A New Version With Added Features</t>
  </si>
  <si>
    <t>http://bravenewcoin.com/news/coinmap-launches-a-new-version-with-added-features/</t>
  </si>
  <si>
    <t>http://www.reddit.com/r/Bitcoin/comments/39robk/coinmap_launches_a_new_version_with_added_features/</t>
  </si>
  <si>
    <t>June 14, 2015 at 09:39AM</t>
  </si>
  <si>
    <t>Why isn't the BTC-China mining pool showing in this chart?</t>
  </si>
  <si>
    <t>A a couple of days ago, The BTC-China mining pool was the 4th largest pool on this Blockchain.Info chart, with 10% or more of the total.Now BTC-China is gone, but the "Unknown" slice seems to have grown so that the others are about the same size as before. Presumably BTC-China changed their IP, coinbase address or something, and BCI still has not adapted to the change? Is there some other source for this data?Anyway, this is good news -- the Chinese pools now have only 51% of the hashpower, instead of 60%. &lt;/sarcasm&gt;</t>
  </si>
  <si>
    <t>http://www.reddit.com/r/Bitcoin/comments/39rpdb/why_isnt_the_btcchina_mining_pool_showing_in_this/</t>
  </si>
  <si>
    <t>June 14, 2015 at 09:52AM</t>
  </si>
  <si>
    <t>Marcellusk</t>
  </si>
  <si>
    <t>Would bitcoin be a feasible option for a situation like this? (Zimbabwe economy)</t>
  </si>
  <si>
    <t>http://www.bbc.com/news/world-africa-33105400?ocid=socialflow_twitter</t>
  </si>
  <si>
    <t>http://www.reddit.com/r/Bitcoin/comments/39rqiy/would_bitcoin_be_a_feasible_option_for_a/</t>
  </si>
  <si>
    <t>June 14, 2015 at 10:42AM</t>
  </si>
  <si>
    <t>macbook-air</t>
  </si>
  <si>
    <t>Bitcoin to Pluto! Live countdown in coinbase!</t>
  </si>
  <si>
    <t>http://imgur.com/agvVGOA</t>
  </si>
  <si>
    <t>http://www.reddit.com/r/Bitcoin/comments/39rv14/bitcoin_to_pluto_live_countdown_in_coinbase/</t>
  </si>
  <si>
    <t>June 14, 2015 at 10:22AM</t>
  </si>
  <si>
    <t>What if current price is beginning to reflect actual usage and speculation is playing less of a role?</t>
  </si>
  <si>
    <t>Then the small, steady increases in price make sense. I'll take it.</t>
  </si>
  <si>
    <t>http://www.reddit.com/r/Bitcoin/comments/39rtby/what_if_current_price_is_beginning_to_reflect/</t>
  </si>
  <si>
    <t>June 14, 2015 at 10:54AM</t>
  </si>
  <si>
    <t>Switzerland Reportedly Eliminates VAT For Bitcoin Transactions</t>
  </si>
  <si>
    <t>http://bravenewcoin.com/news/switzerland-reportedly-eliminates-vat-for-bitcoin-transactions/</t>
  </si>
  <si>
    <t>http://www.reddit.com/r/Bitcoin/comments/39rw2h/switzerland_reportedly_eliminates_vat_for_bitcoin/</t>
  </si>
  <si>
    <t>June 14, 2015 at 10:49AM</t>
  </si>
  <si>
    <t>kiwikku</t>
  </si>
  <si>
    <t>Have any of you made a voat account yet?</t>
  </si>
  <si>
    <t>All this censorship on reddit is really pissing me off. It's more than just fph.io, but this website is going off the rails- and free speech is very important to bitcoin.</t>
  </si>
  <si>
    <t>http://www.reddit.com/r/Bitcoin/comments/39rvl1/have_any_of_you_made_a_voat_account_yet/</t>
  </si>
  <si>
    <t>June 14, 2015 at 11:00AM</t>
  </si>
  <si>
    <t>I will pay whatever price in Bitcoins to anyone who would give me access to Digital Ocean account for testing OpenBazaar with Provistor.</t>
  </si>
  <si>
    <t>Basically, I'm writing this after few hours of hopeless attempts to setup account with Digital Ocean.In the first place I never needed &amp; used a Digital Ocean in my life, but I regret trying, because I've lost almost 5 hours of my precious time. But it seems to be its the only way to sign up with provistor.com to try out the openbazaar which isn't works with my computer.I tried pretty much 5 different credit cards, none of them works with them Digital Oceans.. :( They keep redirecting me to their support. I don't think that dealing with their support is the easiest path around this.Anyone have some spare credit cards / desire to try out Open Bazaar with me?It seems like the payment is only $5, but if we would split I could pay half of it initially to test &amp; then we could split rent 1 account for whatever price there will be for the next month in case if OpenBazaar.Don't get me wrong, I'm not looking a person to hide behind for whatever illegal activities. Once we setup you will have access to see my stores. I just don't want to pay $5 in fiat for some shady deal with Digital Oceans which might not guarantee me the results that I will even able install Open Bazaar or that it will run the way I wanted. That's why I need someone curious who would like to test &amp; split the costs by the way.</t>
  </si>
  <si>
    <t>http://www.reddit.com/r/Bitcoin/comments/39rwim/i_will_pay_whatever_price_in_bitcoins_to_anyone/</t>
  </si>
  <si>
    <t>June 14, 2015 at 11:29AM</t>
  </si>
  <si>
    <t>oppy1984</t>
  </si>
  <si>
    <t>First time I've ever donated or spent BTC and it was to VOAT, feels good man</t>
  </si>
  <si>
    <t>http://www.slimgur.com/image/MV</t>
  </si>
  <si>
    <t>http://www.reddit.com/r/Bitcoin/comments/39ryyk/first_time_ive_ever_donated_or_spent_btc_and_it/</t>
  </si>
  <si>
    <t>June 14, 2015 at 11:43AM</t>
  </si>
  <si>
    <t>"New Block" Desktop Notifications?</t>
  </si>
  <si>
    <t>Could someone make an app (preferably for Mac) that provides real-time desktop notifications for when a new block is mined? A little ding sound or something would be perfect! An alternative would be a website that makes an audible sound.</t>
  </si>
  <si>
    <t>http://www.reddit.com/r/Bitcoin/comments/39s041/new_block_desktop_notifications/</t>
  </si>
  <si>
    <t>June 14, 2015 at 12:44PM</t>
  </si>
  <si>
    <t>8yo90</t>
  </si>
  <si>
    <t>Zimbabwe's central bank scraps old currency at the exchange rate of $1 for 35,000,000,000,000,000 old dollars</t>
  </si>
  <si>
    <t>http://www.telegraph.co.uk/finance/11669652/Thatll-be-175-quadrillion-Zimbabwean-dollars-please.html</t>
  </si>
  <si>
    <t>http://www.reddit.com/r/Bitcoin/comments/39s4op/zimbabwes_central_bank_scraps_old_currency_at_the/</t>
  </si>
  <si>
    <t>June 14, 2015 at 01:10PM</t>
  </si>
  <si>
    <t>everydaymotherfucker</t>
  </si>
  <si>
    <t>Bitcoin block half website</t>
  </si>
  <si>
    <t>http://www.bitcoinblockhalf.com/</t>
  </si>
  <si>
    <t>http://www.reddit.com/r/Bitcoin/comments/39s6j6/bitcoin_block_half_website/</t>
  </si>
  <si>
    <t>June 14, 2015 at 01:07PM</t>
  </si>
  <si>
    <t>loneduck007</t>
  </si>
  <si>
    <t>Could this be the best bitcoin investment!?</t>
  </si>
  <si>
    <t>This is very hard to believe but I took the leap and funded my account at coinsera.net with 2btc and I'm consistently getting daily payouts of 0.05000 BTC. Has anyone else invested with Coinsera.net?</t>
  </si>
  <si>
    <t>http://www.reddit.com/r/Bitcoin/comments/39s6c2/could_this_be_the_best_bitcoin_investment/</t>
  </si>
  <si>
    <t>Ori0n_4_LyFE</t>
  </si>
  <si>
    <t>Selling Bitcoins for Paypal</t>
  </si>
  <si>
    <t>I want to use Bitcoin to buy somewhere that doesn't accept Bitcoin. Is there yet a safe way to sell Bitcoins for paypal? Thanks.</t>
  </si>
  <si>
    <t>http://www.reddit.com/r/Bitcoin/comments/39s6bj/selling_bitcoins_for_paypal/</t>
  </si>
  <si>
    <t>June 14, 2015 at 02:51PM</t>
  </si>
  <si>
    <t>http://www.coindesk.com/us-treasury-bitcoins-use-to-fund-terrorism-remains-unclear/</t>
  </si>
  <si>
    <t>http://www.reddit.com/r/Bitcoin/comments/39scoc/us_treasury_bitcoins_use_in_funding_terrorism/</t>
  </si>
  <si>
    <t>June 14, 2015 at 03:11PM</t>
  </si>
  <si>
    <t>How to make bitcoins anonymous?</t>
  </si>
  <si>
    <t>I have some bitcoin which I was stupid to buy using wire transfer. How do I go about making these anonymous? I know services exist to do just that, but I don't trust third parties. How do I make them anonymous myself?</t>
  </si>
  <si>
    <t>http://www.reddit.com/r/Bitcoin/comments/39sdv3/how_to_make_bitcoins_anonymous/</t>
  </si>
  <si>
    <t>BBQ_RIBS</t>
  </si>
  <si>
    <t>Formal Bitcoin Education</t>
  </si>
  <si>
    <t>I have some money set aside that can only be used for formal education. Is there anything out there I can buy that is similar to a degree or certification in bitcoin? Are their classes? What are the necessary skills needed to truly comprehend &amp; work on bitcoin related projects?</t>
  </si>
  <si>
    <t>http://www.reddit.com/r/Bitcoin/comments/39sdtb/formal_bitcoin_education/</t>
  </si>
  <si>
    <t>June 14, 2015 at 03:35PM</t>
  </si>
  <si>
    <t>forgoodnessshakes</t>
  </si>
  <si>
    <t>Texas pulls $1 billion In gold 'a currency they can't print any more of' from NY Fed</t>
  </si>
  <si>
    <t>http://www.zerohedge.com/news/2015-06-13/writings-wall-texas-pulls-1-billion-gold-ny-fed-makes-it-non-confiscatable</t>
  </si>
  <si>
    <t>http://www.reddit.com/r/Bitcoin/comments/39sf3w/texas_pulls_1_billion_in_gold_a_currency_they/</t>
  </si>
  <si>
    <t>June 14, 2015 at 03:30PM</t>
  </si>
  <si>
    <t>o0splat0o</t>
  </si>
  <si>
    <t>BlockStream - SideChains Elements question - The freezing of BTC to the new SideChain</t>
  </si>
  <si>
    <t>Hey guys,I have a couple of questions I was hoping someone would be able to answer for me:When a BTC is frozen on the bitcoin blockchain, to make a new sidechain, is the token on the sidechain by default BTC aswell? If it isn't BTC but some other name for a token i.e Jims token aka JIM, is there just 1 JIM token (which can also be broken down into 1 million JIM bits) since only 1 BTC was frozen on the BTC blockchain? Or is this programmable to be any number i.e 1BTC -&gt; 3000JIM tokens on the new sidechain?If a new sidechain has been created, can other participants on the BTC blockchain freeze some of there BTC's to join the new sidechain or is this a locked chain or can this be programmable? I.e if it is locked can it be locked to specific users i.e someone who has a passcode/key to that particular sidechain perhaps?</t>
  </si>
  <si>
    <t>http://www.reddit.com/r/Bitcoin/comments/39seut/blockstream_sidechains_elements_question_the/</t>
  </si>
  <si>
    <t>June 14, 2015 at 04:06PM</t>
  </si>
  <si>
    <t>The negatives of keeping 1MB or removing/increasing the limit?</t>
  </si>
  <si>
    <t>If the blockchain size limit stays at 1MB, does that mean the total number of transactions that bitcoin is capable will stay low, which will prevent bitcoin growing growing? i.e. will 1MB cause longer delays as more people start transacting with bitcoin?If the blockchain size limit is increased or removed as satoshi nakamoto suggested, does this mean the blockchain will be taken over by the most powerful miners? in effect creating a centralised system, which goes against the bitcoins main objective?Are those the negatives of each method?</t>
  </si>
  <si>
    <t>http://www.reddit.com/r/Bitcoin/comments/39sgts/the_negatives_of_keeping_1mb_or/</t>
  </si>
  <si>
    <t>June 14, 2015 at 04:16PM</t>
  </si>
  <si>
    <t>Mayafoe</t>
  </si>
  <si>
    <t>Liking the blockchain but not liking bitcoin is like saying you like engines but don't like energy</t>
  </si>
  <si>
    <t>http://www.reddit.com/r/Bitcoin/comments/39she1/liking_the_blockchain_but_not_liking_bitcoin_is/</t>
  </si>
  <si>
    <t>June 14, 2015 at 04:39PM</t>
  </si>
  <si>
    <t>satna</t>
  </si>
  <si>
    <t>Bitreserve Offers Free Money Transfers and Currency Exchange</t>
  </si>
  <si>
    <t>http://bitcoinist.net/bitreserve-offers-free-money-transfers-currency-exchange/</t>
  </si>
  <si>
    <t>http://www.reddit.com/r/Bitcoin/comments/39sijn/bitreserve_offers_free_money_transfers_and/</t>
  </si>
  <si>
    <t>June 14, 2015 at 05:07PM</t>
  </si>
  <si>
    <t>TheMatrixShibe</t>
  </si>
  <si>
    <t>I found a Bitcoin-accepting shop in the outskirts of Melbourne on a photo trip with my dad. I liked how it actually being adopted on a local scale, so I processed a picture.</t>
  </si>
  <si>
    <t>http://imgur.com/2MD0Mbc</t>
  </si>
  <si>
    <t>http://www.reddit.com/r/Bitcoin/comments/39sk51/i_found_a_bitcoinaccepting_shop_in_the_outskirts/</t>
  </si>
  <si>
    <t>June 14, 2015 at 05:05PM</t>
  </si>
  <si>
    <t>What are your experiences with Crypto Coin Wallet Cards? I can't find any contact details there...</t>
  </si>
  <si>
    <t>https://www.cryptocoinwalletcards.com/product-category/bitcoin/page/2/</t>
  </si>
  <si>
    <t>http://www.reddit.com/r/Bitcoin/comments/39sjza/what_are_your_experiences_with_crypto_coin_wallet/</t>
  </si>
  <si>
    <t>June 14, 2015 at 04:59PM</t>
  </si>
  <si>
    <t>The biggest flaw Satoshi ever made was to give 2 names to his proof of work token system. He should have either chosen the blockchain or bitcoin. Now bitcoiners have no clue about the marketing mirage that is bitcoin and why the rest of world wishes to do away with it.</t>
  </si>
  <si>
    <t>Most bitcoiners on here have a real hard time getting through their heads that bitcoin is just a marketing brand name coated over their blockchain proof of work token system. Yes...yes we know it's the "BITCOIN" blockchain, yeah the rest of the financial world has heard it enough but I'm just saying don't automatically assert that some of these people don't understand your precious and complicated system. Maybe they actually DO understand and actually might get it better than what we as a community give them credit for. MAYBE they actually understand that the currency isn't it's most interesting feature(albeit still extremely useful) and they realize that marketing it's blockchain is by far leaps and bounds more interesting to get more people into the fold. I for one understand this from a marketing perspective and it took a little bit to wipe the big bitcoin logo off of the windshield of Satoshi's blockchain speed racer. As a thought experiment just try to wipe away from your head the Bitcoin logo and the bitcoin name and look at Satoshi's system without it's branding and see what you can deduce from it. My eyes were open to a vast and huge system that did way more than what was being advertised and paraded around as a reserve currency of the globe(which of course is great and will possibly also come).</t>
  </si>
  <si>
    <t>http://www.reddit.com/r/Bitcoin/comments/39sjo5/the_biggest_flaw_satoshi_ever_made_was_to_give_2/</t>
  </si>
  <si>
    <t>June 14, 2015 at 05:22PM</t>
  </si>
  <si>
    <t>rCjPrW674G24stVHe</t>
  </si>
  <si>
    <t>When somebody says that Bitcoin is not scarce because you can divide it into satoshis or even infinitely in future versions. This comes to my mind.</t>
  </si>
  <si>
    <t>https://www.youtube.com/watch?v=YtLEWVu815o</t>
  </si>
  <si>
    <t>http://www.reddit.com/r/Bitcoin/comments/39sl0l/when_somebody_says_that_bitcoin_is_not_scarce/</t>
  </si>
  <si>
    <t>June 14, 2015 at 05:47PM</t>
  </si>
  <si>
    <t>sebaceous_horsley</t>
  </si>
  <si>
    <t>Bitcoin, the Religion!?</t>
  </si>
  <si>
    <t>https://www.linkedin.com/pulse/bitcoin-religion-filip-martinka</t>
  </si>
  <si>
    <t>http://www.reddit.com/r/Bitcoin/comments/39smdo/bitcoin_the_religion/</t>
  </si>
  <si>
    <t>June 14, 2015 at 05:46PM</t>
  </si>
  <si>
    <t>skilliard4</t>
  </si>
  <si>
    <t>What are some good alternatives to Bitcoin?</t>
  </si>
  <si>
    <t>http://www.reddit.com/r/Bitcoin/comments/39smba/what_are_some_good_alternatives_to_bitcoin/</t>
  </si>
  <si>
    <t>June 14, 2015 at 06:22PM</t>
  </si>
  <si>
    <t>ILikeDickButt</t>
  </si>
  <si>
    <t>Israeli and I want to buy Bitcoin with my Paypal, help?</t>
  </si>
  <si>
    <t>Hi how can I do that? I tried the link in the sidebar none of those websites accepts BTC and one of them is closed right now</t>
  </si>
  <si>
    <t>http://www.reddit.com/r/Bitcoin/comments/39soeu/israeli_and_i_want_to_buy_bitcoin_with_my_paypal/</t>
  </si>
  <si>
    <t>June 14, 2015 at 06:20PM</t>
  </si>
  <si>
    <t>rende</t>
  </si>
  <si>
    <t>Summary video of bitcoin africa conference talks</t>
  </si>
  <si>
    <t>https://www.youtube.com/watch?v=ieczJyn1WEo</t>
  </si>
  <si>
    <t>http://www.reddit.com/r/Bitcoin/comments/39sobr/summary_video_of_bitcoin_africa_conference_talks/</t>
  </si>
  <si>
    <t>June 14, 2015 at 06:45PM</t>
  </si>
  <si>
    <t>MikeFlow007</t>
  </si>
  <si>
    <t>Did Mathematician John Nash Help Invent Bitcoin?</t>
  </si>
  <si>
    <t>http://www.coindesk.com/did-john-nash-help-invent-bitcoin/</t>
  </si>
  <si>
    <t>http://www.reddit.com/r/Bitcoin/comments/39sppp/did_mathematician_john_nash_help_invent_bitcoin/</t>
  </si>
  <si>
    <t>June 14, 2015 at 07:02PM</t>
  </si>
  <si>
    <t>It's becoming clearer that the security and distributed properties of the bitcoin network going forward will have to depend on non-mining full nodes. How are they to be incentivized?</t>
  </si>
  <si>
    <t>https://twitter.com/PestoPoppa/status/610050553553534976</t>
  </si>
  <si>
    <t>http://www.reddit.com/r/Bitcoin/comments/39sqrw/its_becoming_clearer_that_the_security_and/</t>
  </si>
  <si>
    <t>June 14, 2015 at 07:23PM</t>
  </si>
  <si>
    <t>markasy</t>
  </si>
  <si>
    <t>NEW Lamassu TROFA 1-way ATM for sale</t>
  </si>
  <si>
    <t>I offer to sell a new Lamassu ATM - TROFA which is absolutely new and still at Lamassu company. Price is $4.000 or a negotiable price. Shipping is about $300. For this ATM it is possible to upgrade for ATM DURO.You can contact me on my e-mail: business20154@yahoo.co.uk or on this website.</t>
  </si>
  <si>
    <t>http://www.reddit.com/r/Bitcoin/comments/39ss83/new_lamassu_trofa_1way_atm_for_sale/</t>
  </si>
  <si>
    <t>June 14, 2015 at 07:12PM</t>
  </si>
  <si>
    <t>VirtualMoneyLover</t>
  </si>
  <si>
    <t>Chicago Daily Herald article</t>
  </si>
  <si>
    <t>http://www.dailyherald.com/article/20150613/business/150619551/</t>
  </si>
  <si>
    <t>http://www.reddit.com/r/Bitcoin/comments/39srfj/chicago_daily_herald_article/</t>
  </si>
  <si>
    <t>June 14, 2015 at 07:38PM</t>
  </si>
  <si>
    <t>djleo</t>
  </si>
  <si>
    <t>Australian Bitcoin petitions</t>
  </si>
  <si>
    <t>Here's another petition to the Australian Treasury in addition to the previous one.I started another one because I think it's a good idea to use different platforms to spread the message wider.Please sign, discuss the issue and share these petitions with your friends.You don't have to live in Australia to sign. This issue effects you even if you don't live in Australia.For example, if you bought bitcoins in Australia and paid GST there is no way for you to claim that GST back under the Tourism refund scheme.</t>
  </si>
  <si>
    <t>http://www.reddit.com/r/Bitcoin/comments/39std7/australian_bitcoin_petitions/</t>
  </si>
  <si>
    <t>June 14, 2015 at 08:09PM</t>
  </si>
  <si>
    <t>Video from IOTAFEST Day 2 - Bitcoin track (May 2015). 4 sessions, use time markers to skip to the interesting ones.</t>
  </si>
  <si>
    <t>https://www.youtube.com/watch?v=8T3SE5SyOXg</t>
  </si>
  <si>
    <t>http://www.reddit.com/r/Bitcoin/comments/39svos/video_from_iotafest_day_2_bitcoin_track_may_2015/</t>
  </si>
  <si>
    <t>June 14, 2015 at 08:14PM</t>
  </si>
  <si>
    <t>nickstodulka</t>
  </si>
  <si>
    <t>Bitcoin</t>
  </si>
  <si>
    <t>World first ever shade structures for sale in bitcoin to save customers credit card fees at voguepergolas.com.au a national shade structure company</t>
  </si>
  <si>
    <t>http://www.reddit.com/r/Bitcoin/comments/39sw2t/bitcoin/</t>
  </si>
  <si>
    <t>June 14, 2015 at 08:13PM</t>
  </si>
  <si>
    <t>How Bitcoin &amp;amp; Cryptocurrency Acts As A Religious Belief</t>
  </si>
  <si>
    <t>https://www.linkedin.com/pulse/bitcoin-religion-filip-martinka-</t>
  </si>
  <si>
    <t>http://www.reddit.com/r/Bitcoin/comments/39sw0i/how_bitcoin_cryptocurrency_acts_as_a_religious/</t>
  </si>
  <si>
    <t>June 14, 2015 at 08:40PM</t>
  </si>
  <si>
    <t>RussianBits</t>
  </si>
  <si>
    <t>Learn Russian! Pay with bits.</t>
  </si>
  <si>
    <t>Hi fellow Bitcoiners! Whose of you who would like to learn Russian can now do that with me. I am a big Bitcoin enthusiast since 2013 and currently off my traditional banking job because of ideological reasons. No more banks. No more banking. No more 3rd parties. Be your own bank!I am a native Russian. True Russian. Pure 100%. Lessons are proposed to be held face-to-face. I'd like to try &amp; use Streamium.io (per minute real-time payment); we can also use Facetime or Skype if You would like to (with advance payments in bitcoins).I am flexible with the time. We will choose time convenient for us both.Those of you who are interested - let me know! :-)Universe bless Bitcoin! https://youtu.be/YbzNJr26H-4</t>
  </si>
  <si>
    <t>http://www.reddit.com/r/Bitcoin/comments/39sy6i/learn_russian_pay_with_bits/</t>
  </si>
  <si>
    <t>June 14, 2015 at 08:45PM</t>
  </si>
  <si>
    <t>Running a node isn't a charity (so it shouldn't be subsidized)</t>
  </si>
  <si>
    <t>People say "Without running a node I can't trust the network!"The same people say "Running a node is a public service without an individual benefit! We should incentivize nodes!" (restrict transactions, penalize miners, pay taxes to nodes, etc).Do you see a contradiction here?Why do we need numerous nodes, what's the goal of decentralization? Because a node provides security. But the highest amount of security it provides to itself. So, how many nodes are needed? Simple: if YOU don't trust the network due to insufficient security, then YOU should run your own node for your own security. A node has the individual benefit of trustless operation and immediate confirmations (miners also run nodes, but they are being paid, so that's another story). If you don't benefit from running a node, you shouldn't run it. If it doesn't increase security for you personally, then it's worseless for the network.But what if you can't trust Bitcoin without a node, and can't run a node because your ISP sucks? Then you shouldn't use Bitcoin. Fewer people sending money =&gt; fewer transactions =&gt; smaller blocks =&gt; easier to run a node =&gt; more nodes =&gt; more security. This is how the market finds its equilibrium. If you still use Bitcoin, then you believe it's perfectly safe, don't you? ("But people are stupid!" - please speak for yourself).If you think blocks only grow, look at the chart people don't use the network they have no trust in. The amount of security is valued by the market itself. As long as Bitcoin grows - its value, adoption, usage - it implies the security is sufficient in the eyes of the market. Any attempt to enforce redundant security will sacrifice the market value of Bitcoin by reducing its utility.Btw, miners have the same incentive: if growing blocks reduce Bitcoin's security, then it affects BTC price and their profits. So, it naturally puts an upper bound on how big blocks can get without affecting decentralization.TLDR: Running a node has individual benefit of security. The market will sort things out.</t>
  </si>
  <si>
    <t>http://www.reddit.com/r/Bitcoin/comments/39symq/running_a_node_isnt_a_charity_so_it_shouldnt_be/</t>
  </si>
  <si>
    <t>June 14, 2015 at 09:04PM</t>
  </si>
  <si>
    <t>btcgeek_rule</t>
  </si>
  <si>
    <t>Bitcoin-Based Settlement Systems Coming to Wall Street</t>
  </si>
  <si>
    <t>http://btcgeek.com/bitcoin-settlement-systems/</t>
  </si>
  <si>
    <t>http://www.reddit.com/r/Bitcoin/comments/39t09k/bitcoinbased_settlement_systems_coming_to_wall/</t>
  </si>
  <si>
    <t>June 14, 2015 at 09:29PM</t>
  </si>
  <si>
    <t>Raoul Pal - Former Goldman Sachs Hedge Fund Manager- Big Proponent of Bitcoin</t>
  </si>
  <si>
    <t>http://www.zerohedge.com/news/2015-06-14/global-macro-investor-interview-raoul-pal</t>
  </si>
  <si>
    <t>http://www.reddit.com/r/Bitcoin/comments/39t2i4/raoul_pal_former_goldman_sachs_hedge_fund_manager/</t>
  </si>
  <si>
    <t>June 14, 2015 at 09:20PM</t>
  </si>
  <si>
    <t>tmtwd</t>
  </si>
  <si>
    <t>What is the most technologically-behind and/or backwards business that accepts bitcoin?</t>
  </si>
  <si>
    <t>Just wondering :)</t>
  </si>
  <si>
    <t>http://www.reddit.com/r/Bitcoin/comments/39t1oh/what_is_the_most_technologicallybehind_andor/</t>
  </si>
  <si>
    <t>June 14, 2015 at 09:46PM</t>
  </si>
  <si>
    <t>Proposal for future-proof max-blocksize changes</t>
  </si>
  <si>
    <t>A single fork would be needed that could future proof any blocksize changes.The codebase could be modified such that every 1000 blocks (or 10,000 or whatever arbitrary number is reasonable) - 100 "open blocks" occur, with no blocksize-limit at all, but an extra field "max_blocksize" is appended to the coinbase. After these 100 blocks, if over 90% of those blocks have the same "max_blocksize" - then this blocksize takes over fort he next 10,000 or so blocks until the next vote.This would future proof any blocksize changes, and require consensus to implement.</t>
  </si>
  <si>
    <t>http://www.reddit.com/r/Bitcoin/comments/39t46t/proposal_for_futureproof_maxblocksize_changes/</t>
  </si>
  <si>
    <t>June 14, 2015 at 09:41PM</t>
  </si>
  <si>
    <t>tsontar</t>
  </si>
  <si>
    <t>I have yet to hear a good reason why all miners must agree on a limit</t>
  </si>
  <si>
    <t>Can we please have a discussion as to why all miners must agree on a block limit instead of simply having a user-configurable conf-file setting?Consider a world where every miner can set their own conf-file setting for MAX_BLOCKSIZE. This happens all the time with all kinds of other software like web servers. Probably there would be a default setting (ie 20MB) but each miner is free to adjust that as he sees fit.I think it should be obvious that in the aggregate, configurable limits will follow a normal distribution, with most users agreeing on an "optimal" setting.Under normal transaction processing, blocks will increasingly begin to be rejected by miners as the size of the block approaches the average of the MAX_BLOCKSIZE configuration setting, and blocks larger than the average of the MAX_BLOCKSIZE settings will be rejected by a majority of peers, and forked off the chain.For the sake of discussion, let's imagine that 90% of participants set their MAX_BLOCKSIZE in the range 18-22MB, but some set it at 1-2MB and others set it at 100MB.Consider the case of normal transaction processing with no attack. As transactions increase, a few inattentive or conservative miners with very low MAX_BLOCKSIZE settings will start rejecting blocks. This is only a problem for those miners. The overwhelming majority will continue to agree on the chain with the most work. Miners who reject blocks "prematurely" hurt themselves and thus should increase their MAX_BLOCKSIZE somewhat.Now lets say a greedy miner decides to start filling up blocks with spurious transactions in order to create artificial scarcity for transactions. First off it must be said that the current 1MB limit creates the optimal condition for this sort of abuse and it is not currently a problem. But suppose a miner were to try this attack in my proposed network? That miner always runs the risk that their block will be rejected by a majority of peers. Not only would that render their attack unsuccessful but they would also lose their block reward and fees. If they continued to be disruptive, as the perception of risk grew, the market would respond by lowering the price, which is a disincentive to a greedy miner. Moreover, other participants would "censor" the attack by lowering their MAX_BLOCKSIZE limits temporarily to counter the attack, and some pool participants would start pointing their miners to other, "fairer" pools. Such an attack would not work out well for a greedy miner. A greedy miner is still best off mining for profit in the form of block rewards and fees.What about a malicious miner? A malicious miner cannot perform an overflow attack, because each peer is still protected by a MAX_BLOCKSIZE. They could stuff blocks full of spam or noise, but this is a BIGGER problem if the MAX_BLOCKSIZE is fixed instead of floating, because (1) the attacker knows precisely what the capacity of the block is and thus can precisely plan to fill them and (2) his peers cannot react in real-time. In a world where the aggregate MAX_BLOCKSIZE is vague and floating, it becomes much harder to plan and sustain a malicious attack of this nature.Let's discuss. Thanks for your time.</t>
  </si>
  <si>
    <t>http://www.reddit.com/r/Bitcoin/comments/39t3o0/i_have_yet_to_hear_a_good_reason_why_all_miners/</t>
  </si>
  <si>
    <t>June 14, 2015 at 09:33PM</t>
  </si>
  <si>
    <t>NewsBTC is franchising! No investment required.</t>
  </si>
  <si>
    <t>http://www.newsbtc.com/franchise/</t>
  </si>
  <si>
    <t>http://www.reddit.com/r/Bitcoin/comments/39t2xq/newsbtc_is_franchising_no_investment_required/</t>
  </si>
  <si>
    <t>June 14, 2015 at 09:50PM</t>
  </si>
  <si>
    <t>Why can't these be money?</t>
  </si>
  <si>
    <t>http://www.thefiscaltimes.com/Media/Slideshow/2015/02/27/15-Most-Valuable-Beanie-Babies</t>
  </si>
  <si>
    <t>http://www.reddit.com/r/Bitcoin/comments/39t4m6/why_cant_these_be_money/</t>
  </si>
  <si>
    <t>June 14, 2015 at 10:07PM</t>
  </si>
  <si>
    <t>fast5alive</t>
  </si>
  <si>
    <t>No code reviewers for Trezor yet? Has anyone reviewed it at all?</t>
  </si>
  <si>
    <t>http://satoshilabs.com/security/trezor-code-review/</t>
  </si>
  <si>
    <t>http://www.reddit.com/r/Bitcoin/comments/39t69q/no_code_reviewers_for_trezor_yet_has_anyone/</t>
  </si>
  <si>
    <t>June 14, 2015 at 10:04PM</t>
  </si>
  <si>
    <t>aliahmad231</t>
  </si>
  <si>
    <t>Bitcoin’s Lead Developer Will Use Military Style ‘Checkpoints’ to Enforce 20MB Blocks</t>
  </si>
  <si>
    <t>http://altcoinpress.com/2015/06/bitcoins-lead-developer-will-use-military-style-checkpoints-to-enforce-20mb-blocks/</t>
  </si>
  <si>
    <t>http://www.reddit.com/r/Bitcoin/comments/39t5yi/bitcoins_lead_developer_will_use_military_style/</t>
  </si>
  <si>
    <t>June 14, 2015 at 10:02PM</t>
  </si>
  <si>
    <t>distributed_</t>
  </si>
  <si>
    <t>Overstock Buys 3 Domains &amp;amp; 3 Social Net Handles For 150 Bitcoins</t>
  </si>
  <si>
    <t>http://www.thedomains.com/2015/06/11/overstock-buys-3-domains-3-social-net-handles-for-150-bitcoins/</t>
  </si>
  <si>
    <t>http://www.reddit.com/r/Bitcoin/comments/39t5sk/overstock_buys_3_domains_3_social_net_handles_for/</t>
  </si>
  <si>
    <t>June 14, 2015 at 10:48PM</t>
  </si>
  <si>
    <t>konrad-iturbe</t>
  </si>
  <si>
    <t>Best Bitcoin app for Android?</t>
  </si>
  <si>
    <t>What is the best Bitcoin app for Android in terms of security, features and credibility? I found a couple ones in the play store and want to hear some feedback</t>
  </si>
  <si>
    <t>http://www.reddit.com/r/Bitcoin/comments/39tail/best_bitcoin_app_for_android/</t>
  </si>
  <si>
    <t>June 14, 2015 at 10:45PM</t>
  </si>
  <si>
    <t>Has Streamium been getting much use? I've been looking on StreamiumDirectory for active streams, but I'm not seeing much, nor have ever seen much activity.</t>
  </si>
  <si>
    <t>http://streamium.directory</t>
  </si>
  <si>
    <t>http://www.reddit.com/r/Bitcoin/comments/39ta81/has_streamium_been_getting_much_use_ive_been/</t>
  </si>
  <si>
    <t>June 14, 2015 at 11:05PM</t>
  </si>
  <si>
    <t>AsianPotatos</t>
  </si>
  <si>
    <t>BITMINE | FREE 7 DAY TRIAL | INSTANT WITHDRAW</t>
  </si>
  <si>
    <t>Hey guys, Just found this awesome miner, tried it out and already got my payout! They offer a 7 day trial for free so you do not need an investment and it's possible to exploit this site. You should try it out before they patch the exploit.(Exploit: You can use the trial as many times as you want!)http://BitMine.ml/#ref=371 (Please use my ref!) If you don't want to use my ref: http://bitmine.mlEnjoy!</t>
  </si>
  <si>
    <t>http://www.reddit.com/r/Bitcoin/comments/39tcdd/bitmine_free_7_day_trial_instant_withdraw/</t>
  </si>
  <si>
    <t>June 14, 2015 at 11:04PM</t>
  </si>
  <si>
    <t>cpsblogger</t>
  </si>
  <si>
    <t>Preventing online credit card fraud.... why not just accept bitcoin?</t>
  </si>
  <si>
    <t>http://www.centurionpaymentservices.com/blog/online-credit-card-processing/</t>
  </si>
  <si>
    <t>http://www.reddit.com/r/Bitcoin/comments/39tcbb/preventing_online_credit_card_fraud_why_not_just/</t>
  </si>
  <si>
    <t>June 14, 2015 at 11:19PM</t>
  </si>
  <si>
    <t>kordelio</t>
  </si>
  <si>
    <t>Is bitcoin hard forking?</t>
  </si>
  <si>
    <t>Im using multibit. Do i need to do something to avoid this confusion with the 20 mb blocks. please help. im a noob :D</t>
  </si>
  <si>
    <t>http://www.reddit.com/r/Bitcoin/comments/39tdyy/is_bitcoin_hard_forking/</t>
  </si>
  <si>
    <t>June 14, 2015 at 11:30PM</t>
  </si>
  <si>
    <t>Bitcoin Ownership and its Impact on Fungibility</t>
  </si>
  <si>
    <t>http://www.coindesk.com/bitcoin-ownership-impact-fungibility/</t>
  </si>
  <si>
    <t>http://www.reddit.com/r/Bitcoin/comments/39tf4b/bitcoin_ownership_and_its_impact_on_fungibility/</t>
  </si>
  <si>
    <t>June 14, 2015 at 11:20PM</t>
  </si>
  <si>
    <t>BitGiveOrg</t>
  </si>
  <si>
    <t>Save HUGE on Father’s Day &amp;amp; help Donate to BitGive!</t>
  </si>
  <si>
    <t>http://bitgivefoundation.org/2015/06/save-huge-on-fathers-day-help-donate-to-bitgive/</t>
  </si>
  <si>
    <t>http://www.reddit.com/r/Bitcoin/comments/39te2g/save_huge_on_fathers_day_help_donate_to_bitgive/</t>
  </si>
  <si>
    <t>June 14, 2015 at 11:47PM</t>
  </si>
  <si>
    <t>jjaquarius</t>
  </si>
  <si>
    <t>Latest development update on Omni Layer</t>
  </si>
  <si>
    <t>http://blog.omni.foundation/2015/06/09/state-of-the-layer-all-hands-june-09-2015/</t>
  </si>
  <si>
    <t>http://www.reddit.com/r/Bitcoin/comments/39tgq5/latest_development_update_on_omni_layer/</t>
  </si>
  <si>
    <t>June 14, 2015 at 11:46PM</t>
  </si>
  <si>
    <t>Letting miners vote on the maximum block size is like letting dairy farmers vote on milk quota.</t>
  </si>
  <si>
    <t>Seriously people, this has nothing to with "macro-feedback" or market forces. The only reasons we need a hard cap on the block size areto guarantee decentralisation and censorship-resistanceto let software and hardware know what memory / network capacity to budget for so your dedicated Bitnodes full node doesn't choke on 5TB blocks</t>
  </si>
  <si>
    <t>http://www.reddit.com/r/Bitcoin/comments/39tgno/letting_miners_vote_on_the_maximum_block_size_is/</t>
  </si>
  <si>
    <t>June 14, 2015 at 11:40PM</t>
  </si>
  <si>
    <t>ProfessorViking</t>
  </si>
  <si>
    <t>Can I use my laptop to mine (free power)</t>
  </si>
  <si>
    <t>So I don't pay electricity where I rent.I dont want to invest in a proper mining rig as that would be ripping off my landlord, and he might notice and raise prices.Still though. Could I just download something to try mining on my laptop and leave it on? I know my chances of finding a block are small, but how small? How much could I make by contributing to a pool?I have 4 gigs of ram, windows 7, 64 bit OS, 2.1GHz.Just looking for generalized ideas for a chance to make a small amount of BTC for free.</t>
  </si>
  <si>
    <t>http://www.reddit.com/r/Bitcoin/comments/39tfun/can_i_use_my_laptop_to_mine_free_power/</t>
  </si>
  <si>
    <t>June 14, 2015 at 11:54PM</t>
  </si>
  <si>
    <t>where can i buy a kindle with bitcoin?</t>
  </si>
  <si>
    <t>http://www.reddit.com/r/Bitcoin/comments/39thi1/where_can_i_buy_a_kindle_with_bitcoin/</t>
  </si>
  <si>
    <t>June 15, 2015 at 12:37AM</t>
  </si>
  <si>
    <t>What Does Future Hold for Apple Pay?</t>
  </si>
  <si>
    <t>http://www.newsbtc.com/2015/06/14/what-does-future-hold-for-apple-pay/</t>
  </si>
  <si>
    <t>http://www.reddit.com/r/Bitcoin/comments/39tmjz/what_does_future_hold_for_apple_pay/</t>
  </si>
  <si>
    <t>June 15, 2015 at 12:43AM</t>
  </si>
  <si>
    <t>dinbits</t>
  </si>
  <si>
    <t>xmyBTC, A New BTC Ponzi Scam, is Linked to 3 More: Tradingmic, btc-multiplier, and Getxbtc</t>
  </si>
  <si>
    <t>http://news.dinbits.com/2015/06/new-ring-of-bitcoin-scamsites-fresh-of.html</t>
  </si>
  <si>
    <t>http://www.reddit.com/r/Bitcoin/comments/39tnaj/xmybtc_a_new_btc_ponzi_scam_is_linked_to_3_more/</t>
  </si>
  <si>
    <t>June 15, 2015 at 12:55AM</t>
  </si>
  <si>
    <t>autospamfighter</t>
  </si>
  <si>
    <t>scrypt.cc shutting down?</t>
  </si>
  <si>
    <t>I've seen the KH prices rapidly dropping and the site getting harder to access. What is going on?</t>
  </si>
  <si>
    <t>http://www.reddit.com/r/Bitcoin/comments/39toq0/scryptcc_shutting_down/</t>
  </si>
  <si>
    <t>June 15, 2015 at 01:31AM</t>
  </si>
  <si>
    <t>/r/bitcoin should have a similar form for the large population of disenfranchised statists who are/were here just to treat bitcoin as a stock.</t>
  </si>
  <si>
    <t>http://junkee.com/the-liberal-democrats-have-released-a-hurt-feelings-complaint-form-and-its-actually-beyond-belief/59244</t>
  </si>
  <si>
    <t>http://www.reddit.com/r/Bitcoin/comments/39tt0c/rbitcoin_should_have_a_similar_form_for_the_large/</t>
  </si>
  <si>
    <t>June 15, 2015 at 02:28AM</t>
  </si>
  <si>
    <t>qroshan</t>
  </si>
  <si>
    <t>Americans are eagerly waiting for a system which holds multi-million dollar contracts/assets on a ledger verified by unregulated Chinese miners</t>
  </si>
  <si>
    <t>They also want the software to be written by basement dwelling Russian hackers. They want nothing less than that. How else can they,.....How else can they,....Psst, what problem are we trying to solve here?</t>
  </si>
  <si>
    <t>http://www.reddit.com/r/Bitcoin/comments/39tzqy/americans_are_eagerly_waiting_for_a_system_which/</t>
  </si>
  <si>
    <t>June 15, 2015 at 02:16AM</t>
  </si>
  <si>
    <t>geekygirl23</t>
  </si>
  <si>
    <t>What might have caused this on eBay?</t>
  </si>
  <si>
    <t>http://i.imgur.com/8LkPxsB.jpg</t>
  </si>
  <si>
    <t>http://www.reddit.com/r/Bitcoin/comments/39tydg/what_might_have_caused_this_on_ebay/</t>
  </si>
  <si>
    <t>June 15, 2015 at 02:06AM</t>
  </si>
  <si>
    <t>acvanzant</t>
  </si>
  <si>
    <t>Summary of Block size debate. What did I miss?</t>
  </si>
  <si>
    <t>I think we're far enough into the debate now to understand the arguments from both sides. This is going to massively generalize the opinions into 2 categories, moderates and extremists.Extremist anti's are against any change in protocol that would affect the economics of Bitcoin mining. The thing to understand about this small group of people is that they probably control a larger portion of mining power than the other groups. Their costs for network bandwidth and speed and their percentage of orphaned blocks (if they don't self limit) will increase. They are invested with the understanding of the current economics of scale. When the blocks start filling up people will pay to go first. The day when fees replace the subsidy is looked forward to by every Bitcoin miner. It is simply more profitable for them to live in a world of scarcity than abundance. This has to be addressed or some faction of miners WILL disrupt any attempt at a fork.Moderate anti's have a significant problem with 20MB right off the bat, one time, see what happens, proposal. These antis seem to be much more comfortable with 8MB now that some math and a stress test has been performed. This is good progress towards consensus. While these anti's are concerned about Bitcoin's scalability, they do worry about disrupting the delicate economics of Bitcoin.Those who are for the block size increase are rightfully concerned with scalability in a world where consumer level payment processors handle insane levels of transactions per second. In a perfect world Bitcoin would out class them and we'd live in a world with a single universal uncorruptible money.These are the extremists of the pro debate. Their Bitcoin investment seems to depend on Bitcoin eventually being this universal global payment processor, handling every cup of coffee and international forex simultaneously. Their investment in Bitcoin seems to rest on it doing everything and so we must rush to compete with Visa and Paypal.The moderates of the pro debate understand that like any protocol other protocols may be built on top of it and so Bitcoin doesn't need to be everything to everyone. However, it does need be possible for Bitcoin to grow at some pace. Hardware and networking will continue to improve and so we inevitably will see some increase. These individuals simply want to focus on when and how much is appropriate.We desperately need to move past this and get on with discussions about adding side-chaining or tree-chaining. Have I missed anything?</t>
  </si>
  <si>
    <t>http://www.reddit.com/r/Bitcoin/comments/39txam/summary_of_block_size_debate_what_did_i_miss/</t>
  </si>
  <si>
    <t>June 15, 2015 at 02:04AM</t>
  </si>
  <si>
    <t>StanTheManCan</t>
  </si>
  <si>
    <t>Discount Book Club holding 1.9 BTC prize draw to celebrate accepting Bitcoin</t>
  </si>
  <si>
    <t>https://www.discountbookclub.co.uk/prize-draw</t>
  </si>
  <si>
    <t>http://www.reddit.com/r/Bitcoin/comments/39twzn/discount_book_club_holding_19_btc_prize_draw_to/</t>
  </si>
  <si>
    <t>June 15, 2015 at 03:13AM</t>
  </si>
  <si>
    <t>fabiofederici</t>
  </si>
  <si>
    <t>Will Bitcoin Finally Bring Down The House Of Medici?</t>
  </si>
  <si>
    <t>http://techcrunch.com/2015/06/14/will-bitcoin-finally-bring-down-the-house-of-medici/</t>
  </si>
  <si>
    <t>http://www.reddit.com/r/Bitcoin/comments/39u55c/will_bitcoin_finally_bring_down_the_house_of/</t>
  </si>
  <si>
    <t>June 15, 2015 at 03:21AM</t>
  </si>
  <si>
    <t>awemany</t>
  </si>
  <si>
    <t>Bitcoin Blocksize Wiki 'Battle'</t>
  </si>
  <si>
    <t>Hi guys (and gals),as a strong proponent of a blocksize cap increase/lift, I still think it would be very helpful to increase SnR in the discussion by having a way to refer the best arguments for each side. A lot of bright and not so bright arguments have been made here on reddit and elsewhere in the last couple days (and before, too), and it would be great to collect them. It might be my local view, but it feels that there are a few key contention areas (e.g. fee market, scaling laws) on which a lot of comments are, but there is also repetition.I am imagining a Wiki page (on bitcoin.it maybe? Who can do that?) where each side would get a page where we could list all possible arguments and debunk, argue, fill with data, etc. whatever helps to make a case PRO their side (and maybe list some of the CONs for the other sides).The Scalability page doesn't really cut it, IMO, as it is a common page which would easily suffer from edit wars given this contention.What do you think?</t>
  </si>
  <si>
    <t>http://www.reddit.com/r/Bitcoin/comments/39u63z/bitcoin_blocksize_wiki_battle/</t>
  </si>
  <si>
    <t>June 15, 2015 at 03:58AM</t>
  </si>
  <si>
    <t>Someone please build this: An ongoing capitalization record of external assets being tracked on the Bitcoin blockchain</t>
  </si>
  <si>
    <t>Obviously there is not a 1:1 correlation between assets being tracked on the blockchain and the market cap of the blockchain, but it would be interesting to see how/if such a measurement grows over time.</t>
  </si>
  <si>
    <t>http://www.reddit.com/r/Bitcoin/comments/39uajg/someone_please_build_this_an_ongoing/</t>
  </si>
  <si>
    <t>June 15, 2015 at 03:39AM</t>
  </si>
  <si>
    <t>Bitcoin as a medium of settlement' by Eli Dourado of the Mercatus Center</t>
  </si>
  <si>
    <t>https://medium.com/@elidourado/bitcoin-as-a-medium-of-settlement-d5059f61133a</t>
  </si>
  <si>
    <t>http://www.reddit.com/r/Bitcoin/comments/39u8b8/bitcoin_as_a_medium_of_settlement_by_eli_dourado/</t>
  </si>
  <si>
    <t>June 15, 2015 at 03:37AM</t>
  </si>
  <si>
    <t>What would it cost miners/nodes/pool operators to have high-frequency-trading-bots running on the blockchain?</t>
  </si>
  <si>
    <t>It's a dystopian future, and financial markets are deep in the pockets of governments. All transactions in and out of the nyse, nikkei, s&amp;p, etc are now subject to government intervention. No more algorithmic trading, no more "dark pools", etc. "Bailouts" are a thing of the past (mythic lore), taxes are automatically taken out of wages. You're a medium to large size enterprise, and have legitimate use for private stock/securities. You want to issue your own stock, yet keep a competitive advantage. You write a script that prioritizes your transactions when you include a slightly higher fee. Now lets say you're someone else, you're a mining pool operator, and all these transactions are "filling up" blocks pretty quickly, and "congesting" the network. The price is falling, and so is the sky. For the long term viability of Bitcoin, wouldn't it make sense to do away with a blocksize all together, and switch to maybe a more dynamic blocks. It could have a minimum (like the 1mb blocks of today), but no maximum... Let's say all the algorithmic trading went underground and to the blockchain, and lets say that this created a scenario where Bitcoin IS processing more transactions than VISA/MASTERCARD by magnitudes greater. Let's say a block was a whopping Terabyte (remember, no limit). As someone running a node/miner/pool operator, you have to push that Terabyte block, and it has to be confirmed by the network. Because these blocks are of a magnitude much larger than what we witness today, your costs in accommodating these larger block goes up. You can justify selling your Bitcoin at a significant markup. Before you know it, we're on the moon. The trillions of fiat that go into Forex markets on the daily, are now being settled on the blockchain, in a bonafide way that's irrefutable. For all intents and purposes, not only is Bitcoin a commercial success, but the world is genuinely better because of it. Bitcoin is growing. She's having her birthing pains. She's still in beta...</t>
  </si>
  <si>
    <t>http://www.reddit.com/r/Bitcoin/comments/39u81n/what_would_it_cost_minersnodespool_operators_to/</t>
  </si>
  <si>
    <t>June 15, 2015 at 04:14AM</t>
  </si>
  <si>
    <t>3Xile_</t>
  </si>
  <si>
    <t>Bitkee.com - "Untrusted connection"</t>
  </si>
  <si>
    <t>Anyone know why and if the site is still safe to use?</t>
  </si>
  <si>
    <t>http://www.reddit.com/r/Bitcoin/comments/39uclm/bitkeecom_untrusted_connection/</t>
  </si>
  <si>
    <t>June 15, 2015 at 04:51AM</t>
  </si>
  <si>
    <t>Legality of hosting a web-wallet in the US</t>
  </si>
  <si>
    <t>Is anyone familiar with the legality of hosting a cryptocurrency web wallet? Is just providing an address for each user, and providing a way for them to send to other addresses, considered money transmission?</t>
  </si>
  <si>
    <t>http://www.reddit.com/r/Bitcoin/comments/39ugv4/legality_of_hosting_a_webwallet_in_the_us/</t>
  </si>
  <si>
    <t>June 15, 2015 at 04:43AM</t>
  </si>
  <si>
    <t>How much will it cost to build a website like localbitcoins.com</t>
  </si>
  <si>
    <t>Don't worry, I don't want to initiate another localbitcoins.What I want to do is to hire some people to build a similar platform, unrelated to cryptocoins. (I am always a supporter of Bitcoin)$5k $10k $20k or $50k? thanks.Also, any suggestions to hire people from?</t>
  </si>
  <si>
    <t>http://www.reddit.com/r/Bitcoin/comments/39ug0q/how_much_will_it_cost_to_build_a_website_like/</t>
  </si>
  <si>
    <t>fhfkjgkjb</t>
  </si>
  <si>
    <t>I got scammed by a Coinbase user, please advise.</t>
  </si>
  <si>
    <t>Hey guys.Even though it's a usual "sent bitcoin, didn't get the money" case, I was hoping you'd tell me if I have any hope.The guy sent me a screenshot of his coinbase account (both email and bitcoin address visible) he also sent me his email address.I am ready to prove ownership of the bitcoin address the btcs were sent from.Will any of this help me?</t>
  </si>
  <si>
    <t>http://www.reddit.com/r/Bitcoin/comments/39ufxe/i_got_scammed_by_a_coinbase_user_please_advise/</t>
  </si>
  <si>
    <t>June 15, 2015 at 05:04AM</t>
  </si>
  <si>
    <t>CoinTrendy</t>
  </si>
  <si>
    <t>Found this cool picture of bitcoin on twitter.</t>
  </si>
  <si>
    <t>https://twitter.com/ProPlayVideos/status/610193219041652736</t>
  </si>
  <si>
    <t>http://www.reddit.com/r/Bitcoin/comments/39uicb/found_this_cool_picture_of_bitcoin_on_twitter/</t>
  </si>
  <si>
    <t>June 15, 2015 at 05:03AM</t>
  </si>
  <si>
    <t>braid_guy</t>
  </si>
  <si>
    <t>Australians can now “Pay Anyone” with bitcoin</t>
  </si>
  <si>
    <t>https://www.livingroomofsatoshi.com/payanyone.html</t>
  </si>
  <si>
    <t>http://www.reddit.com/r/Bitcoin/comments/39uib1/australians_can_now_pay_anyone_with_bitcoin/</t>
  </si>
  <si>
    <t>June 15, 2015 at 05:01AM</t>
  </si>
  <si>
    <t>Gemini - A Next Generation Bitcoin Exchange located in New York</t>
  </si>
  <si>
    <t>https://gemini.com/</t>
  </si>
  <si>
    <t>http://www.reddit.com/r/Bitcoin/comments/39ui1f/gemini_a_next_generation_bitcoin_exchange_located/</t>
  </si>
  <si>
    <t>June 15, 2015 at 05:50AM</t>
  </si>
  <si>
    <t>coincrunchcom</t>
  </si>
  <si>
    <t>alternatives to bitpay &amp;amp; coinbase for merchants?</t>
  </si>
  <si>
    <t>what providers internationally do offer a similar platform for accepting bitcoins?</t>
  </si>
  <si>
    <t>http://www.reddit.com/r/Bitcoin/comments/39unl3/alternatives_to_bitpay_coinbase_for_merchants/</t>
  </si>
  <si>
    <t>June 15, 2015 at 05:42AM</t>
  </si>
  <si>
    <t>asianbitcoinbabes</t>
  </si>
  <si>
    <t>asianbabecams bitcoin challenge!</t>
  </si>
  <si>
    <t>Right I challenge anybody with a wide vocabulary and good enough linguistic skills to go over to ;asianbabecams.comGo in free chatExplain Bitcoin well enough for the model to understandGet them to agree to create a wallet etc and provide the service via SkypeProvide screenshots here for proof!I've tried and failed, they all say "sorry babe, i dont have a clue how it works". I dont seem to have the gift of the gab to try and make them understand... CAN YOU?</t>
  </si>
  <si>
    <t>http://www.reddit.com/r/Bitcoin/comments/39umon/asianbabecams_bitcoin_challenge/</t>
  </si>
  <si>
    <t>June 15, 2015 at 05:39AM</t>
  </si>
  <si>
    <t>jtnichol</t>
  </si>
  <si>
    <t>I made an Bitcoin Investment Trust Sandwich call the "GBTC"....Green Lettuce, Bacon, Tomato, Cucumber. This is the 20MB Block size edition.</t>
  </si>
  <si>
    <t>https://onedrive.live.com/redir?resid=5be116877d7c3f90!138196&amp;authkey=!AAed9ein7y9VmpM&amp;v=3&amp;ithint=photo%2cjpg</t>
  </si>
  <si>
    <t>http://www.reddit.com/r/Bitcoin/comments/39ume8/i_made_an_bitcoin_investment_trust_sandwich_call/</t>
  </si>
  <si>
    <t>June 15, 2015 at 05:31AM</t>
  </si>
  <si>
    <t>5tu</t>
  </si>
  <si>
    <t>The Bitcoin Bad, Blockchain Good rebrand in one picture....</t>
  </si>
  <si>
    <t>https://meanwhile.files.wordpress.com/2007/07/ds-new-new-new.jpg</t>
  </si>
  <si>
    <t>http://www.reddit.com/r/Bitcoin/comments/39ulfj/the_bitcoin_bad_blockchain_good_rebrand_in_one/</t>
  </si>
  <si>
    <t>June 15, 2015 at 05:30AM</t>
  </si>
  <si>
    <t>Perhaps you don't understand the real reason why "somebody says that Bitcoin is not scarce because you can divide it into satoshis"</t>
  </si>
  <si>
    <t>I want to clarify this fact, to all. In short, it's because of "false news" and misunderstanding of "divide". Let's elaborate on it, from my own experience.We all know, when it comes to Bitcoin World, the news sometimes sound weird. But, it will become more weird after translation. Let's come back to early 2011, when Bitcoin first entered into China massively. Then I ever read one popular article introducing Bitcoin as below: There was only 1 coin at beginning, created by Satoshi. Then it divided into 2 coins, then 4 coins. And it will reach 21M. And all coins are generated from the original one. And Satoshi owns 1/2 of all coins.So, now perhaps you understand why so many people "say that Bitcoin is not scarce because you can divide it into satoshis".They thought 1 Bitcoin can divide into 2 Bitcoins according to divisibility</t>
  </si>
  <si>
    <t>http://www.reddit.com/r/Bitcoin/comments/39uldo/perhaps_you_dont_understand_the_real_reason_why/</t>
  </si>
  <si>
    <t>QUOTE "...bitcoin could become the most valuable application of the internet, because in the context of humanity, truth is scarce." [PDF]</t>
  </si>
  <si>
    <t>http://www.dfs.ny.gov/legal/vcrf_0500/20141015%20-%20VC%20Proposed%20Reg%20Comment%20122%20-%20Johathan%20Harms.pdf</t>
  </si>
  <si>
    <t>http://www.reddit.com/r/Bitcoin/comments/39uldk/quote_bitcoin_could_become_the_most_valuable/</t>
  </si>
  <si>
    <t>June 15, 2015 at 06:20AM</t>
  </si>
  <si>
    <t>I think coinmap.org is a game changer for Bitcoin merchant adoption in Russia</t>
  </si>
  <si>
    <t>Today I've learned about easy UI of coinmap.org and I got an idea - here in Russia we have no trouble sending rubles instantly (using our current irreversible financial infrastructure) without fees through the easy payment systems widely known by many: QIWI/Sberbank.Online/Yandex.Money/WebMoney.And since QIWI/Sberbank.Online/Yandex.Money/WebMoney is so popular here in Russia, I've offered to our bitcoin-community to become (/r/BitRussia - is our international Bitcoin Russian reddit) a gateway providers for those businesses who already accept QIWI/Sberbank.Online/Yandex.Money/WebMoney.Here's how it works - let's say you are in Russia &amp; you're willing to help other people to spend their Bitcoins. You personally know the merchant, and you know his QIWI/Sberbank.Online/Yandex.Money/WebMoney payment details.Btw, this is going to work for any other country!You're putting as much as possible labels on the map about different types of Businesses you know (among the business-people you know &amp; trust) with your contact details. Next time someone who finds you on coinmap.org - he calls you, and over the phone you're offering to come to the retail location to use that service/buy that goods. Once customer came to retail location he calls you again &amp; now he's ready to send you Bitcoins (in return you're going to send a merchant the rubles or whatever his national currency is), once customer got the confirmation from seller, that he is going to sell that for Bitcoins - he knows that he can send you Bitcoins.Maybe there is a chance to do the same thing in some other countries?</t>
  </si>
  <si>
    <t>http://www.reddit.com/r/Bitcoin/comments/39uqun/i_think_coinmaporg_is_a_game_changer_for_bitcoin/</t>
  </si>
  <si>
    <t>June 15, 2015 at 06:15AM</t>
  </si>
  <si>
    <t>arzos</t>
  </si>
  <si>
    <t>HaoBTC offering interest on btc wallet deposits</t>
  </si>
  <si>
    <t>www.haobtc.comHas anyone vetted this service? Their page says interest bearing deposits which sounds pretty cool if its true and their isn't some crazy risky plan in the background.</t>
  </si>
  <si>
    <t>http://www.reddit.com/r/Bitcoin/comments/39uqc7/haobtc_offering_interest_on_btc_wallet_deposits/</t>
  </si>
  <si>
    <t>June 15, 2015 at 06:55AM</t>
  </si>
  <si>
    <t>NinjaSoop</t>
  </si>
  <si>
    <t>Error creating CUDA miner</t>
  </si>
  <si>
    <t>Im using "GUIminer" as a mining software, "Bitcoin Core" as a wallet, and "Slush's Pool". I can create an OpenCL miner just fine but I have a slow Hashrate because OpenCL is mainly optimized for ATI and AMD graphics cards. I follow the same steps used to create a OpenCL miner but just select "new CUDA miner" instead of "new OpenCL miner". When I click "start mining" nothing happens. I am totally new to Bitcoin and apologize if something isn't clear or doesn't make sense, Thank you.</t>
  </si>
  <si>
    <t>http://www.reddit.com/r/Bitcoin/comments/39uujb/error_creating_cuda_miner/</t>
  </si>
  <si>
    <t>June 15, 2015 at 06:53AM</t>
  </si>
  <si>
    <t>BIP89281 Extending the 10 minutes confirmation blocks to 60 minutes to give the network more time to innovate.</t>
  </si>
  <si>
    <t>Okay, yeah I know, most of you will be angry on such proposal. But I believe Bitcoin's main function most of all is a being a decentralized ledger, so...Since I have to wait 3 confirmations already to LocalBitcoins for an hour, why we just won't let this thought go? Just think about it for a minute. It solves all block propagation problems.Maybe 10 minutes is not intended to be a perfect confirmation time for a decentralized network?!Only think about this - we're about to step to the edge of sacrificing Bitcoin's integrity, all for what sake? For the ability to get confirmed within 10 minutes.Is it so important? I don't think so. I think network needs to survive. And I believe it can survive even at a daily blocks (literally offering 1440 minute per block confirmation). Just imagine how all miners readjust their hashrates to compete within the 1440 minute range. That's a hash-power!There is such tools as Green Address which can make your transaction instant (without waiting a 1 block / 60 minutes confirmation time)I'm not a technical expert, I'm just a random girl. And I'm not expecting this idea to get promoted, take it from the other side: just out of curiousity - don't you really want to know - why we don't consider this? Shouldn't we consider ALL the ideas for network survival?Maybe 1440 minutes is too much time to confirm, but why not 20 minutes at least? That would give double time to process x2 amount of transactions, and it gives time for miners to prove that they are faster, to propagate their blocks on the our slow-bandwidth network.</t>
  </si>
  <si>
    <t>http://www.reddit.com/r/Bitcoin/comments/39uucm/bip89281_extending_the_10_minutes_confirmation/</t>
  </si>
  <si>
    <t>June 15, 2015 at 06:48AM</t>
  </si>
  <si>
    <t>Promoting Bitcoin</t>
  </si>
  <si>
    <t>http://imgur.com/Mhlk40S</t>
  </si>
  <si>
    <t>http://www.reddit.com/r/Bitcoin/comments/39uttl/promoting_bitcoin/</t>
  </si>
  <si>
    <t>June 15, 2015 at 07:15AM</t>
  </si>
  <si>
    <t>Jerry Brito on those who dismiss Bitcoin</t>
  </si>
  <si>
    <t>http://www.maxkeiser.com/2015/06/some-notes-on-jerry-brito-of-coin-center/</t>
  </si>
  <si>
    <t>http://www.reddit.com/r/Bitcoin/comments/39uwvn/jerry_brito_on_those_who_dismiss_bitcoin/</t>
  </si>
  <si>
    <t>La'Zooz Community hangout and LIVE AMA</t>
  </si>
  <si>
    <t>Welcome to join in and ask whatever you have in mind regarding the project, the current token sale or anything else. Please submit your questions in advance on the chat box at the link bellow.Tomorrow, Monday 15th June 7pm GMT.San Francisco at 12:00hWashington DC at 15:00hLondon at 20:00hTel Aviv at 22:00hAmsterdam at 21:00hYoutube link: https://www.youtube.com/watch?v=sPnERbAMog4</t>
  </si>
  <si>
    <t>http://www.reddit.com/r/Bitcoin/comments/39uwrz/lazooz_community_hangout_and_live_ama/</t>
  </si>
  <si>
    <t>June 15, 2015 at 07:09AM</t>
  </si>
  <si>
    <t>Njorunn</t>
  </si>
  <si>
    <t>What state is the most bitcoin business friendly?</t>
  </si>
  <si>
    <t>I'm currently considering moving out of my state to start a bitcoin related business. I'm currently thinking Texas, but not too sure. What are some other solid locations that don't regulate you to death if you use a cryptocurrency?PS: Yes, it's NY I am leaving.</t>
  </si>
  <si>
    <t>http://www.reddit.com/r/Bitcoin/comments/39uw4o/what_state_is_the_most_bitcoin_business_friendly/</t>
  </si>
  <si>
    <t>June 15, 2015 at 07:06AM</t>
  </si>
  <si>
    <t>ProfBitcoin</t>
  </si>
  <si>
    <t>What are the most notable bitcoin companies?</t>
  </si>
  <si>
    <t>I want to compile a list a the major bitcoin companies but I don't know what to use as a metric. Some companies have interesting history, have pioneered ideas, changed direction, published many or good updates, paid developers, tried to scam people, and all sorts of things. I don't want to be unfair to companies that are more mysterious or got more news on their funding but I don't know what to do about that</t>
  </si>
  <si>
    <t>http://www.reddit.com/r/Bitcoin/comments/39uvrz/what_are_the_most_notable_bitcoin_companies/</t>
  </si>
  <si>
    <t>June 15, 2015 at 07:26AM</t>
  </si>
  <si>
    <t>Ziggy_Grudzinskas</t>
  </si>
  <si>
    <t>Royal Academy of Arts student selling paintings for Bitcoin</t>
  </si>
  <si>
    <t>Hi r/bitcoin world, my name is Ziggy Grudzinskas.I'm a London based artist (with an interest in Bitcoin), completing my studies in fine art at the Royal Academy Schools.For the duration of the 2015 final show, I've added BTC to the price listings of my work.The show runs till 28th June in London, UKPlease see links for more info &amp; contact.Royal Academy of Arts - RA Schools Show 2015Ziggy Grudzinskas - Available ArtworksAs one of the 1st students at the RA to make use of Bitcoin, I feel it's important to put my interests into action. I'm excited to see where this new technology can take us!</t>
  </si>
  <si>
    <t>http://www.reddit.com/r/Bitcoin/comments/39uxxl/royal_academy_of_arts_student_selling_paintings/</t>
  </si>
  <si>
    <t>June 15, 2015 at 07:22AM</t>
  </si>
  <si>
    <t>elfof4sky</t>
  </si>
  <si>
    <t>Mycelium back up question</t>
  </si>
  <si>
    <t>Im afraid my list of words was compromised. I would like a new list of words or whatever. How do I restablish my wallet?</t>
  </si>
  <si>
    <t>http://www.reddit.com/r/Bitcoin/comments/39uxli/mycelium_back_up_question/</t>
  </si>
  <si>
    <t>June 15, 2015 at 07:17AM</t>
  </si>
  <si>
    <t>DRKMSTR</t>
  </si>
  <si>
    <t>Do we have a way to run "light" nodes yet?</t>
  </si>
  <si>
    <t>I saw a discussion awhile back and would like to know whether or not it is agreed such a node would help the network. Additionally, simplification can help slower node hardware, so would most people be fine with me running lite nodes and forgetting about them (run them for years without intervention, except for wallet software updates)</t>
  </si>
  <si>
    <t>http://www.reddit.com/r/Bitcoin/comments/39ux0o/do_we_have_a_way_to_run_light_nodes_yet/</t>
  </si>
  <si>
    <t>June 15, 2015 at 07:16AM</t>
  </si>
  <si>
    <t>[ BitPixr.com ] How to turn Likes Tweets and Social Sharing in to BitCoin LiteCoin and DogeCoin</t>
  </si>
  <si>
    <t>http://www.bitpixr.com/i/how-to-turn-likes-tweets-and-social-sharing-in-to-bitcoin-litecoin-and-dogecoin/</t>
  </si>
  <si>
    <t>http://www.reddit.com/r/Bitcoin/comments/39uwyo/bitpixrcom_how_to_turn_likes_tweets_and_social/</t>
  </si>
  <si>
    <t>June 15, 2015 at 07:43AM</t>
  </si>
  <si>
    <t>vividn</t>
  </si>
  <si>
    <t>How can I invest my bitcoins to get more bitcoins?</t>
  </si>
  <si>
    <t>I have about 100฿, and I'm looking to invest them somewhere instead of just sitting on them. Are there good sites to lend them on or other ways I can invest using my bitcoins?</t>
  </si>
  <si>
    <t>http://www.reddit.com/r/Bitcoin/comments/39uzrh/how_can_i_invest_my_bitcoins_to_get_more_bitcoins/</t>
  </si>
  <si>
    <t>June 15, 2015 at 08:00AM</t>
  </si>
  <si>
    <t>asunnarborg</t>
  </si>
  <si>
    <t>How to Time the Bitcoin Market? Hint: Don’t :) - Medium Article</t>
  </si>
  <si>
    <t>https://medium.com/@asunnarborg/how-to-time-the-bitcoin-market-hint-don-t-d3286ed70341</t>
  </si>
  <si>
    <t>http://www.reddit.com/r/Bitcoin/comments/39v1hs/how_to_time_the_bitcoin_market_hint_dont_medium/</t>
  </si>
  <si>
    <t>June 15, 2015 at 07:56AM</t>
  </si>
  <si>
    <t>Physical crimes targeting Bitcoins?</t>
  </si>
  <si>
    <t>In other words, the "$5 wrench" attack - are there stories/reports about them, and how high-profile did they get? Cybercrimes stealing bitcoins are obviously a dime a dozen, but losing one's property is very different from having a gun pointed at your head.Asking to be informed about how safe I am if I reveal to real-life people that I have BTC.</t>
  </si>
  <si>
    <t>http://www.reddit.com/r/Bitcoin/comments/39v13i/physical_crimes_targeting_bitcoins/</t>
  </si>
  <si>
    <t>June 15, 2015 at 08:09AM</t>
  </si>
  <si>
    <t>bthusiast</t>
  </si>
  <si>
    <t>How can I make a living by helping the btc ecosystem?</t>
  </si>
  <si>
    <t>I've been lurking for a long time here, and bought my first btc just before the Great Pump, but aside from a purchase here and there, I've horded it this whole time. Of course, as far as speculation goes, I wish I had bought more (and sold at $1200/btc). Alas, I am not a rich man.Anyway, I've seen a lot of different schemes over the last couple years, from printing wallets to selling you-name-it-backed btc. I'd love to find a way to make a living in the bitcoin ecosystem, doing something that would be of benefit to the community, and not just leach off it. What are some problems to solve that would help push bitcoin forward? What are the right questions for me to be asking?</t>
  </si>
  <si>
    <t>http://www.reddit.com/r/Bitcoin/comments/39v2fp/how_can_i_make_a_living_by_helping_the_btc/</t>
  </si>
  <si>
    <t>June 15, 2015 at 08:07AM</t>
  </si>
  <si>
    <t>Chakra_Scientist</t>
  </si>
  <si>
    <t>Hard fork: Pause. A unsuccessful fork is much worse than consistently having 1mb blocks</t>
  </si>
  <si>
    <t>There is alot of propaganda going on about this hard fork everywhere. Mike Hearn, Gavin Andresen, Blockstream guys, and many others. Alot of the non-technical bitcoin enthusiasts are blindly supporting 20mb blocks because some devs are making it seem like it's the end of the world.Having a unsuccessful fork, is way worse for Bitcoin than hitting the 1mb block limit. Let's remember that if we consistently hit 1mb blocks, it just means confirmations will take longer. But if we have a unsuccessful fork, it likely means the death of Bitcoin.If the 1mb block limit is consistently being reached, there would be great consensus to increase the block size, reducing the chances of having a major fork disaster. But right now, some devs are making it seem like it's a critical problem. 1mb block limit does not break Bitcoin.There is a ton of innovation going on right now for scaling bitcoin. We should see how these things play out, and if nothing works by the time we hit 1mb blocks, consensus will probably change to increase the block size if confirmation times get too long.The truth is, we are not close to having all blocks hitting the 1mb limit. Yeah, there might be a few blocks here and there that hit the limit, but we have plenty of time before this happens. Gavin's code is ready, so in the case 1mb blocks are consistent, we can always switch over then, with majority consensus.</t>
  </si>
  <si>
    <t>http://www.reddit.com/r/Bitcoin/comments/39v26t/hard_fork_pause_a_unsuccessful_fork_is_much_worse/</t>
  </si>
  <si>
    <t>June 15, 2015 at 08:33AM</t>
  </si>
  <si>
    <t>Russia’s Central Bank Could Be Warming Up To Bitcoin</t>
  </si>
  <si>
    <t>http://bravenewcoin.com/news/russias-central-bank-could-be-warming-up-to-bitcoin/</t>
  </si>
  <si>
    <t>http://www.reddit.com/r/Bitcoin/comments/39v4z9/russias_central_bank_could_be_warming_up_to/</t>
  </si>
  <si>
    <t>June 15, 2015 at 08:54AM</t>
  </si>
  <si>
    <t>Maryamtah</t>
  </si>
  <si>
    <t>Bitcoin a solution to anonymous online gambling</t>
  </si>
  <si>
    <t>http://www.panture.com/can-bitcoin-give-online-gambling-industry/</t>
  </si>
  <si>
    <t>http://www.reddit.com/r/Bitcoin/comments/39v73v/bitcoin_a_solution_to_anonymous_online_gambling/</t>
  </si>
  <si>
    <t>Something's wrong, bitcoin's price is going up, this has got to stop...</t>
  </si>
  <si>
    <t>This isn't supposed to happen. Listen to me.Bitcoin is going to collapse eventually, just a matter of time. No one can trust it, it's too volatile. All those hoarders are just irrational, fringe, libertarian ideologues with an axe to grind.It's all about the BLOCKCHAIN!, not bitcoin. There's still tons of regulatory uncertainty the world over, plus the Chinese exchanges are all just pyramid schemes.Any day now the federal government is going to crush bitcoin under its pinky finger, you'll see. Deflationary money CANNOT WORK. Don't you get it?The third world will NEVER adopt bitcoin, they don't even have computers! And the credit card companies will crush bitcoin, or create their own cryptocoin and continue on.I mean, at best the world might invent its own cryptocoin like Ecuador, it's NEVER going to adopt bitcoin, you fools can give it up.So please, whatever you do, don't start buying and holding bitcoin. That would ruin my weekly purchase.</t>
  </si>
  <si>
    <t>http://www.reddit.com/r/Bitcoin/comments/39v72y/somethings_wrong_bitcoins_price_is_going_up_this/</t>
  </si>
  <si>
    <t>June 15, 2015 at 09:29AM</t>
  </si>
  <si>
    <t>bitspresso</t>
  </si>
  <si>
    <t>4 Ways To Monetize Your Blog With Bitcoin, And Without Annoying Ads</t>
  </si>
  <si>
    <t>http://enjoybitcoins.com/vendors/4-ways-to-monetize-a-blog</t>
  </si>
  <si>
    <t>http://www.reddit.com/r/Bitcoin/comments/39vawa/4_ways_to_monetize_your_blog_with_bitcoin_and/</t>
  </si>
  <si>
    <t>June 15, 2015 at 10:07AM</t>
  </si>
  <si>
    <t>buyanycoin</t>
  </si>
  <si>
    <t>BuyAnyCoin is a startup with a mission to take digital currency to the masses!</t>
  </si>
  <si>
    <t>This is why we exist; this is BuyAnyCoin's purpose: not to pump a coin, not to hype price points, not to prophesy or speculate. We are simply here to make this REAL. Purchasing digital currency CAN BE and IS as simple as buying a card at a cash register display.BuyAnyCoin's objective is to literally put digital currency in front of EVERY customer's face!Our system is simple, but also readily familiar to the masses. The team here at BuyAnyCoin has already laid the groundwork for our POS integration, secure acquisition portal, compliance and legal framework, card design and distribution, and merchant partnerships!Get in touch with us at:*team@buyanycoin.com*Main Website*Indiegogo Crowdfund*Introductory Video*Bitcoin Talk Thread*Information on our Minecraft Server (what? absolutely)*Twitter: @buyanycoin*Facebook</t>
  </si>
  <si>
    <t>http://www.reddit.com/r/Bitcoin/comments/39vf4y/buyanycoin_is_a_startup_with_a_mission_to_take/</t>
  </si>
  <si>
    <t>June 15, 2015 at 09:58AM</t>
  </si>
  <si>
    <t>The Believing Is Near...</t>
  </si>
  <si>
    <t>https://i.imgur.com/v0YDQWZ.jpg</t>
  </si>
  <si>
    <t>http://www.reddit.com/r/Bitcoin/comments/39ve3i/the_believing_is_near/</t>
  </si>
  <si>
    <t>June 15, 2015 at 09:56AM</t>
  </si>
  <si>
    <t>When you own some Bitcoin should you visualize it as owning a portion of the whole system rather than just owning some currency?</t>
  </si>
  <si>
    <t>This may not be an important distinction of maybe it is. If the Blockchain applications like title registration and similar applications require Bitcoin to function on the Blockchain, then Bitcoin is more like something that facilitates using those applications which seems differnt to me than simply being money of some sort.</t>
  </si>
  <si>
    <t>http://www.reddit.com/r/Bitcoin/comments/39vdw3/when_you_own_some_bitcoin_should_you_visualize_it/</t>
  </si>
  <si>
    <t>What is your realistic immediate goal of btcs?</t>
  </si>
  <si>
    <t>Mine's 28.</t>
  </si>
  <si>
    <t>http://www.reddit.com/r/Bitcoin/comments/39vdv5/what_is_your_realistic_immediate_goal_of_btcs/</t>
  </si>
  <si>
    <t>June 15, 2015 at 10:20AM</t>
  </si>
  <si>
    <t>rmvaandr</t>
  </si>
  <si>
    <t>Jerry Brito says there is nothing illegal about making a donation to WikiLeaks</t>
  </si>
  <si>
    <t>https://ihb.io/2015-06-14/news/jerry-brito-bitcoin-18312</t>
  </si>
  <si>
    <t>http://www.reddit.com/r/Bitcoin/comments/39vgk3/jerry_brito_says_there_is_nothing_illegal_about/</t>
  </si>
  <si>
    <t>June 15, 2015 at 10:19AM</t>
  </si>
  <si>
    <t>Virginia teen pleads guilty to giving Islamic State help on bitcoin</t>
  </si>
  <si>
    <t>http://www.pcworld.com/article/2935192/virginia-teen-pleads-guilty-to-giving-islamic-state-help-on-bitcoin.html</t>
  </si>
  <si>
    <t>http://www.reddit.com/r/Bitcoin/comments/39vgfn/virginia_teen_pleads_guilty_to_giving_islamic/</t>
  </si>
  <si>
    <t>June 15, 2015 at 10:54AM</t>
  </si>
  <si>
    <t>Gemini - API Documentation</t>
  </si>
  <si>
    <t>https://docs.gemini.com/</t>
  </si>
  <si>
    <t>http://www.reddit.com/r/Bitcoin/comments/39vkud/gemini_api_documentation/</t>
  </si>
  <si>
    <t>Aahzmundus</t>
  </si>
  <si>
    <t>My Bitcointalk account was stolen, Steps to get it back?</t>
  </si>
  <si>
    <t>My Bitcointalk account was stolen, I only found out when my google alert for my name came up with hits from bitcointalk calling me a scammer.I have tried doing an E-Mail reset, but it looks like the email was changed.</t>
  </si>
  <si>
    <t>http://www.reddit.com/r/Bitcoin/comments/39vkrt/my_bitcointalk_account_was_stolen_steps_to_get_it/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</si>
</sst>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061" Type="http://schemas.openxmlformats.org/officeDocument/2006/relationships/hyperlink" Target="http://www.pcworld.com/article/2935192/virginia-teen-pleads-guilty-to-giving-islamic-state-help-on-bitcoin.html" TargetMode="External"/><Relationship Id="rId3060" Type="http://schemas.openxmlformats.org/officeDocument/2006/relationships/hyperlink" Target="http://www.reddit.com/r/Bitcoin/comments/39vgk3/jerry_brito_says_there_is_nothing_illegal_about/" TargetMode="External"/><Relationship Id="rId3063" Type="http://schemas.openxmlformats.org/officeDocument/2006/relationships/hyperlink" Target="https://docs.gemini.com/" TargetMode="External"/><Relationship Id="rId3062" Type="http://schemas.openxmlformats.org/officeDocument/2006/relationships/hyperlink" Target="http://www.reddit.com/r/Bitcoin/comments/39vgfn/virginia_teen_pleads_guilty_to_giving_islamic/" TargetMode="External"/><Relationship Id="rId3065" Type="http://schemas.openxmlformats.org/officeDocument/2006/relationships/hyperlink" Target="http://www.reddit.com/r/Bitcoin/comments/39vkrt/my_bitcointalk_account_was_stolen_steps_to_get_it/" TargetMode="External"/><Relationship Id="rId3064" Type="http://schemas.openxmlformats.org/officeDocument/2006/relationships/hyperlink" Target="http://www.reddit.com/r/Bitcoin/comments/39vkud/gemini_api_documentation/" TargetMode="External"/><Relationship Id="rId3066" Type="http://schemas.openxmlformats.org/officeDocument/2006/relationships/drawing" Target="../drawings/drawing1.xml"/><Relationship Id="rId3039" Type="http://schemas.openxmlformats.org/officeDocument/2006/relationships/hyperlink" Target="http://www.bitpixr.com/i/how-to-turn-likes-tweets-and-social-sharing-in-to-bitcoin-litecoin-and-dogecoin/" TargetMode="External"/><Relationship Id="rId392" Type="http://schemas.openxmlformats.org/officeDocument/2006/relationships/hyperlink" Target="http://www.reddit.com/r/Bitcoin/comments/382fro/coinbase_requires_me_to_send_them_a_picture_of_my/" TargetMode="External"/><Relationship Id="rId391" Type="http://schemas.openxmlformats.org/officeDocument/2006/relationships/hyperlink" Target="http://www.reddit.com/r/Bitcoin/comments/382gm2/mike_hearn_insulting_chinese_miners_over_20mb/" TargetMode="External"/><Relationship Id="rId390" Type="http://schemas.openxmlformats.org/officeDocument/2006/relationships/hyperlink" Target="https://www.mail-archive.com/bitcoin-development@lists.sourceforge.net/msg07984.html" TargetMode="External"/><Relationship Id="rId1" Type="http://schemas.openxmlformats.org/officeDocument/2006/relationships/hyperlink" Target="http://www.reddit.com/r/Bitcoin/comments/37vb4l/earn_bitcoin_bits_by_doing_surveys_online_no/" TargetMode="External"/><Relationship Id="rId2" Type="http://schemas.openxmlformats.org/officeDocument/2006/relationships/hyperlink" Target="http://www.reddit.com/r/Bitcoin/comments/37va4f/hashrate_calculator_for_those_not_running_ati/" TargetMode="External"/><Relationship Id="rId3" Type="http://schemas.openxmlformats.org/officeDocument/2006/relationships/hyperlink" Target="http://www.reddit.com/r/Bitcoin/comments/37v9tx/is_anyone_here_willing_to_be_the_villian_bitcoin/" TargetMode="External"/><Relationship Id="rId4" Type="http://schemas.openxmlformats.org/officeDocument/2006/relationships/hyperlink" Target="http://www.reddit.com/r/Bitcoin/comments/37vg0r/where_can_i_find_some_of_the_old_media_reports_on/" TargetMode="External"/><Relationship Id="rId2180" Type="http://schemas.openxmlformats.org/officeDocument/2006/relationships/hyperlink" Target="http://www.reddit.com/r/Bitcoin/comments/39angs/seems_legit/" TargetMode="External"/><Relationship Id="rId2181" Type="http://schemas.openxmlformats.org/officeDocument/2006/relationships/hyperlink" Target="http://www.reddit.com/r/Bitcoin/comments/39alpo/are_you_guys_aware_of_rsubredditsimulator_there/" TargetMode="External"/><Relationship Id="rId2182" Type="http://schemas.openxmlformats.org/officeDocument/2006/relationships/hyperlink" Target="http://www.reddit.com/r/Bitcoin/comments/39as7w/bitcoin_and_bilderberg_group/" TargetMode="External"/><Relationship Id="rId3030" Type="http://schemas.openxmlformats.org/officeDocument/2006/relationships/hyperlink" Target="http://www.reddit.com/r/Bitcoin/comments/39uwvn/jerry_brito_on_those_who_dismiss_bitcoin/" TargetMode="External"/><Relationship Id="rId2183" Type="http://schemas.openxmlformats.org/officeDocument/2006/relationships/hyperlink" Target="http://www.theverge.com/2015/6/10/8751933/the-shy-college-student-who-helped-build-bitcoin-into-a-global" TargetMode="External"/><Relationship Id="rId9" Type="http://schemas.openxmlformats.org/officeDocument/2006/relationships/hyperlink" Target="https://petitions.whitehouse.gov//petition/issue-presidential-pardon-ross-ulbricht-because-president-obama-used-cocaine-and-marijuana-years" TargetMode="External"/><Relationship Id="rId385" Type="http://schemas.openxmlformats.org/officeDocument/2006/relationships/hyperlink" Target="http://www.reddit.com/r/Bitcoin/comments/382d8o/repost_what_are_your_thoughts_on_promoting/" TargetMode="External"/><Relationship Id="rId2184" Type="http://schemas.openxmlformats.org/officeDocument/2006/relationships/hyperlink" Target="http://www.reddit.com/r/Bitcoin/comments/39ar0t/the_shy_college_student_who_helped_build_bitcoin/" TargetMode="External"/><Relationship Id="rId3032" Type="http://schemas.openxmlformats.org/officeDocument/2006/relationships/hyperlink" Target="http://www.reddit.com/r/Bitcoin/comments/39uw4o/what_state_is_the_most_bitcoin_business_friendly/" TargetMode="External"/><Relationship Id="rId384" Type="http://schemas.openxmlformats.org/officeDocument/2006/relationships/hyperlink" Target="http://www.reddit.com/r/Bitcoin/comments/382dm3/lets_put_our_money_where_our_mouth_is_support/" TargetMode="External"/><Relationship Id="rId2185" Type="http://schemas.openxmlformats.org/officeDocument/2006/relationships/hyperlink" Target="https://github.com/storj/hashserv" TargetMode="External"/><Relationship Id="rId3031" Type="http://schemas.openxmlformats.org/officeDocument/2006/relationships/hyperlink" Target="http://www.reddit.com/r/Bitcoin/comments/39uwrz/lazooz_community_hangout_and_live_ama/" TargetMode="External"/><Relationship Id="rId383" Type="http://schemas.openxmlformats.org/officeDocument/2006/relationships/hyperlink" Target="http://www.reddit.com/r/Bitcoin/comments/382azb/forget_the_bullshit_about_bitcoin_price_see_the/" TargetMode="External"/><Relationship Id="rId2186" Type="http://schemas.openxmlformats.org/officeDocument/2006/relationships/hyperlink" Target="http://www.reddit.com/r/Bitcoin/comments/39atmg/hashserve_federated_server_for_building/" TargetMode="External"/><Relationship Id="rId3034" Type="http://schemas.openxmlformats.org/officeDocument/2006/relationships/hyperlink" Target="http://www.reddit.com/r/Bitcoin/comments/39uujb/error_creating_cuda_miner/" TargetMode="External"/><Relationship Id="rId382" Type="http://schemas.openxmlformats.org/officeDocument/2006/relationships/hyperlink" Target="http://www.reddit.com/r/Bitcoin/comments/382bm3/current_bitcoin_inflation_below_9/" TargetMode="External"/><Relationship Id="rId2187" Type="http://schemas.openxmlformats.org/officeDocument/2006/relationships/hyperlink" Target="http://www.reddit.com/r/Bitcoin/comments/39as7w/bitcoin_and_bilderberg_group/" TargetMode="External"/><Relationship Id="rId3033" Type="http://schemas.openxmlformats.org/officeDocument/2006/relationships/hyperlink" Target="http://www.reddit.com/r/Bitcoin/comments/39uvrz/what_are_the_most_notable_bitcoin_companies/" TargetMode="External"/><Relationship Id="rId5" Type="http://schemas.openxmlformats.org/officeDocument/2006/relationships/hyperlink" Target="http://www.reddit.com/r/Bitcoin/comments/37vfo9/bitcoin_electrical_socket/" TargetMode="External"/><Relationship Id="rId389" Type="http://schemas.openxmlformats.org/officeDocument/2006/relationships/hyperlink" Target="http://www.reddit.com/r/Bitcoin/comments/382c0t/adam_back_if_both_forks_compete_ledger_will_split/" TargetMode="External"/><Relationship Id="rId2188" Type="http://schemas.openxmlformats.org/officeDocument/2006/relationships/hyperlink" Target="http://www.reddit.com/r/Bitcoin/comments/39ayle/gocoin_ziftr_announce_strategic_merger_agreement/" TargetMode="External"/><Relationship Id="rId3036" Type="http://schemas.openxmlformats.org/officeDocument/2006/relationships/hyperlink" Target="http://www.reddit.com/r/Bitcoin/comments/39uxxl/royal_academy_of_arts_student_selling_paintings/" TargetMode="External"/><Relationship Id="rId6" Type="http://schemas.openxmlformats.org/officeDocument/2006/relationships/hyperlink" Target="https://www.youtube.com/attribution_link?a=5g7uDfjsvqs&amp;u=%2Fwatch%3Fv%3DY5cVfw7M6DI%26feature%3Dshare" TargetMode="External"/><Relationship Id="rId388" Type="http://schemas.openxmlformats.org/officeDocument/2006/relationships/hyperlink" Target="https://twitter.com/adam3us/status/605048924752199682" TargetMode="External"/><Relationship Id="rId2189" Type="http://schemas.openxmlformats.org/officeDocument/2006/relationships/hyperlink" Target="https://www.youtube.com/watch?v=US5Qpfirv_Y" TargetMode="External"/><Relationship Id="rId3035" Type="http://schemas.openxmlformats.org/officeDocument/2006/relationships/hyperlink" Target="http://www.reddit.com/r/Bitcoin/comments/39uucm/bip89281_extending_the_10_minutes_confirmation/" TargetMode="External"/><Relationship Id="rId7" Type="http://schemas.openxmlformats.org/officeDocument/2006/relationships/hyperlink" Target="http://www.reddit.com/r/Bitcoin/comments/37vfky/how_to_become_a_nascasino_affiliate/" TargetMode="External"/><Relationship Id="rId387" Type="http://schemas.openxmlformats.org/officeDocument/2006/relationships/hyperlink" Target="http://www.reddit.com/r/Bitcoin/comments/382d2a/localbitcoinscom_why_this_countryside_school_in/" TargetMode="External"/><Relationship Id="rId3038" Type="http://schemas.openxmlformats.org/officeDocument/2006/relationships/hyperlink" Target="http://www.reddit.com/r/Bitcoin/comments/39ux0o/do_we_have_a_way_to_run_light_nodes_yet/" TargetMode="External"/><Relationship Id="rId8" Type="http://schemas.openxmlformats.org/officeDocument/2006/relationships/hyperlink" Target="http://www.reddit.com/r/Bitcoin/comments/37vhor/put_out_an_alternate_plan_or_shut_the_fuck_up/" TargetMode="External"/><Relationship Id="rId386" Type="http://schemas.openxmlformats.org/officeDocument/2006/relationships/hyperlink" Target="http://localbitcoins.blogspot.fi/2015/06/why-this-countryside-school-in-finland.html" TargetMode="External"/><Relationship Id="rId3037" Type="http://schemas.openxmlformats.org/officeDocument/2006/relationships/hyperlink" Target="http://www.reddit.com/r/Bitcoin/comments/39uxli/mycelium_back_up_question/" TargetMode="External"/><Relationship Id="rId3029" Type="http://schemas.openxmlformats.org/officeDocument/2006/relationships/hyperlink" Target="http://www.maxkeiser.com/2015/06/some-notes-on-jerry-brito-of-coin-center/" TargetMode="External"/><Relationship Id="rId3028" Type="http://schemas.openxmlformats.org/officeDocument/2006/relationships/hyperlink" Target="http://www.reddit.com/r/Bitcoin/comments/39uttl/promoting_bitcoin/" TargetMode="External"/><Relationship Id="rId381" Type="http://schemas.openxmlformats.org/officeDocument/2006/relationships/hyperlink" Target="https://twitter.com/rperezmarco/status/605314765242646529" TargetMode="External"/><Relationship Id="rId380" Type="http://schemas.openxmlformats.org/officeDocument/2006/relationships/hyperlink" Target="http://www.reddit.com/r/Bitcoin/comments/382c0t/adam_back_if_both_forks_compete_ledger_will_split/" TargetMode="External"/><Relationship Id="rId379" Type="http://schemas.openxmlformats.org/officeDocument/2006/relationships/hyperlink" Target="https://twitter.com/adam3us/status/605048924752199682" TargetMode="External"/><Relationship Id="rId2170" Type="http://schemas.openxmlformats.org/officeDocument/2006/relationships/hyperlink" Target="http://www.reddit.com/r/Bitcoin/comments/39aae6/child_porn_gangsters_use_bitcoin_as_currency/" TargetMode="External"/><Relationship Id="rId2171" Type="http://schemas.openxmlformats.org/officeDocument/2006/relationships/hyperlink" Target="http://www.reddit.com/r/Bitcoin/comments/39ah50/qos_rules_for_a_full_node/" TargetMode="External"/><Relationship Id="rId2172" Type="http://schemas.openxmlformats.org/officeDocument/2006/relationships/hyperlink" Target="https://freedomhacker.net/nyc-man-robbed-gunpoint-1100-bitcoin-4284/" TargetMode="External"/><Relationship Id="rId374" Type="http://schemas.openxmlformats.org/officeDocument/2006/relationships/hyperlink" Target="http://www.reddit.com/r/Bitcoin/comments/38270l/a_question_for_peter_todd_about_full_blocks/" TargetMode="External"/><Relationship Id="rId2173" Type="http://schemas.openxmlformats.org/officeDocument/2006/relationships/hyperlink" Target="http://www.reddit.com/r/Bitcoin/comments/39ah1b/new_york_man_robbed_at_gunpoint_for_1100_worth_of/" TargetMode="External"/><Relationship Id="rId3021" Type="http://schemas.openxmlformats.org/officeDocument/2006/relationships/hyperlink" Target="http://www.dfs.ny.gov/legal/vcrf_0500/20141015%20-%20VC%20Proposed%20Reg%20Comment%20122%20-%20Johathan%20Harms.pdf" TargetMode="External"/><Relationship Id="rId373" Type="http://schemas.openxmlformats.org/officeDocument/2006/relationships/hyperlink" Target="http://www.reddit.com/r/Bitcoin/comments/38272q/mempool_transactions_plotted_by_fee_during_the/" TargetMode="External"/><Relationship Id="rId2174" Type="http://schemas.openxmlformats.org/officeDocument/2006/relationships/hyperlink" Target="http://www.reddit.com/r/Bitcoin/comments/39alpo/are_you_guys_aware_of_rsubredditsimulator_there/" TargetMode="External"/><Relationship Id="rId3020" Type="http://schemas.openxmlformats.org/officeDocument/2006/relationships/hyperlink" Target="http://www.reddit.com/r/Bitcoin/comments/39uldo/perhaps_you_dont_understand_the_real_reason_why/" TargetMode="External"/><Relationship Id="rId372" Type="http://schemas.openxmlformats.org/officeDocument/2006/relationships/hyperlink" Target="http://imgur.com/Bp4hOpF" TargetMode="External"/><Relationship Id="rId2175" Type="http://schemas.openxmlformats.org/officeDocument/2006/relationships/hyperlink" Target="http://www.coindesk.com/new-coindesk-report-reveals-who-really-uses-bitcoin/" TargetMode="External"/><Relationship Id="rId3023" Type="http://schemas.openxmlformats.org/officeDocument/2006/relationships/hyperlink" Target="http://www.reddit.com/r/Bitcoin/comments/39uqun/i_think_coinmaporg_is_a_game_changer_for_bitcoin/" TargetMode="External"/><Relationship Id="rId371" Type="http://schemas.openxmlformats.org/officeDocument/2006/relationships/hyperlink" Target="http://www.reddit.com/r/Bitcoin/comments/3825fz/browser_game_tagpro_is_now_accepting_bitcoin_for/" TargetMode="External"/><Relationship Id="rId2176" Type="http://schemas.openxmlformats.org/officeDocument/2006/relationships/hyperlink" Target="http://www.reddit.com/r/Bitcoin/comments/39alfa/new_coindesk_report_reveals_who_really_uses/" TargetMode="External"/><Relationship Id="rId3022" Type="http://schemas.openxmlformats.org/officeDocument/2006/relationships/hyperlink" Target="http://www.reddit.com/r/Bitcoin/comments/39uldk/quote_bitcoin_could_become_the_most_valuable/" TargetMode="External"/><Relationship Id="rId378" Type="http://schemas.openxmlformats.org/officeDocument/2006/relationships/hyperlink" Target="http://www.reddit.com/r/Bitcoin/comments/382d2a/localbitcoinscom_why_this_countryside_school_in/" TargetMode="External"/><Relationship Id="rId2177" Type="http://schemas.openxmlformats.org/officeDocument/2006/relationships/hyperlink" Target="https://twitter.com/BitcoinErrorLog/status/608623448974307328" TargetMode="External"/><Relationship Id="rId3025" Type="http://schemas.openxmlformats.org/officeDocument/2006/relationships/hyperlink" Target="http://www.reddit.com/r/Bitcoin/comments/39uujb/error_creating_cuda_miner/" TargetMode="External"/><Relationship Id="rId377" Type="http://schemas.openxmlformats.org/officeDocument/2006/relationships/hyperlink" Target="http://localbitcoins.blogspot.fi/2015/06/why-this-countryside-school-in-finland.html" TargetMode="External"/><Relationship Id="rId2178" Type="http://schemas.openxmlformats.org/officeDocument/2006/relationships/hyperlink" Target="http://www.reddit.com/r/Bitcoin/comments/39anta/bitcoiner_offers_5btc_bounty_to_uncover_reddit/" TargetMode="External"/><Relationship Id="rId3024" Type="http://schemas.openxmlformats.org/officeDocument/2006/relationships/hyperlink" Target="http://www.reddit.com/r/Bitcoin/comments/39uqc7/haobtc_offering_interest_on_btc_wallet_deposits/" TargetMode="External"/><Relationship Id="rId376" Type="http://schemas.openxmlformats.org/officeDocument/2006/relationships/hyperlink" Target="http://www.reddit.com/r/Bitcoin/comments/3828w8/cubits_brings_bitcoin_option_to_900_charities/" TargetMode="External"/><Relationship Id="rId2179" Type="http://schemas.openxmlformats.org/officeDocument/2006/relationships/hyperlink" Target="http://i.imgur.com/F6sB0mI.jpg" TargetMode="External"/><Relationship Id="rId3027" Type="http://schemas.openxmlformats.org/officeDocument/2006/relationships/hyperlink" Target="http://imgur.com/Mhlk40S" TargetMode="External"/><Relationship Id="rId375" Type="http://schemas.openxmlformats.org/officeDocument/2006/relationships/hyperlink" Target="https://blog.cubits.com/cubits-and-wikando-partnership-offers-bitcoin-option-to-charities-worldwide/" TargetMode="External"/><Relationship Id="rId3026" Type="http://schemas.openxmlformats.org/officeDocument/2006/relationships/hyperlink" Target="http://www.reddit.com/r/Bitcoin/comments/39uucm/bip89281_extending_the_10_minutes_confirmation/" TargetMode="External"/><Relationship Id="rId3050" Type="http://schemas.openxmlformats.org/officeDocument/2006/relationships/hyperlink" Target="http://www.reddit.com/r/Bitcoin/comments/39v73v/bitcoin_a_solution_to_anonymous_online_gambling/" TargetMode="External"/><Relationship Id="rId3052" Type="http://schemas.openxmlformats.org/officeDocument/2006/relationships/hyperlink" Target="http://enjoybitcoins.com/vendors/4-ways-to-monetize-a-blog" TargetMode="External"/><Relationship Id="rId3051" Type="http://schemas.openxmlformats.org/officeDocument/2006/relationships/hyperlink" Target="http://www.reddit.com/r/Bitcoin/comments/39v72y/somethings_wrong_bitcoins_price_is_going_up_this/" TargetMode="External"/><Relationship Id="rId3054" Type="http://schemas.openxmlformats.org/officeDocument/2006/relationships/hyperlink" Target="http://www.reddit.com/r/Bitcoin/comments/39vf4y/buyanycoin_is_a_startup_with_a_mission_to_take/" TargetMode="External"/><Relationship Id="rId3053" Type="http://schemas.openxmlformats.org/officeDocument/2006/relationships/hyperlink" Target="http://www.reddit.com/r/Bitcoin/comments/39vawa/4_ways_to_monetize_your_blog_with_bitcoin_and/" TargetMode="External"/><Relationship Id="rId3056" Type="http://schemas.openxmlformats.org/officeDocument/2006/relationships/hyperlink" Target="http://www.reddit.com/r/Bitcoin/comments/39ve3i/the_believing_is_near/" TargetMode="External"/><Relationship Id="rId3055" Type="http://schemas.openxmlformats.org/officeDocument/2006/relationships/hyperlink" Target="https://i.imgur.com/v0YDQWZ.jpg" TargetMode="External"/><Relationship Id="rId3058" Type="http://schemas.openxmlformats.org/officeDocument/2006/relationships/hyperlink" Target="http://www.reddit.com/r/Bitcoin/comments/39vdv5/what_is_your_realistic_immediate_goal_of_btcs/" TargetMode="External"/><Relationship Id="rId3057" Type="http://schemas.openxmlformats.org/officeDocument/2006/relationships/hyperlink" Target="http://www.reddit.com/r/Bitcoin/comments/39vdw3/when_you_own_some_bitcoin_should_you_visualize_it/" TargetMode="External"/><Relationship Id="rId3059" Type="http://schemas.openxmlformats.org/officeDocument/2006/relationships/hyperlink" Target="https://ihb.io/2015-06-14/news/jerry-brito-bitcoin-18312" TargetMode="External"/><Relationship Id="rId2190" Type="http://schemas.openxmlformats.org/officeDocument/2006/relationships/hyperlink" Target="http://www.reddit.com/r/Bitcoin/comments/39ayhk/mooc_30_session_7/" TargetMode="External"/><Relationship Id="rId2191" Type="http://schemas.openxmlformats.org/officeDocument/2006/relationships/hyperlink" Target="http://www.ibtimes.co.uk/bitcoin-pioneer-erik-voorhees-launches-mt-gox-proof-exchange-iphones-1505217" TargetMode="External"/><Relationship Id="rId2192" Type="http://schemas.openxmlformats.org/officeDocument/2006/relationships/hyperlink" Target="http://www.reddit.com/r/Bitcoin/comments/39ax0w/bitcoin_pioneer_erik_voorhees_launches_mtgoxproof/" TargetMode="External"/><Relationship Id="rId2193" Type="http://schemas.openxmlformats.org/officeDocument/2006/relationships/hyperlink" Target="http://imgur.com/mujfWV2" TargetMode="External"/><Relationship Id="rId3041" Type="http://schemas.openxmlformats.org/officeDocument/2006/relationships/hyperlink" Target="http://www.reddit.com/r/Bitcoin/comments/39uzrh/how_can_i_invest_my_bitcoins_to_get_more_bitcoins/" TargetMode="External"/><Relationship Id="rId2194" Type="http://schemas.openxmlformats.org/officeDocument/2006/relationships/hyperlink" Target="http://www.reddit.com/r/Bitcoin/comments/39b59o/has_anyone_ever_had_this_happen/" TargetMode="External"/><Relationship Id="rId3040" Type="http://schemas.openxmlformats.org/officeDocument/2006/relationships/hyperlink" Target="http://www.reddit.com/r/Bitcoin/comments/39uwyo/bitpixrcom_how_to_turn_likes_tweets_and_social/" TargetMode="External"/><Relationship Id="rId396" Type="http://schemas.openxmlformats.org/officeDocument/2006/relationships/hyperlink" Target="http://www.reddit.com/r/Bitcoin/comments/382f6e/current_bitcoin_inflation_below_9/" TargetMode="External"/><Relationship Id="rId2195" Type="http://schemas.openxmlformats.org/officeDocument/2006/relationships/hyperlink" Target="http://www.bloombergview.com/articles/2015-06-09/reason-magazine-subpoena-stomps-on-free-speech" TargetMode="External"/><Relationship Id="rId3043" Type="http://schemas.openxmlformats.org/officeDocument/2006/relationships/hyperlink" Target="http://www.reddit.com/r/Bitcoin/comments/39v1hs/how_to_time_the_bitcoin_market_hint_dont_medium/" TargetMode="External"/><Relationship Id="rId395" Type="http://schemas.openxmlformats.org/officeDocument/2006/relationships/hyperlink" Target="https://twitter.com/rperezmarco/status/605326834088198144" TargetMode="External"/><Relationship Id="rId2196" Type="http://schemas.openxmlformats.org/officeDocument/2006/relationships/hyperlink" Target="http://www.reddit.com/r/Bitcoin/comments/39ba1w/reason_magazine_subpoena_stomps_on_free_speech/" TargetMode="External"/><Relationship Id="rId3042" Type="http://schemas.openxmlformats.org/officeDocument/2006/relationships/hyperlink" Target="https://medium.com/@asunnarborg/how-to-time-the-bitcoin-market-hint-don-t-d3286ed70341" TargetMode="External"/><Relationship Id="rId394" Type="http://schemas.openxmlformats.org/officeDocument/2006/relationships/hyperlink" Target="http://www.reddit.com/r/Bitcoin/comments/382fpj/commonwealth_bank_to_trial_ripple_technology/" TargetMode="External"/><Relationship Id="rId2197" Type="http://schemas.openxmlformats.org/officeDocument/2006/relationships/hyperlink" Target="http://www.kurzweilai.net/brainprints-could-replace-passwords" TargetMode="External"/><Relationship Id="rId3045" Type="http://schemas.openxmlformats.org/officeDocument/2006/relationships/hyperlink" Target="http://www.reddit.com/r/Bitcoin/comments/39v2fp/how_can_i_make_a_living_by_helping_the_btc/" TargetMode="External"/><Relationship Id="rId393" Type="http://schemas.openxmlformats.org/officeDocument/2006/relationships/hyperlink" Target="http://mashable.com/2015/06/01/commonwealth-bank-ripple-bitcoin/" TargetMode="External"/><Relationship Id="rId2198" Type="http://schemas.openxmlformats.org/officeDocument/2006/relationships/hyperlink" Target="http://www.reddit.com/r/Bitcoin/comments/39bc5e/a_new_way_to_store_your_bitcoin_password/" TargetMode="External"/><Relationship Id="rId3044" Type="http://schemas.openxmlformats.org/officeDocument/2006/relationships/hyperlink" Target="http://www.reddit.com/r/Bitcoin/comments/39v13i/physical_crimes_targeting_bitcoins/" TargetMode="External"/><Relationship Id="rId2199" Type="http://schemas.openxmlformats.org/officeDocument/2006/relationships/hyperlink" Target="http://www.reddit.com/r/Bitcoin/comments/39bay3/block_nr_360326/" TargetMode="External"/><Relationship Id="rId3047" Type="http://schemas.openxmlformats.org/officeDocument/2006/relationships/hyperlink" Target="http://bravenewcoin.com/news/russias-central-bank-could-be-warming-up-to-bitcoin/" TargetMode="External"/><Relationship Id="rId399" Type="http://schemas.openxmlformats.org/officeDocument/2006/relationships/hyperlink" Target="http://www.reddit.com/r/Bitcoin/comments/382i8i/lets_talk_bitcoin_e217_the_bitcoin_block_size/" TargetMode="External"/><Relationship Id="rId3046" Type="http://schemas.openxmlformats.org/officeDocument/2006/relationships/hyperlink" Target="http://www.reddit.com/r/Bitcoin/comments/39v26t/hard_fork_pause_a_unsuccessful_fork_is_much_worse/" TargetMode="External"/><Relationship Id="rId398" Type="http://schemas.openxmlformats.org/officeDocument/2006/relationships/hyperlink" Target="https://soundcloud.com/mindtomatter/ltb-e217-the-bitcoin-block-size-discussion" TargetMode="External"/><Relationship Id="rId3049" Type="http://schemas.openxmlformats.org/officeDocument/2006/relationships/hyperlink" Target="http://www.panture.com/can-bitcoin-give-online-gambling-industry/" TargetMode="External"/><Relationship Id="rId397" Type="http://schemas.openxmlformats.org/officeDocument/2006/relationships/hyperlink" Target="http://www.reddit.com/r/Bitcoin/comments/382f5s/bitcoin_max_block_size_must_be_reduced_to_1kb/" TargetMode="External"/><Relationship Id="rId3048" Type="http://schemas.openxmlformats.org/officeDocument/2006/relationships/hyperlink" Target="http://www.reddit.com/r/Bitcoin/comments/39v4z9/russias_central_bank_could_be_warming_up_to/" TargetMode="External"/><Relationship Id="rId1730" Type="http://schemas.openxmlformats.org/officeDocument/2006/relationships/hyperlink" Target="http://www.reddit.com/r/Bitcoin/comments/38yesu/was_playing_a_little_prison_architect_when_i/" TargetMode="External"/><Relationship Id="rId1731" Type="http://schemas.openxmlformats.org/officeDocument/2006/relationships/hyperlink" Target="http://www.reddit.com/r/Bitcoin/comments/38yi1p/anyone_else_not_able_to_send_from_coinbase_mobile/" TargetMode="External"/><Relationship Id="rId1732" Type="http://schemas.openxmlformats.org/officeDocument/2006/relationships/hyperlink" Target="https://np.reddit.com/r/technology/comments/38wdgo/get_ready_for_a_facepalm_90_of_credit_card/" TargetMode="External"/><Relationship Id="rId1733" Type="http://schemas.openxmlformats.org/officeDocument/2006/relationships/hyperlink" Target="http://www.reddit.com/r/Bitcoin/comments/38yki6/get_ready_for_a_facepalm_90_of_credit_card/" TargetMode="External"/><Relationship Id="rId1734" Type="http://schemas.openxmlformats.org/officeDocument/2006/relationships/hyperlink" Target="http://www.reddit.com/r/Bitcoin/comments/38ypcb/35_bitcoins_missingand_then_back_again/" TargetMode="External"/><Relationship Id="rId1735" Type="http://schemas.openxmlformats.org/officeDocument/2006/relationships/hyperlink" Target="http://www.reddit.com/r/Bitcoin/comments/38yowp/doing_my_part/" TargetMode="External"/><Relationship Id="rId1736" Type="http://schemas.openxmlformats.org/officeDocument/2006/relationships/hyperlink" Target="http://www.reddit.com/r/Bitcoin/comments/38ys7h/50_limit_on_fully_verified_coinbase_with_id/" TargetMode="External"/><Relationship Id="rId1737" Type="http://schemas.openxmlformats.org/officeDocument/2006/relationships/hyperlink" Target="http://www.theguardian.com/society/datablog/2015/jun/08/global-drug-survey-2015-buy-online-darknet-silk-road" TargetMode="External"/><Relationship Id="rId1738" Type="http://schemas.openxmlformats.org/officeDocument/2006/relationships/hyperlink" Target="http://www.reddit.com/r/Bitcoin/comments/38yriu/global_drug_survey_2015_shows_more_people_buying/" TargetMode="External"/><Relationship Id="rId1739" Type="http://schemas.openxmlformats.org/officeDocument/2006/relationships/hyperlink" Target="http://www.reddit.com/r/Bitcoin/comments/38yvrk/bitpay_or_mycelium_gear/" TargetMode="External"/><Relationship Id="rId1720" Type="http://schemas.openxmlformats.org/officeDocument/2006/relationships/hyperlink" Target="http://www.reddit.com/r/Bitcoin/comments/38yd3a/is_there_something_wrong_with_rushwallet/" TargetMode="External"/><Relationship Id="rId1721" Type="http://schemas.openxmlformats.org/officeDocument/2006/relationships/hyperlink" Target="http://www.smh.com.au/nsw/online-illegal-drug-sales-boom-despite-silk-road-closure-global-drug-survey-20150607-ghfyjr.html" TargetMode="External"/><Relationship Id="rId1722" Type="http://schemas.openxmlformats.org/officeDocument/2006/relationships/hyperlink" Target="http://www.reddit.com/r/Bitcoin/comments/38yceo/online_illegal_drug_sales_boom_despite_silk_road/" TargetMode="External"/><Relationship Id="rId1723" Type="http://schemas.openxmlformats.org/officeDocument/2006/relationships/hyperlink" Target="http://i.imgur.com/iScpZ6e.jpg" TargetMode="External"/><Relationship Id="rId1724" Type="http://schemas.openxmlformats.org/officeDocument/2006/relationships/hyperlink" Target="http://www.reddit.com/r/Bitcoin/comments/38yg05/bitcoin_sticker_spotted_in_cambridge_mass/" TargetMode="External"/><Relationship Id="rId1725" Type="http://schemas.openxmlformats.org/officeDocument/2006/relationships/hyperlink" Target="http://bitforum.info/t/free-0-25-grams-of-gold-with-bitgold-sign-up-offer/940" TargetMode="External"/><Relationship Id="rId1726" Type="http://schemas.openxmlformats.org/officeDocument/2006/relationships/hyperlink" Target="http://www.reddit.com/r/Bitcoin/comments/38yfxo/bitgold_is_giving_free_025_grams_of_gold_join_now/" TargetMode="External"/><Relationship Id="rId1727" Type="http://schemas.openxmlformats.org/officeDocument/2006/relationships/hyperlink" Target="http://honeybadgerofmoney.com/jarvis-coinalytics-first-impressions-review/" TargetMode="External"/><Relationship Id="rId1728" Type="http://schemas.openxmlformats.org/officeDocument/2006/relationships/hyperlink" Target="http://www.reddit.com/r/Bitcoin/comments/38yfmc/jarvis_block_explorer_1st_impressions_review/" TargetMode="External"/><Relationship Id="rId1729" Type="http://schemas.openxmlformats.org/officeDocument/2006/relationships/hyperlink" Target="http://i.imgur.com/yXcgBkx.png" TargetMode="External"/><Relationship Id="rId1752" Type="http://schemas.openxmlformats.org/officeDocument/2006/relationships/hyperlink" Target="http://www.reddit.com/r/Bitcoin/comments/38zgmi/bitcoin_vs_monero_looking_for_information_and/" TargetMode="External"/><Relationship Id="rId1753" Type="http://schemas.openxmlformats.org/officeDocument/2006/relationships/hyperlink" Target="http://www.reddit.com/r/Bitcoin/comments/38zelu/could_i_use_bitcoin_to_prove_that_i_wrote_some/" TargetMode="External"/><Relationship Id="rId2600" Type="http://schemas.openxmlformats.org/officeDocument/2006/relationships/hyperlink" Target="http://www.reddit.com/r/Bitcoin/comments/39lyql/portable_bitcoin_wallet_tutorial_win7_usb/" TargetMode="External"/><Relationship Id="rId1754" Type="http://schemas.openxmlformats.org/officeDocument/2006/relationships/hyperlink" Target="https://events.withgoogle.com/micromoments2/" TargetMode="External"/><Relationship Id="rId2601" Type="http://schemas.openxmlformats.org/officeDocument/2006/relationships/hyperlink" Target="https://xotika.tv" TargetMode="External"/><Relationship Id="rId1755" Type="http://schemas.openxmlformats.org/officeDocument/2006/relationships/hyperlink" Target="http://www.reddit.com/r/Bitcoin/comments/38zk7u/google_ads_coining_micromoments_potential_for/" TargetMode="External"/><Relationship Id="rId2602" Type="http://schemas.openxmlformats.org/officeDocument/2006/relationships/hyperlink" Target="http://www.reddit.com/r/Bitcoin/comments/39lyn3/xotikatv_a_adult_video_chat_platform_just/" TargetMode="External"/><Relationship Id="rId1756" Type="http://schemas.openxmlformats.org/officeDocument/2006/relationships/hyperlink" Target="https://np.reddit.com/r/news/comments/38xb46/some_wall_street_firms_are_suing_the_government/" TargetMode="External"/><Relationship Id="rId2603" Type="http://schemas.openxmlformats.org/officeDocument/2006/relationships/hyperlink" Target="http://money.cnn.com/news/newsfeeds/articles/prnewswire/LN33201.htm" TargetMode="External"/><Relationship Id="rId1757" Type="http://schemas.openxmlformats.org/officeDocument/2006/relationships/hyperlink" Target="http://www.reddit.com/r/Bitcoin/comments/38zjjk/cross_post_trending_rworldnews_some_wall_street/" TargetMode="External"/><Relationship Id="rId2604" Type="http://schemas.openxmlformats.org/officeDocument/2006/relationships/hyperlink" Target="http://www.reddit.com/r/Bitcoin/comments/39m1ye/bitx_financial_corp_bitxf_brands_new_bitcoin/" TargetMode="External"/><Relationship Id="rId1758" Type="http://schemas.openxmlformats.org/officeDocument/2006/relationships/hyperlink" Target="http://bigthink.com/videos/what-will-money-look-like-in-500-years" TargetMode="External"/><Relationship Id="rId2605" Type="http://schemas.openxmlformats.org/officeDocument/2006/relationships/hyperlink" Target="http://www.reddit.com/r/Bitcoin/comments/39m061/you_can_now_purchase_ingame_items_with_bitcoin_in/" TargetMode="External"/><Relationship Id="rId1759" Type="http://schemas.openxmlformats.org/officeDocument/2006/relationships/hyperlink" Target="http://www.reddit.com/r/Bitcoin/comments/38zkyt/what_will_money_look_like_500_years_in_the_future/" TargetMode="External"/><Relationship Id="rId2606" Type="http://schemas.openxmlformats.org/officeDocument/2006/relationships/hyperlink" Target="http://startupmanagement.org/2015/06/11/openbazaars-peer-to-peer-ecommerce-vision/" TargetMode="External"/><Relationship Id="rId808" Type="http://schemas.openxmlformats.org/officeDocument/2006/relationships/hyperlink" Target="http://rusty.ozlabs.org/?p=498" TargetMode="External"/><Relationship Id="rId2607" Type="http://schemas.openxmlformats.org/officeDocument/2006/relationships/hyperlink" Target="http://www.reddit.com/r/Bitcoin/comments/39m013/openbazaars_peertopeer_ecommerce_vision/" TargetMode="External"/><Relationship Id="rId807" Type="http://schemas.openxmlformats.org/officeDocument/2006/relationships/hyperlink" Target="http://www.reddit.com/r/Bitcoin/comments/38br5i/cardflip_still_awol/" TargetMode="External"/><Relationship Id="rId2608" Type="http://schemas.openxmlformats.org/officeDocument/2006/relationships/hyperlink" Target="http://www.reddit.com/r/Bitcoin/comments/39m6q6/bitcoin_giveaway_0005btc_to_all_users_of/" TargetMode="External"/><Relationship Id="rId806" Type="http://schemas.openxmlformats.org/officeDocument/2006/relationships/hyperlink" Target="http://www.reddit.com/r/Bitcoin/comments/38bsms/bitcoin_is_everywhere_and_no_where/" TargetMode="External"/><Relationship Id="rId2609" Type="http://schemas.openxmlformats.org/officeDocument/2006/relationships/hyperlink" Target="https://www.youtube.com/watch?v=SJPhaulZZeQ&amp;feature=youtu.be" TargetMode="External"/><Relationship Id="rId805" Type="http://schemas.openxmlformats.org/officeDocument/2006/relationships/hyperlink" Target="http://www.reddit.com/r/Bitcoin/comments/38bo6g/were_working_on_an_argument_summary_for_the/" TargetMode="External"/><Relationship Id="rId809" Type="http://schemas.openxmlformats.org/officeDocument/2006/relationships/hyperlink" Target="http://www.reddit.com/r/Bitcoin/comments/38bq2n/current_blocksize_by_graphs/" TargetMode="External"/><Relationship Id="rId800" Type="http://schemas.openxmlformats.org/officeDocument/2006/relationships/hyperlink" Target="http://www.igamingbusiness.com/press/first-high-roller-bitcoin-casino-2000-btc-bank-roll" TargetMode="External"/><Relationship Id="rId804" Type="http://schemas.openxmlformats.org/officeDocument/2006/relationships/hyperlink" Target="https://github.com/gappleto97/BlockSizeDebate" TargetMode="External"/><Relationship Id="rId803" Type="http://schemas.openxmlformats.org/officeDocument/2006/relationships/hyperlink" Target="http://www.reddit.com/r/Bitcoin/comments/38bpel/streamium_two_dutch_girls_double_the_fun/" TargetMode="External"/><Relationship Id="rId802" Type="http://schemas.openxmlformats.org/officeDocument/2006/relationships/hyperlink" Target="http://www.np.reddit.com/r/Streamiumlive/comments/38blvh/two_dutch_girlsdouble_the_fun/" TargetMode="External"/><Relationship Id="rId801" Type="http://schemas.openxmlformats.org/officeDocument/2006/relationships/hyperlink" Target="http://www.reddit.com/r/Bitcoin/comments/38bprs/first_high_roller_bitcoin_casino_2000_btc_bankroll/" TargetMode="External"/><Relationship Id="rId1750" Type="http://schemas.openxmlformats.org/officeDocument/2006/relationships/hyperlink" Target="http://ecorner.stanford.edu/authorMaterialInfo.html?mid=3469" TargetMode="External"/><Relationship Id="rId1751" Type="http://schemas.openxmlformats.org/officeDocument/2006/relationships/hyperlink" Target="http://www.reddit.com/r/Bitcoin/comments/38zgqg/john_collison_cofounder_and_president_of_stripe/" TargetMode="External"/><Relationship Id="rId1741" Type="http://schemas.openxmlformats.org/officeDocument/2006/relationships/hyperlink" Target="http://www.wsj.com/articles/here-comes-almost-free-money-1433715790" TargetMode="External"/><Relationship Id="rId1742" Type="http://schemas.openxmlformats.org/officeDocument/2006/relationships/hyperlink" Target="http://www.reddit.com/r/Bitcoin/comments/38yz5n/money_isnt_free_but_moving_it_is_now_cheaper/" TargetMode="External"/><Relationship Id="rId1743" Type="http://schemas.openxmlformats.org/officeDocument/2006/relationships/hyperlink" Target="http://imgur.com/k6JIkOJ" TargetMode="External"/><Relationship Id="rId1744" Type="http://schemas.openxmlformats.org/officeDocument/2006/relationships/hyperlink" Target="http://www.reddit.com/r/Bitcoin/comments/38z3wm/in_1000_years_when_paper_money_is_a_distant_memory/" TargetMode="External"/><Relationship Id="rId1745" Type="http://schemas.openxmlformats.org/officeDocument/2006/relationships/hyperlink" Target="http://www.reddit.com/r/Bitcoin/comments/38z2ke/with_recent_red_cross_revelations_haiti_what_is/" TargetMode="External"/><Relationship Id="rId1746" Type="http://schemas.openxmlformats.org/officeDocument/2006/relationships/hyperlink" Target="http://www.reddit.com/r/Bitcoin/comments/38z5vj/check_out_my_room_in_bitcoin_billionaire/" TargetMode="External"/><Relationship Id="rId1747" Type="http://schemas.openxmlformats.org/officeDocument/2006/relationships/hyperlink" Target="http://www.reddit.com/r/Bitcoin/comments/38zans/bitcoin_is_unstoppable_because_it_is_ultimately/" TargetMode="External"/><Relationship Id="rId1748" Type="http://schemas.openxmlformats.org/officeDocument/2006/relationships/hyperlink" Target="http://bravenewcoin.com/news/overstock-announces-cryptosecurity-exchange-and-worlds-first-crypto-bond/" TargetMode="External"/><Relationship Id="rId1749" Type="http://schemas.openxmlformats.org/officeDocument/2006/relationships/hyperlink" Target="http://www.reddit.com/r/Bitcoin/comments/38zbap/overstock_announces_cryptosecurity_exchange_and/" TargetMode="External"/><Relationship Id="rId1740" Type="http://schemas.openxmlformats.org/officeDocument/2006/relationships/hyperlink" Target="http://www.reddit.com/r/Bitcoin/comments/38z0jf/how_to_convert_us_credit_card_for_600us_to_btc/" TargetMode="External"/><Relationship Id="rId1710" Type="http://schemas.openxmlformats.org/officeDocument/2006/relationships/hyperlink" Target="http://www.coindesk.com/overstock-to-issue-digital-corporate-bond-on-bitcoin-blockchain?v=" TargetMode="External"/><Relationship Id="rId1711" Type="http://schemas.openxmlformats.org/officeDocument/2006/relationships/hyperlink" Target="http://www.reddit.com/r/Bitcoin/comments/38y6bh/overstock_to_issue_digital_corporate_bond_on/" TargetMode="External"/><Relationship Id="rId1712" Type="http://schemas.openxmlformats.org/officeDocument/2006/relationships/hyperlink" Target="http://np.reddit.com/r/funny/comments/38wnip/my_local_mini_mart_is_awesome/" TargetMode="External"/><Relationship Id="rId1713" Type="http://schemas.openxmlformats.org/officeDocument/2006/relationships/hyperlink" Target="http://www.reddit.com/r/Bitcoin/comments/38y4ek/xpost_from_rfunny_my_local_mini_mart_is_awesome/" TargetMode="External"/><Relationship Id="rId1714" Type="http://schemas.openxmlformats.org/officeDocument/2006/relationships/hyperlink" Target="http://www.reddit.com/r/Bitcoin/comments/38y2ys/a_good_wallet/" TargetMode="External"/><Relationship Id="rId1715" Type="http://schemas.openxmlformats.org/officeDocument/2006/relationships/hyperlink" Target="https://bitpay.com/docs/wallets" TargetMode="External"/><Relationship Id="rId1716" Type="http://schemas.openxmlformats.org/officeDocument/2006/relationships/hyperlink" Target="http://www.reddit.com/r/Bitcoin/comments/38ya6i/bitpay_has_a_new_bitcoin_wallet_comparison_page/" TargetMode="External"/><Relationship Id="rId1717" Type="http://schemas.openxmlformats.org/officeDocument/2006/relationships/hyperlink" Target="http://www.reddit.com/r/Bitcoin/comments/38y91y/bip66_and_the_myth_of_hard_consensus_in_the_future/" TargetMode="External"/><Relationship Id="rId1718" Type="http://schemas.openxmlformats.org/officeDocument/2006/relationships/hyperlink" Target="http://arstechnica.co.uk/business/2015/05/data-furnaces-arrive-in-europe-free-heating-if-you-have-fibre-internet/" TargetMode="External"/><Relationship Id="rId1719" Type="http://schemas.openxmlformats.org/officeDocument/2006/relationships/hyperlink" Target="http://www.reddit.com/r/Bitcoin/comments/38ydc9/data_furnaces_arrive_in_europe_free_heating_could/" TargetMode="External"/><Relationship Id="rId1700" Type="http://schemas.openxmlformats.org/officeDocument/2006/relationships/hyperlink" Target="http://bitcoinist.net/dronamics-wins-5th-pioneers-challenge-pioneers-festival-2015-vienna-austria/" TargetMode="External"/><Relationship Id="rId1701" Type="http://schemas.openxmlformats.org/officeDocument/2006/relationships/hyperlink" Target="http://www.reddit.com/r/Bitcoin/comments/38xx2s/dronamics_wins_the_5th_pioneers_challenge_at_the/" TargetMode="External"/><Relationship Id="rId1702" Type="http://schemas.openxmlformats.org/officeDocument/2006/relationships/hyperlink" Target="http://www.reddit.com/r/Bitcoin/comments/38y1iq/if_you_move_you_btc_out_of_the_online/" TargetMode="External"/><Relationship Id="rId1703" Type="http://schemas.openxmlformats.org/officeDocument/2006/relationships/hyperlink" Target="http://www.reddit.com/r/Bitcoin/comments/38xxzu/blockchain_was_down_on_saturday_greenaddress_on/" TargetMode="External"/><Relationship Id="rId1704" Type="http://schemas.openxmlformats.org/officeDocument/2006/relationships/hyperlink" Target="https://www.youtube.com/watch?v=LUN2YN0bOi8" TargetMode="External"/><Relationship Id="rId1705" Type="http://schemas.openxmlformats.org/officeDocument/2006/relationships/hyperlink" Target="http://www.reddit.com/r/Bitcoin/comments/38xxno/simple_video_explaining_bitcoin_from_1999/" TargetMode="External"/><Relationship Id="rId1706" Type="http://schemas.openxmlformats.org/officeDocument/2006/relationships/hyperlink" Target="http://www.reddit.com/r/Bitcoin/comments/38y7lo/bitcoin_is_the_equivalent_to_the_internet_while/" TargetMode="External"/><Relationship Id="rId1707" Type="http://schemas.openxmlformats.org/officeDocument/2006/relationships/hyperlink" Target="http://www.reddit.com/r/Bitcoin/comments/38y7b8/anybody_know_what_happened_to_rand_paul_moneybomb/" TargetMode="External"/><Relationship Id="rId1708" Type="http://schemas.openxmlformats.org/officeDocument/2006/relationships/hyperlink" Target="http://imgur.com/hlZspPm" TargetMode="External"/><Relationship Id="rId1709" Type="http://schemas.openxmlformats.org/officeDocument/2006/relationships/hyperlink" Target="http://www.reddit.com/r/Bitcoin/comments/38y6yr/is_something_wrong_with_coinbase_mobile_app_2fa/" TargetMode="External"/><Relationship Id="rId40" Type="http://schemas.openxmlformats.org/officeDocument/2006/relationships/hyperlink" Target="http://www.reddit.com/r/Bitcoin/comments/37vwno/bitcoin_in_the_news_could_someone_update_this/" TargetMode="External"/><Relationship Id="rId1334" Type="http://schemas.openxmlformats.org/officeDocument/2006/relationships/hyperlink" Target="https://www.youtube.com/attribution_link?a=3uoRGxB576c&amp;u=%2Fwatch%3Fv%3DP81c_HZRtXg%26feature%3Dshare" TargetMode="External"/><Relationship Id="rId2665" Type="http://schemas.openxmlformats.org/officeDocument/2006/relationships/hyperlink" Target="http://www.reddit.com/r/Bitcoin/comments/39n84f/what_should_i_use_to_sell_bitcoins_on/" TargetMode="External"/><Relationship Id="rId1335" Type="http://schemas.openxmlformats.org/officeDocument/2006/relationships/hyperlink" Target="http://www.reddit.com/r/Bitcoin/comments/38pszm/2400_cash_out_from_xbteller_bitcoin_atm/" TargetMode="External"/><Relationship Id="rId2666" Type="http://schemas.openxmlformats.org/officeDocument/2006/relationships/hyperlink" Target="http://midwaycrypto.blogspot.com/2015/06/digital-begar.html" TargetMode="External"/><Relationship Id="rId42" Type="http://schemas.openxmlformats.org/officeDocument/2006/relationships/hyperlink" Target="http://www.reddit.com/r/Bitcoin/comments/37w2vv/looking_to_buy_porn_anonymously/" TargetMode="External"/><Relationship Id="rId1336" Type="http://schemas.openxmlformats.org/officeDocument/2006/relationships/hyperlink" Target="http://www.reddit.com/r/Bitcoin/comments/38pr1c/proof_of_burn_for_larger_block_size/" TargetMode="External"/><Relationship Id="rId2667" Type="http://schemas.openxmlformats.org/officeDocument/2006/relationships/hyperlink" Target="http://www.reddit.com/r/Bitcoin/comments/39n7x4/digital_beggar_look_away/" TargetMode="External"/><Relationship Id="rId41" Type="http://schemas.openxmlformats.org/officeDocument/2006/relationships/hyperlink" Target="http://www.reddit.com/r/Bitcoin/comments/37vv2t/how_do_services_like_onenamecom_use_the_blockchain/" TargetMode="External"/><Relationship Id="rId1337" Type="http://schemas.openxmlformats.org/officeDocument/2006/relationships/hyperlink" Target="http://www.reddit.com/r/Bitcoin/comments/38povz/psa_at_the_current_subsidy_with_full_1mb_blocks/" TargetMode="External"/><Relationship Id="rId2668" Type="http://schemas.openxmlformats.org/officeDocument/2006/relationships/hyperlink" Target="http://www.reddit.com/r/Bitcoin/comments/39naxt/whats_the_best_videodocument_explaining_bitcoin/" TargetMode="External"/><Relationship Id="rId44" Type="http://schemas.openxmlformats.org/officeDocument/2006/relationships/hyperlink" Target="https://medium.com/@allenpiscitello/miners-fork-dilemma-fcd17452434" TargetMode="External"/><Relationship Id="rId1338" Type="http://schemas.openxmlformats.org/officeDocument/2006/relationships/hyperlink" Target="https://www.dnainfo.com/new-york/20150605/crown-heights/brooklyn-man-robbed-at-gunpoint-for-1100-bitcoin-police-say" TargetMode="External"/><Relationship Id="rId2669" Type="http://schemas.openxmlformats.org/officeDocument/2006/relationships/hyperlink" Target="http://www.americanbanker.com/news/bank-technology/poll-results-are-banks-right-to-use-blockchain-without-bitcoin-1074857-1.html" TargetMode="External"/><Relationship Id="rId43" Type="http://schemas.openxmlformats.org/officeDocument/2006/relationships/hyperlink" Target="http://www.reddit.com/r/Bitcoin/comments/37w2uh/bcxt_relays_double_spends_isnt_everyone_switching/" TargetMode="External"/><Relationship Id="rId1339" Type="http://schemas.openxmlformats.org/officeDocument/2006/relationships/hyperlink" Target="http://www.reddit.com/r/Bitcoin/comments/38pwva/brooklyn_man_robbed_at_gunpoint_for_1100_in/" TargetMode="External"/><Relationship Id="rId46" Type="http://schemas.openxmlformats.org/officeDocument/2006/relationships/hyperlink" Target="http://www.reddit.com/r/Bitcoin/comments/37w2vv/looking_to_buy_porn_anonymously/" TargetMode="External"/><Relationship Id="rId45" Type="http://schemas.openxmlformats.org/officeDocument/2006/relationships/hyperlink" Target="http://www.reddit.com/r/Bitcoin/comments/37w2t3/miners_fork_dilemma_attack_and_solution/" TargetMode="External"/><Relationship Id="rId745" Type="http://schemas.openxmlformats.org/officeDocument/2006/relationships/hyperlink" Target="http://www.reddit.com/r/Bitcoin/comments/38aihm/the_cool_bank_branch_of_the_future_has_zero_chance/" TargetMode="External"/><Relationship Id="rId744" Type="http://schemas.openxmlformats.org/officeDocument/2006/relationships/hyperlink" Target="http://www.cnbc.com/id/102726754" TargetMode="External"/><Relationship Id="rId743" Type="http://schemas.openxmlformats.org/officeDocument/2006/relationships/hyperlink" Target="http://www.reddit.com/r/Bitcoin/comments/38aivq/python_vs_javascript_which_are_the_best_libraries/" TargetMode="External"/><Relationship Id="rId742" Type="http://schemas.openxmlformats.org/officeDocument/2006/relationships/hyperlink" Target="http://www.reddit.com/r/Bitcoin/comments/38acqu/q_australia_instant_btc_exchanger/" TargetMode="External"/><Relationship Id="rId749" Type="http://schemas.openxmlformats.org/officeDocument/2006/relationships/hyperlink" Target="http://www.reddit.com/r/Bitcoin/comments/38alvi/game_of_birds_becomes_the_second_bitcoin_game_to/" TargetMode="External"/><Relationship Id="rId748" Type="http://schemas.openxmlformats.org/officeDocument/2006/relationships/hyperlink" Target="http://bravenewcoin.com/news/game-of-birds-becomes-the-second-bitcoin-game-to-be-approved-for-ios/" TargetMode="External"/><Relationship Id="rId747" Type="http://schemas.openxmlformats.org/officeDocument/2006/relationships/hyperlink" Target="http://www.reddit.com/r/Bitcoin/comments/38ahvu/carbon_capandtrade_system_using_bitcoin/" TargetMode="External"/><Relationship Id="rId746" Type="http://schemas.openxmlformats.org/officeDocument/2006/relationships/hyperlink" Target="http://grist.org/people/could-we-fight-climate-change-with-bitcoin-this-guys-thinks-so/" TargetMode="External"/><Relationship Id="rId48" Type="http://schemas.openxmlformats.org/officeDocument/2006/relationships/hyperlink" Target="http://www.coindesk.com/bitcoin-headlines-bitcoin-hoarding-and-skepticism/" TargetMode="External"/><Relationship Id="rId47" Type="http://schemas.openxmlformats.org/officeDocument/2006/relationships/hyperlink" Target="http://www.reddit.com/r/Bitcoin/comments/37w2uh/bcxt_relays_double_spends_isnt_everyone_switching/" TargetMode="External"/><Relationship Id="rId49" Type="http://schemas.openxmlformats.org/officeDocument/2006/relationships/hyperlink" Target="http://www.reddit.com/r/Bitcoin/comments/37w8nk/bitcoin_in_the_headlines_a_clash_of_economics/" TargetMode="External"/><Relationship Id="rId2660" Type="http://schemas.openxmlformats.org/officeDocument/2006/relationships/hyperlink" Target="http://www.reddit.com/r/Bitcoin/comments/39n3hg/idea_email_bitcoin_wallet_mass_adoption/" TargetMode="External"/><Relationship Id="rId741" Type="http://schemas.openxmlformats.org/officeDocument/2006/relationships/hyperlink" Target="http://www.reddit.com/r/Bitcoin/comments/38ael8/what_do_you_want_to_see_in_a_faucet/" TargetMode="External"/><Relationship Id="rId1330" Type="http://schemas.openxmlformats.org/officeDocument/2006/relationships/hyperlink" Target="http://www.reddit.com/r/Bitcoin/comments/38povz/psa_at_the_current_subsidy_with_full_1mb_blocks/" TargetMode="External"/><Relationship Id="rId2661" Type="http://schemas.openxmlformats.org/officeDocument/2006/relationships/hyperlink" Target="http://www.reddit.com/r/Bitcoin/comments/39n2z1/what_does_a_day_in_the_life_of_a_city_dweller/" TargetMode="External"/><Relationship Id="rId740" Type="http://schemas.openxmlformats.org/officeDocument/2006/relationships/hyperlink" Target="http://www.reddit.com/r/Bitcoin/comments/38ag2b/one_middle_manager_there_who_shall_remain/" TargetMode="External"/><Relationship Id="rId1331" Type="http://schemas.openxmlformats.org/officeDocument/2006/relationships/hyperlink" Target="http://imgur.com/gallery/nVyxBkR/new" TargetMode="External"/><Relationship Id="rId2662" Type="http://schemas.openxmlformats.org/officeDocument/2006/relationships/hyperlink" Target="http://www.reddit.com/r/Bitcoin/comments/39n2er/paper_wallet_designs/" TargetMode="External"/><Relationship Id="rId1332" Type="http://schemas.openxmlformats.org/officeDocument/2006/relationships/hyperlink" Target="http://www.reddit.com/r/Bitcoin/comments/38por2/wasnt_it_nice_when_bitcoin_was_volatile/" TargetMode="External"/><Relationship Id="rId2663" Type="http://schemas.openxmlformats.org/officeDocument/2006/relationships/hyperlink" Target="http://www.reddit.com/r/Bitcoin/comments/39n54x/any_places_to_buy_virtual_credit_cards_with/" TargetMode="External"/><Relationship Id="rId1333" Type="http://schemas.openxmlformats.org/officeDocument/2006/relationships/hyperlink" Target="http://www.reddit.com/r/Bitcoin/comments/38ptnw/dae_feel_like_they_would_be_completely_willing_to/" TargetMode="External"/><Relationship Id="rId2664" Type="http://schemas.openxmlformats.org/officeDocument/2006/relationships/hyperlink" Target="http://www.reddit.com/r/Bitcoin/comments/39n4eq/im_an_aml_analyst_at_a_big_4_bank_and_im/" TargetMode="External"/><Relationship Id="rId1323" Type="http://schemas.openxmlformats.org/officeDocument/2006/relationships/hyperlink" Target="http://www.reddit.com/r/Bitcoin/comments/38p85o/can_someone_who_is_tech_savvy_please_explain_how/" TargetMode="External"/><Relationship Id="rId2654" Type="http://schemas.openxmlformats.org/officeDocument/2006/relationships/hyperlink" Target="http://www.coindesk.com/us-treasury-bitcoins-use-to-fund-terrorism-remains-unclear/?utm_source=feedburner&amp;utm_medium=feed&amp;utm_campaign=Feed%3A+CoinDesk+%28CoinDesk+-+The+Voice+of+Digital+Currency%29" TargetMode="External"/><Relationship Id="rId1324" Type="http://schemas.openxmlformats.org/officeDocument/2006/relationships/hyperlink" Target="http://i.imgur.com/OS3TBXk.jpg" TargetMode="External"/><Relationship Id="rId2655" Type="http://schemas.openxmlformats.org/officeDocument/2006/relationships/hyperlink" Target="http://www.reddit.com/r/Bitcoin/comments/39mtai/us_treasury_bitcoins_use_in_funding_terrorism/" TargetMode="External"/><Relationship Id="rId31" Type="http://schemas.openxmlformats.org/officeDocument/2006/relationships/hyperlink" Target="http://dmt.li/uxstackallet" TargetMode="External"/><Relationship Id="rId1325" Type="http://schemas.openxmlformats.org/officeDocument/2006/relationships/hyperlink" Target="http://www.reddit.com/r/Bitcoin/comments/38p9yf/fellow_nyc_bitcoiners_come_say_hi_and_feel_free/" TargetMode="External"/><Relationship Id="rId2656" Type="http://schemas.openxmlformats.org/officeDocument/2006/relationships/hyperlink" Target="http://voxelsoft.com/dev/sumcoin.html" TargetMode="External"/><Relationship Id="rId30" Type="http://schemas.openxmlformats.org/officeDocument/2006/relationships/hyperlink" Target="http://www.reddit.com/r/Bitcoin/comments/37vmb8/elliptic_curve_cryptography_a_gentle_introduction/" TargetMode="External"/><Relationship Id="rId1326" Type="http://schemas.openxmlformats.org/officeDocument/2006/relationships/hyperlink" Target="http://www.reddit.com/r/Bitcoin/comments/38pfx8/could_you_summon_your_wouldbe_automated_vehicle/" TargetMode="External"/><Relationship Id="rId2657" Type="http://schemas.openxmlformats.org/officeDocument/2006/relationships/hyperlink" Target="http://www.reddit.com/r/Bitcoin/comments/39mxdo/sumcoin_a_practical_decentralized_blockchain_with/" TargetMode="External"/><Relationship Id="rId33" Type="http://schemas.openxmlformats.org/officeDocument/2006/relationships/hyperlink" Target="https://letstalkbitcoin.com/blog/post/lets-talk-bitcoin-217-the-bitcoin-block-size-discussion" TargetMode="External"/><Relationship Id="rId1327" Type="http://schemas.openxmlformats.org/officeDocument/2006/relationships/hyperlink" Target="http://www.nytimes.com/2015/06/06/upshot/when-its-a-crime-to-withdraw-money-from-your-bank.html?rref=upshot" TargetMode="External"/><Relationship Id="rId2658" Type="http://schemas.openxmlformats.org/officeDocument/2006/relationships/hyperlink" Target="https://ihb.io/2015-06-12/news/bitcoin-capital-disrupts-venture-capital-18180" TargetMode="External"/><Relationship Id="rId32" Type="http://schemas.openxmlformats.org/officeDocument/2006/relationships/hyperlink" Target="http://www.reddit.com/r/Bitcoin/comments/37vq2b/choosing_your_mobile_bitcoin_wallet_luxstack_for/" TargetMode="External"/><Relationship Id="rId1328" Type="http://schemas.openxmlformats.org/officeDocument/2006/relationships/hyperlink" Target="http://www.reddit.com/r/Bitcoin/comments/38pjgh/former_house_speaker_indicted_for_withdrawing_his/" TargetMode="External"/><Relationship Id="rId2659" Type="http://schemas.openxmlformats.org/officeDocument/2006/relationships/hyperlink" Target="http://www.reddit.com/r/Bitcoin/comments/39n0xb/bitcoin_capital_disrupts_venture_capital/" TargetMode="External"/><Relationship Id="rId35" Type="http://schemas.openxmlformats.org/officeDocument/2006/relationships/hyperlink" Target="http://www.reddit.com/r/Bitcoin/comments/37vsfh/what_if_we_just_got_rid_of_the_block_size_limit/" TargetMode="External"/><Relationship Id="rId1329" Type="http://schemas.openxmlformats.org/officeDocument/2006/relationships/hyperlink" Target="http://www.reddit.com/r/Bitcoin/comments/38pifw/if_amazon_allows_cars_to_be_sold_will_it_ever_be/" TargetMode="External"/><Relationship Id="rId34" Type="http://schemas.openxmlformats.org/officeDocument/2006/relationships/hyperlink" Target="http://www.reddit.com/r/Bitcoin/comments/37vsh4/interview_with_gavin_andresen_and_peter_todd_on/" TargetMode="External"/><Relationship Id="rId739" Type="http://schemas.openxmlformats.org/officeDocument/2006/relationships/hyperlink" Target="https://www.zapchain.com/a/W7zllhtBmd" TargetMode="External"/><Relationship Id="rId734" Type="http://schemas.openxmlformats.org/officeDocument/2006/relationships/hyperlink" Target="http://www.reddit.com/r/Bitcoin/comments/38a98x/purse_blog_snap_1click_checkout_for_bitcoin/" TargetMode="External"/><Relationship Id="rId733" Type="http://schemas.openxmlformats.org/officeDocument/2006/relationships/hyperlink" Target="https://purse.io/blog/post/120544664798/snap-1-click-checkout-for-bitcoin" TargetMode="External"/><Relationship Id="rId732" Type="http://schemas.openxmlformats.org/officeDocument/2006/relationships/hyperlink" Target="http://www.reddit.com/r/Bitcoin/comments/38a9c0/lawsky_hints_at_bitlicense_news_ahead_of_dc_speech/" TargetMode="External"/><Relationship Id="rId731" Type="http://schemas.openxmlformats.org/officeDocument/2006/relationships/hyperlink" Target="http://www.coindesk.com/lawsky-bitlicense-dc-speech/" TargetMode="External"/><Relationship Id="rId738" Type="http://schemas.openxmlformats.org/officeDocument/2006/relationships/hyperlink" Target="http://www.reddit.com/r/Bitcoin/comments/38aga7/my_2_bits_on_the_future_of_bitcoin/" TargetMode="External"/><Relationship Id="rId737" Type="http://schemas.openxmlformats.org/officeDocument/2006/relationships/hyperlink" Target="http://www.reddit.com/r/Bitcoin/comments/38a9c0/lawsky_hints_at_bitlicense_news_ahead_of_dc_speech/" TargetMode="External"/><Relationship Id="rId736" Type="http://schemas.openxmlformats.org/officeDocument/2006/relationships/hyperlink" Target="http://www.coindesk.com/lawsky-bitlicense-dc-speech/" TargetMode="External"/><Relationship Id="rId735" Type="http://schemas.openxmlformats.org/officeDocument/2006/relationships/hyperlink" Target="http://www.reddit.com/r/Bitcoin/comments/38abbc/every_time_i_see_a_story_about_asset_forfeiture/" TargetMode="External"/><Relationship Id="rId37" Type="http://schemas.openxmlformats.org/officeDocument/2006/relationships/hyperlink" Target="http://www.zerohedge.com/news/2015-05-30/good-luck-getting-your-money-out" TargetMode="External"/><Relationship Id="rId36" Type="http://schemas.openxmlformats.org/officeDocument/2006/relationships/hyperlink" Target="http://www.reddit.com/r/Bitcoin/comments/37vr1n/i_just_lost_140_because_i_forgot_the_password_to/" TargetMode="External"/><Relationship Id="rId39" Type="http://schemas.openxmlformats.org/officeDocument/2006/relationships/hyperlink" Target="https://www.youtube.com/watch?v=mhMcSZRzPII" TargetMode="External"/><Relationship Id="rId38" Type="http://schemas.openxmlformats.org/officeDocument/2006/relationships/hyperlink" Target="http://www.reddit.com/r/Bitcoin/comments/37vqpm/good_luck_getting_your_money_out_the_fed/" TargetMode="External"/><Relationship Id="rId730" Type="http://schemas.openxmlformats.org/officeDocument/2006/relationships/hyperlink" Target="http://www.reddit.com/r/Bitcoin/comments/38a3f2/superintendent_lawsky_will_be_speaking_tomorrow/" TargetMode="External"/><Relationship Id="rId2650" Type="http://schemas.openxmlformats.org/officeDocument/2006/relationships/hyperlink" Target="https://blog.changetip.com/win-500-for-your-dad-this-fathers-day-with-changetip/" TargetMode="External"/><Relationship Id="rId1320" Type="http://schemas.openxmlformats.org/officeDocument/2006/relationships/hyperlink" Target="http://www.reddit.com/r/Bitcoin/comments/38ovbo/is_coinmaporg_broken_or_lagging_newly_added/" TargetMode="External"/><Relationship Id="rId2651" Type="http://schemas.openxmlformats.org/officeDocument/2006/relationships/hyperlink" Target="http://www.reddit.com/r/Bitcoin/comments/39mu3g/win_500_for_your_dad_this_fathers_day_with/" TargetMode="External"/><Relationship Id="rId1321" Type="http://schemas.openxmlformats.org/officeDocument/2006/relationships/hyperlink" Target="http://insidebitcoins.com/news/bitcoin-public-policy-associations-respond-to-the-final-bitlicense-release/32967" TargetMode="External"/><Relationship Id="rId2652" Type="http://schemas.openxmlformats.org/officeDocument/2006/relationships/hyperlink" Target="http://www.futurism.com/wp-content/uploads/2015/06/Bitcoin_June12th_2015.jpg" TargetMode="External"/><Relationship Id="rId1322" Type="http://schemas.openxmlformats.org/officeDocument/2006/relationships/hyperlink" Target="http://www.reddit.com/r/Bitcoin/comments/38p0z1/bitcoin_public_policy_associations_respond_to_the/" TargetMode="External"/><Relationship Id="rId2653" Type="http://schemas.openxmlformats.org/officeDocument/2006/relationships/hyperlink" Target="http://www.reddit.com/r/Bitcoin/comments/39mtnh/this_week_in_bitcoin_and_blockchain_openbazaar/" TargetMode="External"/><Relationship Id="rId1356" Type="http://schemas.openxmlformats.org/officeDocument/2006/relationships/hyperlink" Target="http://www.reddit.com/r/Bitcoin/comments/38qdl8/how_does_a_vanity_address_like_this_get_generated/" TargetMode="External"/><Relationship Id="rId2203" Type="http://schemas.openxmlformats.org/officeDocument/2006/relationships/hyperlink" Target="https://np.reddit.com/r/Futurology/comments/39a466/elon_musks_spacex_reportedly_files_with_the_fcc/" TargetMode="External"/><Relationship Id="rId2687" Type="http://schemas.openxmlformats.org/officeDocument/2006/relationships/hyperlink" Target="http://www.bbc.com/news/world-africa-33105400?ocid=socialflow_facebook" TargetMode="External"/><Relationship Id="rId1357" Type="http://schemas.openxmlformats.org/officeDocument/2006/relationships/hyperlink" Target="http://imgur.com/Nmynjq5" TargetMode="External"/><Relationship Id="rId2204" Type="http://schemas.openxmlformats.org/officeDocument/2006/relationships/hyperlink" Target="http://www.reddit.com/r/Bitcoin/comments/39bhiy/elon_musks_spacex_reportedly_files_with_the_fcc/" TargetMode="External"/><Relationship Id="rId2688" Type="http://schemas.openxmlformats.org/officeDocument/2006/relationships/hyperlink" Target="http://www.reddit.com/r/Bitcoin/comments/39npoz/zimbabwe_dollars_phased_out/" TargetMode="External"/><Relationship Id="rId20" Type="http://schemas.openxmlformats.org/officeDocument/2006/relationships/hyperlink" Target="http://techcrunch.com/2015/05/30/millennial-banks/" TargetMode="External"/><Relationship Id="rId1358" Type="http://schemas.openxmlformats.org/officeDocument/2006/relationships/hyperlink" Target="http://www.reddit.com/r/Bitcoin/comments/38qkp8/you_could_be_a_millionaire/" TargetMode="External"/><Relationship Id="rId2205" Type="http://schemas.openxmlformats.org/officeDocument/2006/relationships/hyperlink" Target="http://www.reddit.com/r/Bitcoin/comments/39blnw/eli5_what_are_blocksblock_sizes/" TargetMode="External"/><Relationship Id="rId2689" Type="http://schemas.openxmlformats.org/officeDocument/2006/relationships/hyperlink" Target="http://www.reddit.com/r/Bitcoin/comments/39nsva/an_idea_for_bip100_allowing_users_to_participate/" TargetMode="External"/><Relationship Id="rId1359" Type="http://schemas.openxmlformats.org/officeDocument/2006/relationships/hyperlink" Target="http://www.reddit.com/r/Bitcoin/comments/38qkgg/is_there_a_bitcoin_tech_that_will_enable_the/" TargetMode="External"/><Relationship Id="rId2206" Type="http://schemas.openxmlformats.org/officeDocument/2006/relationships/hyperlink" Target="https://i.imgur.com/sweibRz.png" TargetMode="External"/><Relationship Id="rId22" Type="http://schemas.openxmlformats.org/officeDocument/2006/relationships/hyperlink" Target="http://www.reddit.com/r/Bitcoin/comments/37vmj7/any_good_places_to_sell_hardware_for_bitcoin/" TargetMode="External"/><Relationship Id="rId2207" Type="http://schemas.openxmlformats.org/officeDocument/2006/relationships/hyperlink" Target="http://www.reddit.com/r/Bitcoin/comments/39bjzo/mark_the_antifragile_bitcoin_ep_0x00/" TargetMode="External"/><Relationship Id="rId21" Type="http://schemas.openxmlformats.org/officeDocument/2006/relationships/hyperlink" Target="http://www.reddit.com/r/Bitcoin/comments/37vics/millennials_are_destroying_banks_and_its_the/" TargetMode="External"/><Relationship Id="rId2208" Type="http://schemas.openxmlformats.org/officeDocument/2006/relationships/hyperlink" Target="http://www.reddit.com/r/Bitcoin/comments/39bt0t/75000_bit_bounty_for_a_script_that_writes_data_to/" TargetMode="External"/><Relationship Id="rId24" Type="http://schemas.openxmlformats.org/officeDocument/2006/relationships/hyperlink" Target="http://www.reddit.com/r/Bitcoin/comments/37vmb8/elliptic_curve_cryptography_a_gentle_introduction/" TargetMode="External"/><Relationship Id="rId2209" Type="http://schemas.openxmlformats.org/officeDocument/2006/relationships/hyperlink" Target="http://fortune.com/2015/06/10/bitcoin-consolidation-mexico/" TargetMode="External"/><Relationship Id="rId23" Type="http://schemas.openxmlformats.org/officeDocument/2006/relationships/hyperlink" Target="http://andrea.corbellini.name/2015/05/30/elliptic-curve-crypthograpy-ecdh-and-ecdsa/" TargetMode="External"/><Relationship Id="rId767" Type="http://schemas.openxmlformats.org/officeDocument/2006/relationships/hyperlink" Target="http://www.reddit.com/r/Bitcoin/comments/38avl0/why_financial_firms_are_investigating_bitcoin/" TargetMode="External"/><Relationship Id="rId766" Type="http://schemas.openxmlformats.org/officeDocument/2006/relationships/hyperlink" Target="http://finance.yahoo.com/news/why-financial-firms-investigating-bitcoin-212438777.html" TargetMode="External"/><Relationship Id="rId765" Type="http://schemas.openxmlformats.org/officeDocument/2006/relationships/hyperlink" Target="http://www.reddit.com/r/Bitcoin/comments/38avoo/igot_warning_sticky/" TargetMode="External"/><Relationship Id="rId764" Type="http://schemas.openxmlformats.org/officeDocument/2006/relationships/hyperlink" Target="http://www.reddit.com/r/Bitcoin/comments/38aw9t/if_you_want_to_use_bitcoin_to_purchase_your_meals/" TargetMode="External"/><Relationship Id="rId769" Type="http://schemas.openxmlformats.org/officeDocument/2006/relationships/hyperlink" Target="http://www.reddit.com/r/Bitcoin/comments/38axqp/crypto_currencies_like_bitcoin_are_the_next_step/" TargetMode="External"/><Relationship Id="rId768" Type="http://schemas.openxmlformats.org/officeDocument/2006/relationships/hyperlink" Target="http://thelendingmag.com/bitcoin-blockchain/" TargetMode="External"/><Relationship Id="rId26" Type="http://schemas.openxmlformats.org/officeDocument/2006/relationships/hyperlink" Target="http://dmt.li/xapoboard" TargetMode="External"/><Relationship Id="rId25" Type="http://schemas.openxmlformats.org/officeDocument/2006/relationships/hyperlink" Target="http://www.reddit.com/r/Bitcoin/comments/37vm2h/bitcoin_future_opinions/" TargetMode="External"/><Relationship Id="rId2680" Type="http://schemas.openxmlformats.org/officeDocument/2006/relationships/hyperlink" Target="http://www.reddit.com/r/Bitcoin/comments/39nmfl/sold_bitcoin_to_old_crypto_virus_victim/" TargetMode="External"/><Relationship Id="rId28" Type="http://schemas.openxmlformats.org/officeDocument/2006/relationships/hyperlink" Target="http://www.reddit.com/r/Bitcoin/comments/37vmj7/any_good_places_to_sell_hardware_for_bitcoin/" TargetMode="External"/><Relationship Id="rId1350" Type="http://schemas.openxmlformats.org/officeDocument/2006/relationships/hyperlink" Target="http://www.reddit.com/r/Bitcoin/comments/38qa9w/welcome_to_bitcoins_boring_era/" TargetMode="External"/><Relationship Id="rId2681" Type="http://schemas.openxmlformats.org/officeDocument/2006/relationships/hyperlink" Target="https://ihb.io/2015-06-12/news/buy-bitpremier-18198" TargetMode="External"/><Relationship Id="rId27" Type="http://schemas.openxmlformats.org/officeDocument/2006/relationships/hyperlink" Target="http://www.reddit.com/r/Bitcoin/comments/37vo5u/xapo_merges_finances_old_guard_with_new_breed_of/" TargetMode="External"/><Relationship Id="rId1351" Type="http://schemas.openxmlformats.org/officeDocument/2006/relationships/hyperlink" Target="http://www.forbes.com/sites/georgehoward/2015/06/05/bitcoin-and-the-arts-and-interview-with-artist-and-composer-zoe-keating/" TargetMode="External"/><Relationship Id="rId2682" Type="http://schemas.openxmlformats.org/officeDocument/2006/relationships/hyperlink" Target="http://www.reddit.com/r/Bitcoin/comments/39nlq9/five_crazy_cool_and_expensive_things_you_can_buy/" TargetMode="External"/><Relationship Id="rId763" Type="http://schemas.openxmlformats.org/officeDocument/2006/relationships/hyperlink" Target="http://www.reddit.com/r/Bitcoin/comments/38asrj/cubits_partners_with_wikando_to_bring_bitcoin_to/" TargetMode="External"/><Relationship Id="rId1352" Type="http://schemas.openxmlformats.org/officeDocument/2006/relationships/hyperlink" Target="http://www.reddit.com/r/Bitcoin/comments/38qa6t/bitcoin_and_the_arts_an_interview_with_artist_and/" TargetMode="External"/><Relationship Id="rId2683" Type="http://schemas.openxmlformats.org/officeDocument/2006/relationships/hyperlink" Target="http://hoyesexaminar.io/2015/06/12/digital-endearment-and-the-monetization-of-the-like-button/" TargetMode="External"/><Relationship Id="rId29" Type="http://schemas.openxmlformats.org/officeDocument/2006/relationships/hyperlink" Target="http://andrea.corbellini.name/2015/05/30/elliptic-curve-crypthograpy-ecdh-and-ecdsa/" TargetMode="External"/><Relationship Id="rId762" Type="http://schemas.openxmlformats.org/officeDocument/2006/relationships/hyperlink" Target="http://bravenewcoin.com/news/cubits-partners-with-wikando-to-bring-bitcoin-to-non-profits/" TargetMode="External"/><Relationship Id="rId1353" Type="http://schemas.openxmlformats.org/officeDocument/2006/relationships/hyperlink" Target="http://webrazzi.com/2015/06/04/turkiye-mobil-bankacilik-bitcoin-arastirma/" TargetMode="External"/><Relationship Id="rId2200" Type="http://schemas.openxmlformats.org/officeDocument/2006/relationships/hyperlink" Target="https://bitcoinnewsmagazine.com/bitcoin-cloud-services-hyip-no-longer-paying/" TargetMode="External"/><Relationship Id="rId2684" Type="http://schemas.openxmlformats.org/officeDocument/2006/relationships/hyperlink" Target="http://www.reddit.com/r/Bitcoin/comments/39n504/digital_endearment_and_the_monetization_of_the/" TargetMode="External"/><Relationship Id="rId761" Type="http://schemas.openxmlformats.org/officeDocument/2006/relationships/hyperlink" Target="http://www.reddit.com/r/Bitcoin/comments/38aqn8/to_ben_lawsky_how_much_profit_is_there_in/" TargetMode="External"/><Relationship Id="rId1354" Type="http://schemas.openxmlformats.org/officeDocument/2006/relationships/hyperlink" Target="http://www.reddit.com/r/Bitcoin/comments/38q9ej/just_look_at_the_graphs_of_ing_bankor_translate/" TargetMode="External"/><Relationship Id="rId2201" Type="http://schemas.openxmlformats.org/officeDocument/2006/relationships/hyperlink" Target="http://www.reddit.com/r/Bitcoin/comments/39bejf/bitcoin_cloud_services_hyip_no_longer_paying/" TargetMode="External"/><Relationship Id="rId2685" Type="http://schemas.openxmlformats.org/officeDocument/2006/relationships/hyperlink" Target="http://www.coindesk.com/lloyds-report-bitcoin-will-always-be-risky/" TargetMode="External"/><Relationship Id="rId760" Type="http://schemas.openxmlformats.org/officeDocument/2006/relationships/hyperlink" Target="https://twitter.com/benlolsky/status/605889127414784001" TargetMode="External"/><Relationship Id="rId1355" Type="http://schemas.openxmlformats.org/officeDocument/2006/relationships/hyperlink" Target="https://blockchain.info/address/1BitcoinEaterAddressDontSendf59kuE" TargetMode="External"/><Relationship Id="rId2202" Type="http://schemas.openxmlformats.org/officeDocument/2006/relationships/hyperlink" Target="http://www.reddit.com/r/Bitcoin/comments/39bec7/live_qa_interview_w_coinbase_exchange_weds_130pm/" TargetMode="External"/><Relationship Id="rId2686" Type="http://schemas.openxmlformats.org/officeDocument/2006/relationships/hyperlink" Target="http://www.reddit.com/r/Bitcoin/comments/39nnbe/lloyds_report_bitcoin_will_always_be_risky/" TargetMode="External"/><Relationship Id="rId1345" Type="http://schemas.openxmlformats.org/officeDocument/2006/relationships/hyperlink" Target="https://www.instaforex.com/forex_promo/bitcoin_1/?x=JIYQ" TargetMode="External"/><Relationship Id="rId2676" Type="http://schemas.openxmlformats.org/officeDocument/2006/relationships/hyperlink" Target="http://www.reddit.com/r/Bitcoin/comments/39ndly/meganet_a_blockchain_powered_network_by_the/" TargetMode="External"/><Relationship Id="rId1346" Type="http://schemas.openxmlformats.org/officeDocument/2006/relationships/hyperlink" Target="http://www.reddit.com/r/Bitcoin/comments/38q006/instaforexbitcointrading/" TargetMode="External"/><Relationship Id="rId2677" Type="http://schemas.openxmlformats.org/officeDocument/2006/relationships/hyperlink" Target="http://www.goldmansachs.com/our-thinking/talks-at-gs/evolution-of-bitcoin.html" TargetMode="External"/><Relationship Id="rId1347" Type="http://schemas.openxmlformats.org/officeDocument/2006/relationships/hyperlink" Target="http://www.futurism.com/wp-content/uploads/2015/06/Bitcoin_June5th_2015.jpg" TargetMode="External"/><Relationship Id="rId2678" Type="http://schemas.openxmlformats.org/officeDocument/2006/relationships/hyperlink" Target="http://www.reddit.com/r/Bitcoin/comments/39nigw/goldman_sachs_talksgs_the_evolution_of_bitcoin/" TargetMode="External"/><Relationship Id="rId1348" Type="http://schemas.openxmlformats.org/officeDocument/2006/relationships/hyperlink" Target="http://www.reddit.com/r/Bitcoin/comments/38q7t9/this_week_in_bitcoin_bitcoin_capital_raises_1m/" TargetMode="External"/><Relationship Id="rId2679" Type="http://schemas.openxmlformats.org/officeDocument/2006/relationships/hyperlink" Target="http://www.reddit.com/r/Bitcoin/comments/39nkjk/the_establishment_of_recognised_security/" TargetMode="External"/><Relationship Id="rId11" Type="http://schemas.openxmlformats.org/officeDocument/2006/relationships/hyperlink" Target="http://www.reddit.com/r/Bitcoin/comments/37vh9j/the_10_2_comandments_revisited/" TargetMode="External"/><Relationship Id="rId1349" Type="http://schemas.openxmlformats.org/officeDocument/2006/relationships/hyperlink" Target="http://www.bloombergview.com/articles/2015-06-05/bitcoin-eccentrics-pushed-aside-in-name-of-progress" TargetMode="External"/><Relationship Id="rId10" Type="http://schemas.openxmlformats.org/officeDocument/2006/relationships/hyperlink" Target="http://www.reddit.com/r/Bitcoin/comments/37vhmr/issue_a_presidential_pardon_for_ross_ulbricht/" TargetMode="External"/><Relationship Id="rId13" Type="http://schemas.openxmlformats.org/officeDocument/2006/relationships/hyperlink" Target="http://www.reddit.com/r/Bitcoin/comments/37vgvb/waxing_poetic_about_heaven_and_blockchains/" TargetMode="External"/><Relationship Id="rId12" Type="http://schemas.openxmlformats.org/officeDocument/2006/relationships/hyperlink" Target="http://imgur.com/Ctl0X5y" TargetMode="External"/><Relationship Id="rId756" Type="http://schemas.openxmlformats.org/officeDocument/2006/relationships/hyperlink" Target="http://www.reddit.com/r/Bitcoin/comments/38anjg/told_yall_the_bitlicense_is_coming_tomorrow/" TargetMode="External"/><Relationship Id="rId755" Type="http://schemas.openxmlformats.org/officeDocument/2006/relationships/hyperlink" Target="http://www.reddit.com/r/Bitcoin/comments/38anm8/bringing_barter_to_bitcoin/" TargetMode="External"/><Relationship Id="rId754" Type="http://schemas.openxmlformats.org/officeDocument/2006/relationships/hyperlink" Target="http://btcvestor.com/2015/06/02/bringing-barter-to-bitcoin/" TargetMode="External"/><Relationship Id="rId753" Type="http://schemas.openxmlformats.org/officeDocument/2006/relationships/hyperlink" Target="http://www.reddit.com/r/Bitcoin/comments/38aogv/russell_brand_posts_video_about_ross_ulbricht_to/" TargetMode="External"/><Relationship Id="rId759" Type="http://schemas.openxmlformats.org/officeDocument/2006/relationships/hyperlink" Target="http://www.reddit.com/r/Bitcoin/comments/38aqt6/nodes_should_prefer_smaller_blocks/" TargetMode="External"/><Relationship Id="rId758" Type="http://schemas.openxmlformats.org/officeDocument/2006/relationships/hyperlink" Target="http://www.reddit.com/r/Bitcoin/comments/38aryl/uk_bitcoin_users_in_favor_of_regulation/" TargetMode="External"/><Relationship Id="rId757" Type="http://schemas.openxmlformats.org/officeDocument/2006/relationships/hyperlink" Target="http://www.newsbtc.com/2015/06/03/uk-bitcoin-users-favor-regulation/" TargetMode="External"/><Relationship Id="rId15" Type="http://schemas.openxmlformats.org/officeDocument/2006/relationships/hyperlink" Target="http://www.reddit.com/r/Bitcoin/comments/37vgd4/the_okcoin_hindenburg_omen/" TargetMode="External"/><Relationship Id="rId14" Type="http://schemas.openxmlformats.org/officeDocument/2006/relationships/hyperlink" Target="http://shitco.in/2015/05/30/the-okcoin-hindenburg-omen/" TargetMode="External"/><Relationship Id="rId17" Type="http://schemas.openxmlformats.org/officeDocument/2006/relationships/hyperlink" Target="http://blog.itch.io/post/120285706519/introducing-bitcoin-support" TargetMode="External"/><Relationship Id="rId2670" Type="http://schemas.openxmlformats.org/officeDocument/2006/relationships/hyperlink" Target="http://www.reddit.com/r/Bitcoin/comments/39na75/poll_results_are_banks_right_to_use_blockchain/" TargetMode="External"/><Relationship Id="rId16" Type="http://schemas.openxmlformats.org/officeDocument/2006/relationships/hyperlink" Target="http://www.reddit.com/r/Bitcoin/comments/37vg8y/is_the_blockstream_company_the_reason_why_4_core/" TargetMode="External"/><Relationship Id="rId1340" Type="http://schemas.openxmlformats.org/officeDocument/2006/relationships/hyperlink" Target="http://www.reddit.com/r/Bitcoin/comments/38pwqg/so_how_does_one_start_and_get_money_from_it/" TargetMode="External"/><Relationship Id="rId2671" Type="http://schemas.openxmlformats.org/officeDocument/2006/relationships/hyperlink" Target="http://www.reddit.com/r/Bitcoin/comments/39n9zf/the_story_of_bitcoin_and_the_great_block_size/" TargetMode="External"/><Relationship Id="rId19" Type="http://schemas.openxmlformats.org/officeDocument/2006/relationships/hyperlink" Target="http://www.reddit.com/r/Bitcoin/comments/37vj7l/can_the_bitcoin_network_be_jammed_for_a_day_at_a/" TargetMode="External"/><Relationship Id="rId752" Type="http://schemas.openxmlformats.org/officeDocument/2006/relationships/hyperlink" Target="https://www.facebook.com/RussellBrand/videos/10152966212053177/" TargetMode="External"/><Relationship Id="rId1341" Type="http://schemas.openxmlformats.org/officeDocument/2006/relationships/hyperlink" Target="http://bitcoinist.net/ios-vulnerability-spoofs-apple-pay-bitcoin-better-option/" TargetMode="External"/><Relationship Id="rId2672" Type="http://schemas.openxmlformats.org/officeDocument/2006/relationships/hyperlink" Target="https://torrentfreak.com/kim-dotcoms-meganet-preps-jan-2016-crowdfunding-campaign-150610/" TargetMode="External"/><Relationship Id="rId18" Type="http://schemas.openxmlformats.org/officeDocument/2006/relationships/hyperlink" Target="http://www.reddit.com/r/Bitcoin/comments/37vg4l/indie_game_store_itchio_starts_accepting_bitcoin/" TargetMode="External"/><Relationship Id="rId751" Type="http://schemas.openxmlformats.org/officeDocument/2006/relationships/hyperlink" Target="http://www.reddit.com/r/Bitcoin/comments/38aojk/can_someone_help_me_with_mineing_bit_coin_and_how/" TargetMode="External"/><Relationship Id="rId1342" Type="http://schemas.openxmlformats.org/officeDocument/2006/relationships/hyperlink" Target="http://www.reddit.com/r/Bitcoin/comments/38pvm9/ios_vulnerability_spoofs_apple_pay_bitcoin_the/" TargetMode="External"/><Relationship Id="rId2673" Type="http://schemas.openxmlformats.org/officeDocument/2006/relationships/hyperlink" Target="http://www.reddit.com/r/Bitcoin/comments/39ndly/meganet_a_blockchain_powered_network_by_the/" TargetMode="External"/><Relationship Id="rId750" Type="http://schemas.openxmlformats.org/officeDocument/2006/relationships/hyperlink" Target="http://www.reddit.com/r/Bitcoin/comments/38ajvl/i_have_a_bitcoin_private_key_tattooed_on_my_shaft/" TargetMode="External"/><Relationship Id="rId1343" Type="http://schemas.openxmlformats.org/officeDocument/2006/relationships/hyperlink" Target="http://www.zerohedge.com/news/2015-06-05/greek-banks-verge-total-collapse-bank-run-surges-massively-depositors-yank-%E2%82%AC700-mill" TargetMode="External"/><Relationship Id="rId2674" Type="http://schemas.openxmlformats.org/officeDocument/2006/relationships/hyperlink" Target="http://www.reddit.com/r/Bitcoin/comments/39ndg9/what_ever_happened_to_bitcoin_magazine/" TargetMode="External"/><Relationship Id="rId1344" Type="http://schemas.openxmlformats.org/officeDocument/2006/relationships/hyperlink" Target="http://www.reddit.com/r/Bitcoin/comments/38q2pg/greek_banks_on_verge_of_total_collapse_bank_run/" TargetMode="External"/><Relationship Id="rId2675" Type="http://schemas.openxmlformats.org/officeDocument/2006/relationships/hyperlink" Target="https://torrentfreak.com/kim-dotcoms-meganet-preps-jan-2016-crowdfunding-campaign-150610/" TargetMode="External"/><Relationship Id="rId84" Type="http://schemas.openxmlformats.org/officeDocument/2006/relationships/hyperlink" Target="http://www.reddit.com/r/Bitcoin/comments/37wod7/just_for_fun_i_put_some_equally_spaced_lines_on/" TargetMode="External"/><Relationship Id="rId1774" Type="http://schemas.openxmlformats.org/officeDocument/2006/relationships/hyperlink" Target="http://rt.com/usa/265411-bitcoin-robbery-man-nyc/" TargetMode="External"/><Relationship Id="rId2621" Type="http://schemas.openxmlformats.org/officeDocument/2006/relationships/hyperlink" Target="http://www.reddit.com/r/Bitcoin/comments/39mavd/bitcoin_survey_for_canadian_business_owners/" TargetMode="External"/><Relationship Id="rId83" Type="http://schemas.openxmlformats.org/officeDocument/2006/relationships/hyperlink" Target="http://i.imgur.com/TFjFJrT.png" TargetMode="External"/><Relationship Id="rId1775" Type="http://schemas.openxmlformats.org/officeDocument/2006/relationships/hyperlink" Target="http://www.reddit.com/r/Bitcoin/comments/3904j6/gunmen_rob_nyc_man_1100_dollars_worth_of_bitcoin/" TargetMode="External"/><Relationship Id="rId2622" Type="http://schemas.openxmlformats.org/officeDocument/2006/relationships/hyperlink" Target="http://m.imgur.com/8h7x9pS" TargetMode="External"/><Relationship Id="rId86" Type="http://schemas.openxmlformats.org/officeDocument/2006/relationships/hyperlink" Target="http://www.reddit.com/r/Bitcoin/comments/37ws9m/if_i_use_2fa_or_passcode_to_withdraw_on_all_my/" TargetMode="External"/><Relationship Id="rId1776" Type="http://schemas.openxmlformats.org/officeDocument/2006/relationships/hyperlink" Target="http://www.reddit.com/r/Bitcoin/comments/3906jk/a_question_about_btc_lending_btcjam_bitlendingclub/" TargetMode="External"/><Relationship Id="rId2623" Type="http://schemas.openxmlformats.org/officeDocument/2006/relationships/hyperlink" Target="http://www.reddit.com/r/Bitcoin/comments/39m8ip/peter_todd_on_bip66/" TargetMode="External"/><Relationship Id="rId85" Type="http://schemas.openxmlformats.org/officeDocument/2006/relationships/hyperlink" Target="http://www.reddit.com/r/Bitcoin/comments/37wsay/best_bitcoin_mixer/" TargetMode="External"/><Relationship Id="rId1777" Type="http://schemas.openxmlformats.org/officeDocument/2006/relationships/hyperlink" Target="http://www.reddit.com/r/Bitcoin/comments/3904qp/when_will_the_block_size_limit_be_increased/" TargetMode="External"/><Relationship Id="rId2624" Type="http://schemas.openxmlformats.org/officeDocument/2006/relationships/hyperlink" Target="https://www.youtube.com/watch?v=7-vYEsfsa30" TargetMode="External"/><Relationship Id="rId88" Type="http://schemas.openxmlformats.org/officeDocument/2006/relationships/hyperlink" Target="http://www.reddit.com/r/Bitcoin/comments/37wu06/we_need_protection_against_the_ability_to_spam/" TargetMode="External"/><Relationship Id="rId1778" Type="http://schemas.openxmlformats.org/officeDocument/2006/relationships/hyperlink" Target="https://www.biv.com/article/2015/6/ask-experts-bitcoins-value-merchants-clings-custom/" TargetMode="External"/><Relationship Id="rId2625" Type="http://schemas.openxmlformats.org/officeDocument/2006/relationships/hyperlink" Target="http://www.reddit.com/r/Bitcoin/comments/39md1f/goldman_sachs_session_highlights_on_the_evolution/" TargetMode="External"/><Relationship Id="rId87" Type="http://schemas.openxmlformats.org/officeDocument/2006/relationships/hyperlink" Target="http://www.reddit.com/r/Bitcoin/comments/37wr77/noob_question_whats_the_average_hash_rate_right/" TargetMode="External"/><Relationship Id="rId1779" Type="http://schemas.openxmlformats.org/officeDocument/2006/relationships/hyperlink" Target="http://www.reddit.com/r/Bitcoin/comments/3907xj/bitcoins_value_to_merchants_clings_to_customer/" TargetMode="External"/><Relationship Id="rId2626" Type="http://schemas.openxmlformats.org/officeDocument/2006/relationships/hyperlink" Target="http://www.reddit.com/r/Bitcoin/comments/39mcy7/options_to_exchange_bitcoin_to_paypal/" TargetMode="External"/><Relationship Id="rId2627" Type="http://schemas.openxmlformats.org/officeDocument/2006/relationships/hyperlink" Target="https://www.youtube.com/watch?v=IgETC2JMUBI&amp;feature=youtu.be" TargetMode="External"/><Relationship Id="rId89" Type="http://schemas.openxmlformats.org/officeDocument/2006/relationships/hyperlink" Target="http://www.reddit.com/r/Bitcoin/comments/37wtq3/when_is_the_final_bitcoin_auction/" TargetMode="External"/><Relationship Id="rId2628" Type="http://schemas.openxmlformats.org/officeDocument/2006/relationships/hyperlink" Target="http://www.reddit.com/r/Bitcoin/comments/39mha6/beyond_bitcoin_block_chains_and_the_future_of/" TargetMode="External"/><Relationship Id="rId709" Type="http://schemas.openxmlformats.org/officeDocument/2006/relationships/hyperlink" Target="http://www.strictlyvc.com/2015/06/01/a-bitcoin-entrepreneur-fights-through-a-fog-of-uncertainty/" TargetMode="External"/><Relationship Id="rId2629" Type="http://schemas.openxmlformats.org/officeDocument/2006/relationships/hyperlink" Target="http://www.reddit.com/r/Bitcoin/comments/39mgl9/my_proposal_for_how_votes_are_counted_in_jeff/" TargetMode="External"/><Relationship Id="rId708" Type="http://schemas.openxmlformats.org/officeDocument/2006/relationships/hyperlink" Target="http://www.reddit.com/r/Bitcoin/comments/389tgj/armory_watch_only_wallet/" TargetMode="External"/><Relationship Id="rId707" Type="http://schemas.openxmlformats.org/officeDocument/2006/relationships/hyperlink" Target="http://www.reddit.com/r/Bitcoin/comments/389vce/record_volumes_at_unocoin_over_the_past_30_days/" TargetMode="External"/><Relationship Id="rId706" Type="http://schemas.openxmlformats.org/officeDocument/2006/relationships/hyperlink" Target="https://twitter.com/Unocoin/status/605776517121974272" TargetMode="External"/><Relationship Id="rId80" Type="http://schemas.openxmlformats.org/officeDocument/2006/relationships/hyperlink" Target="http://www.reddit.com/r/Bitcoin/comments/37wow9/ill_have_a_shot_of_bitcoin_bartender/" TargetMode="External"/><Relationship Id="rId82" Type="http://schemas.openxmlformats.org/officeDocument/2006/relationships/hyperlink" Target="http://www.reddit.com/r/Bitcoin/comments/37woqh/giveaway_free_money/" TargetMode="External"/><Relationship Id="rId81" Type="http://schemas.openxmlformats.org/officeDocument/2006/relationships/hyperlink" Target="http://www.twitch.tv/team_acetic" TargetMode="External"/><Relationship Id="rId701" Type="http://schemas.openxmlformats.org/officeDocument/2006/relationships/hyperlink" Target="http://www.reddit.com/r/Bitcoin/comments/389pq6/elastic_block_cap_with_rollover_penalties_my/" TargetMode="External"/><Relationship Id="rId700" Type="http://schemas.openxmlformats.org/officeDocument/2006/relationships/hyperlink" Target="https://bitcointalk.org/index.php?topic=1078521" TargetMode="External"/><Relationship Id="rId705" Type="http://schemas.openxmlformats.org/officeDocument/2006/relationships/hyperlink" Target="http://www.reddit.com/r/Bitcoin/comments/389nc5/cancoin/" TargetMode="External"/><Relationship Id="rId704" Type="http://schemas.openxmlformats.org/officeDocument/2006/relationships/hyperlink" Target="https://www.youtube.com/watch?v=BExxJv4uP50" TargetMode="External"/><Relationship Id="rId703" Type="http://schemas.openxmlformats.org/officeDocument/2006/relationships/hyperlink" Target="http://www.reddit.com/r/Bitcoin/comments/389ovm/why_multisig_payments_matter_in_the_real_world/" TargetMode="External"/><Relationship Id="rId702" Type="http://schemas.openxmlformats.org/officeDocument/2006/relationships/hyperlink" Target="http://pollen23.com/pass-it-pass-it/" TargetMode="External"/><Relationship Id="rId1770" Type="http://schemas.openxmlformats.org/officeDocument/2006/relationships/hyperlink" Target="http://www.reddit.com/r/Bitcoin/comments/38zwtt/a_first_look_at_the_usability_of_bitcoin_key/" TargetMode="External"/><Relationship Id="rId1771" Type="http://schemas.openxmlformats.org/officeDocument/2006/relationships/hyperlink" Target="http://bitcoinist.net/bitpay-releases-copay-successful-beta-testing/" TargetMode="External"/><Relationship Id="rId1772" Type="http://schemas.openxmlformats.org/officeDocument/2006/relationships/hyperlink" Target="http://www.reddit.com/r/Bitcoin/comments/38zzml/bitpay_releases_copay_after_successful_beta/" TargetMode="External"/><Relationship Id="rId1773" Type="http://schemas.openxmlformats.org/officeDocument/2006/relationships/hyperlink" Target="http://www.reddit.com/r/Bitcoin/comments/3904qp/when_will_the_block_size_limit_be_increased/" TargetMode="External"/><Relationship Id="rId2620" Type="http://schemas.openxmlformats.org/officeDocument/2006/relationships/hyperlink" Target="http://www.reddit.com/r/Bitcoin/comments/39mbgk/eli5_why_dont_we_just_have_an_unlimited_block/" TargetMode="External"/><Relationship Id="rId73" Type="http://schemas.openxmlformats.org/officeDocument/2006/relationships/hyperlink" Target="http://www.reddit.com/r/Bitcoin/comments/37wlz8/what_is_the_most_secure_os_for_a_computer/" TargetMode="External"/><Relationship Id="rId1763" Type="http://schemas.openxmlformats.org/officeDocument/2006/relationships/hyperlink" Target="http://www.reddit.com/r/Bitcoin/comments/38zulm/unconfirmed_transaction/" TargetMode="External"/><Relationship Id="rId2610" Type="http://schemas.openxmlformats.org/officeDocument/2006/relationships/hyperlink" Target="http://www.reddit.com/r/Bitcoin/comments/39m6mk/bitcoin_gemini_a_discussion_with_the_winklevoss/" TargetMode="External"/><Relationship Id="rId72" Type="http://schemas.openxmlformats.org/officeDocument/2006/relationships/hyperlink" Target="http://www.reddit.com/r/Bitcoin/comments/37wiww/could_the_difficulty_and_reward_be_dynamic_to/" TargetMode="External"/><Relationship Id="rId1764" Type="http://schemas.openxmlformats.org/officeDocument/2006/relationships/hyperlink" Target="http://www.reddit.com/r/Bitcoin/comments/38zu47/i_have_a_manufacturer_in_taiwan_who_id_like_to/" TargetMode="External"/><Relationship Id="rId2611" Type="http://schemas.openxmlformats.org/officeDocument/2006/relationships/hyperlink" Target="http://www.reddit.com/r/Bitcoin/comments/39m6gp/lukejr_tor_is_useless_garbage_that_supports/" TargetMode="External"/><Relationship Id="rId75" Type="http://schemas.openxmlformats.org/officeDocument/2006/relationships/hyperlink" Target="http://www.reddit.com/r/Bitcoin/comments/37wkma/eris_industries_leaves_uk_after_orwellian_bill/" TargetMode="External"/><Relationship Id="rId1765" Type="http://schemas.openxmlformats.org/officeDocument/2006/relationships/hyperlink" Target="http://www.reddit.com/r/Bitcoin/comments/38zty9/problems_in_bitcoin/" TargetMode="External"/><Relationship Id="rId2612" Type="http://schemas.openxmlformats.org/officeDocument/2006/relationships/hyperlink" Target="http://i.imgur.com/9yoJhlY.jpg?2" TargetMode="External"/><Relationship Id="rId74" Type="http://schemas.openxmlformats.org/officeDocument/2006/relationships/hyperlink" Target="http://cointelegraph.com/news/114415/eris-industries-leaves-uk-after-orwellian-bill-reintroduced" TargetMode="External"/><Relationship Id="rId1766" Type="http://schemas.openxmlformats.org/officeDocument/2006/relationships/hyperlink" Target="http://bravenewcoin.com/news/lawskys-farewell/" TargetMode="External"/><Relationship Id="rId2613" Type="http://schemas.openxmlformats.org/officeDocument/2006/relationships/hyperlink" Target="http://www.reddit.com/r/Bitcoin/comments/39m6fs/chuck_norris_can_withdraw_bitcoins_from_mtgox/" TargetMode="External"/><Relationship Id="rId77" Type="http://schemas.openxmlformats.org/officeDocument/2006/relationships/hyperlink" Target="http://www.reddit.com/r/Bitcoin/comments/37wnnu/not_sure_how_useful_this_would_be_to_everyone_but/" TargetMode="External"/><Relationship Id="rId1767" Type="http://schemas.openxmlformats.org/officeDocument/2006/relationships/hyperlink" Target="http://www.reddit.com/r/Bitcoin/comments/38zthv/lawskys_farewell/" TargetMode="External"/><Relationship Id="rId2614" Type="http://schemas.openxmlformats.org/officeDocument/2006/relationships/hyperlink" Target="http://www.amazon.com/product-reviews/B00DG8EPT0/ref=cm_cr_dp_syn_footer?k=Bitcoin%20Internals%3A%20A%20Technical%20Guide%20to%20Bitcoin&amp;showViewpoints=1" TargetMode="External"/><Relationship Id="rId76" Type="http://schemas.openxmlformats.org/officeDocument/2006/relationships/hyperlink" Target="https://github.com/tyzbit/zabbix-bitcoin-scripts" TargetMode="External"/><Relationship Id="rId1768" Type="http://schemas.openxmlformats.org/officeDocument/2006/relationships/hyperlink" Target="http://www.reddit.com/r/Bitcoin/comments/38zww2/tom_harding_block_size_experiment_underway/" TargetMode="External"/><Relationship Id="rId2615" Type="http://schemas.openxmlformats.org/officeDocument/2006/relationships/hyperlink" Target="http://www.reddit.com/r/Bitcoin/comments/39m5pa/has_anyone_read_bitcoin_internals_45_amazoncom_if/" TargetMode="External"/><Relationship Id="rId79" Type="http://schemas.openxmlformats.org/officeDocument/2006/relationships/hyperlink" Target="http://imgur.com/lViYanH" TargetMode="External"/><Relationship Id="rId1769" Type="http://schemas.openxmlformats.org/officeDocument/2006/relationships/hyperlink" Target="http://www.internetsociety.org/sites/default/files/05_3_3.pdf" TargetMode="External"/><Relationship Id="rId2616" Type="http://schemas.openxmlformats.org/officeDocument/2006/relationships/hyperlink" Target="http://m.imgur.com/8h7x9pS" TargetMode="External"/><Relationship Id="rId78" Type="http://schemas.openxmlformats.org/officeDocument/2006/relationships/hyperlink" Target="http://www.reddit.com/r/Bitcoin/comments/37wmku/as_time_goes_on_in_trusting_my_ability_to/" TargetMode="External"/><Relationship Id="rId2617" Type="http://schemas.openxmlformats.org/officeDocument/2006/relationships/hyperlink" Target="http://www.reddit.com/r/Bitcoin/comments/39m8ip/peter_todd_on_bip66/" TargetMode="External"/><Relationship Id="rId2618" Type="http://schemas.openxmlformats.org/officeDocument/2006/relationships/hyperlink" Target="https://bitcoinembassy.nl/hva-blockchain-blockstrap-course-amsterdam-2015-06-26/" TargetMode="External"/><Relationship Id="rId2619" Type="http://schemas.openxmlformats.org/officeDocument/2006/relationships/hyperlink" Target="http://www.reddit.com/r/Bitcoin/comments/39m8f9/hva_blockchain_blockstrap_course_in_amsterdam/" TargetMode="External"/><Relationship Id="rId71" Type="http://schemas.openxmlformats.org/officeDocument/2006/relationships/hyperlink" Target="http://www.reddit.com/r/Bitcoin/comments/37wke7/bitple_virtual_exchange_will_be_shutdown_on_june/" TargetMode="External"/><Relationship Id="rId70" Type="http://schemas.openxmlformats.org/officeDocument/2006/relationships/hyperlink" Target="http://www.reddit.com/r/Bitcoin/comments/37wkhm/when_are_smart_contracts_coming_to_bitcoin/" TargetMode="External"/><Relationship Id="rId1760" Type="http://schemas.openxmlformats.org/officeDocument/2006/relationships/hyperlink" Target="http://www.reddit.com/r/Bitcoin/comments/38zolh/is_rbitcoin_fed_into_the_blockchain/" TargetMode="External"/><Relationship Id="rId1761" Type="http://schemas.openxmlformats.org/officeDocument/2006/relationships/hyperlink" Target="http://www.reddit.com/r/Bitcoin/comments/38zobl/challenge_can_someone_in_the_us_ask_magic_to/" TargetMode="External"/><Relationship Id="rId1762" Type="http://schemas.openxmlformats.org/officeDocument/2006/relationships/hyperlink" Target="http://www.reddit.com/r/Bitcoin/comments/38znp8/the_target_value_for_bitcoin_is_not_some_50_or/" TargetMode="External"/><Relationship Id="rId62" Type="http://schemas.openxmlformats.org/officeDocument/2006/relationships/hyperlink" Target="http://venturebeat.com/2015/05/29/android-pays-debut-means-google-wallet-will-live-on-as-a-p2p-payments-app/" TargetMode="External"/><Relationship Id="rId1312" Type="http://schemas.openxmlformats.org/officeDocument/2006/relationships/hyperlink" Target="https://secure.randpaul.com/?standingstrong&amp;sr=rhf060415a" TargetMode="External"/><Relationship Id="rId1796" Type="http://schemas.openxmlformats.org/officeDocument/2006/relationships/hyperlink" Target="http://www.reddit.com/r/Bitcoin/comments/390goz/bitcoin_faucet_rotator/" TargetMode="External"/><Relationship Id="rId2643" Type="http://schemas.openxmlformats.org/officeDocument/2006/relationships/hyperlink" Target="http://www.coindesk.com/us-treasury-bitcoins-use-to-fund-terrorism-remains-unclear/?utm_source=feedburner&amp;utm_medium=feed&amp;utm_campaign=Feed%3A+CoinDesk+%28CoinDesk+-+The+Voice+of+Digital+Currency%29" TargetMode="External"/><Relationship Id="rId61" Type="http://schemas.openxmlformats.org/officeDocument/2006/relationships/hyperlink" Target="http://www.reddit.com/r/Bitcoin/comments/37wapl/weve_got_some_work_to_do/" TargetMode="External"/><Relationship Id="rId1313" Type="http://schemas.openxmlformats.org/officeDocument/2006/relationships/hyperlink" Target="http://www.reddit.com/r/Bitcoin/comments/38on9n/rand_paul_the_senator_who_is_fighting_for/" TargetMode="External"/><Relationship Id="rId1797" Type="http://schemas.openxmlformats.org/officeDocument/2006/relationships/hyperlink" Target="http://www.reddit.com/r/Bitcoin/comments/390ivb/micro_vs_macro_analysis_of_bitcoin/" TargetMode="External"/><Relationship Id="rId2644" Type="http://schemas.openxmlformats.org/officeDocument/2006/relationships/hyperlink" Target="http://www.reddit.com/r/Bitcoin/comments/39mtai/us_treasury_bitcoins_use_in_funding_terrorism/" TargetMode="External"/><Relationship Id="rId64" Type="http://schemas.openxmlformats.org/officeDocument/2006/relationships/hyperlink" Target="http://www.reddit.com/r/Bitcoin/comments/37wgj4/i_propose_an_extended_stress_test/" TargetMode="External"/><Relationship Id="rId1314" Type="http://schemas.openxmlformats.org/officeDocument/2006/relationships/hyperlink" Target="http://www.theguardian.com/technology/2015/jun/05/silk-road-ross-ulbricht-appeal-convictions-sentencing" TargetMode="External"/><Relationship Id="rId1798" Type="http://schemas.openxmlformats.org/officeDocument/2006/relationships/hyperlink" Target="http://imgur.com/2UUY0qE" TargetMode="External"/><Relationship Id="rId2645" Type="http://schemas.openxmlformats.org/officeDocument/2006/relationships/hyperlink" Target="https://bitcoinmagazine.com/20836/ubs-bank-experimenting-smart-bonds-using-bitcoin-blockchain/?utm_source=twitterfeed&amp;utm_medium=twitter" TargetMode="External"/><Relationship Id="rId63" Type="http://schemas.openxmlformats.org/officeDocument/2006/relationships/hyperlink" Target="http://www.reddit.com/r/Bitcoin/comments/37weqi/android_pays_debut_means_google_wallet_will_live/" TargetMode="External"/><Relationship Id="rId1315" Type="http://schemas.openxmlformats.org/officeDocument/2006/relationships/hyperlink" Target="http://www.reddit.com/r/Bitcoin/comments/38omo7/silk_road_ross_ulbricht_files_appeal_against/" TargetMode="External"/><Relationship Id="rId1799" Type="http://schemas.openxmlformats.org/officeDocument/2006/relationships/hyperlink" Target="http://www.reddit.com/r/Bitcoin/comments/390id1/my_finest_way_to_make_a_bitcoin_gift/" TargetMode="External"/><Relationship Id="rId2646" Type="http://schemas.openxmlformats.org/officeDocument/2006/relationships/hyperlink" Target="http://www.reddit.com/r/Bitcoin/comments/39mvc1/ubs_bank_is_experimenting_with_smartbonds_using/" TargetMode="External"/><Relationship Id="rId66" Type="http://schemas.openxmlformats.org/officeDocument/2006/relationships/hyperlink" Target="http://www.reddit.com/r/Bitcoin/comments/37wg5j/why_does_fiverr_have_the_same_processing_fee_for/" TargetMode="External"/><Relationship Id="rId1316" Type="http://schemas.openxmlformats.org/officeDocument/2006/relationships/hyperlink" Target="http://altcoinpress.com/2015/06/worlds-bitcoin-exchanges-track-and-report-customer-activity/" TargetMode="External"/><Relationship Id="rId2647" Type="http://schemas.openxmlformats.org/officeDocument/2006/relationships/hyperlink" Target="http://www.reddit.com/r/Bitcoin/comments/39mv81/bip_100_in_a_nutshell/" TargetMode="External"/><Relationship Id="rId65" Type="http://schemas.openxmlformats.org/officeDocument/2006/relationships/hyperlink" Target="http://i.imgur.com/tniAdE9.jpg" TargetMode="External"/><Relationship Id="rId1317" Type="http://schemas.openxmlformats.org/officeDocument/2006/relationships/hyperlink" Target="http://www.reddit.com/r/Bitcoin/comments/38ovs2/exclusive_worlds_bitcoin_exchanges_track_and/" TargetMode="External"/><Relationship Id="rId2648" Type="http://schemas.openxmlformats.org/officeDocument/2006/relationships/hyperlink" Target="https://www.bitwage.co/" TargetMode="External"/><Relationship Id="rId68" Type="http://schemas.openxmlformats.org/officeDocument/2006/relationships/hyperlink" Target="http://www.reddit.com/r/Bitcoin/comments/37wfgj/on_ross_sentencing_xpost/" TargetMode="External"/><Relationship Id="rId1318" Type="http://schemas.openxmlformats.org/officeDocument/2006/relationships/hyperlink" Target="http://www.businesslnsider.us/finance/Mark-Zuckerberg-Spoke-Out-About-Bitcoin-during-Beijing.html" TargetMode="External"/><Relationship Id="rId2649" Type="http://schemas.openxmlformats.org/officeDocument/2006/relationships/hyperlink" Target="http://www.reddit.com/r/Bitcoin/comments/39muoo/receive_any_percentage_of_your_wage_in_bitcoin/" TargetMode="External"/><Relationship Id="rId67" Type="http://schemas.openxmlformats.org/officeDocument/2006/relationships/hyperlink" Target="https://np.reddit.com/r/Anarcho_Capitalism/comments/37vhp5/on_ross_sentencing/" TargetMode="External"/><Relationship Id="rId1319" Type="http://schemas.openxmlformats.org/officeDocument/2006/relationships/hyperlink" Target="http://www.reddit.com/r/Bitcoin/comments/38ovlo/facebook_ceo_mark_zuckerberg_spoke_out_about/" TargetMode="External"/><Relationship Id="rId729" Type="http://schemas.openxmlformats.org/officeDocument/2006/relationships/hyperlink" Target="http://bits.org" TargetMode="External"/><Relationship Id="rId728" Type="http://schemas.openxmlformats.org/officeDocument/2006/relationships/hyperlink" Target="http://www.reddit.com/r/Bitcoin/comments/38a4po/august_2010_comment_from_satoshi_about_block_size/" TargetMode="External"/><Relationship Id="rId60" Type="http://schemas.openxmlformats.org/officeDocument/2006/relationships/hyperlink" Target="http://www.reddit.com/r/Bitcoin/comments/37wb86/rt_report_over_the_silk_road_sentenced_and_how/" TargetMode="External"/><Relationship Id="rId723" Type="http://schemas.openxmlformats.org/officeDocument/2006/relationships/hyperlink" Target="http://www.reddit.com/r/Bitcoin/comments/389x4n/join_me_on_periscope_for_a_bitcoin_ama_on/" TargetMode="External"/><Relationship Id="rId722" Type="http://schemas.openxmlformats.org/officeDocument/2006/relationships/hyperlink" Target="http://www.reddit.com/r/Bitcoin/comments/389z4o/the_hard_fork_no_need_to_worry_bitcoin_upgrades/" TargetMode="External"/><Relationship Id="rId721" Type="http://schemas.openxmlformats.org/officeDocument/2006/relationships/hyperlink" Target="https://www.coinprices.io/articles/the-hard-fork-no-need-to-worry-bitcoin-upgrades-harness-free-market-consensus" TargetMode="External"/><Relationship Id="rId720" Type="http://schemas.openxmlformats.org/officeDocument/2006/relationships/hyperlink" Target="http://www.reddit.com/r/Bitcoin/comments/389zd7/the_complex_infrastructure_of_finance_is_outdated/" TargetMode="External"/><Relationship Id="rId727" Type="http://schemas.openxmlformats.org/officeDocument/2006/relationships/hyperlink" Target="https://twitter.com/VitalikButerin/status/605580707247747073" TargetMode="External"/><Relationship Id="rId726" Type="http://schemas.openxmlformats.org/officeDocument/2006/relationships/hyperlink" Target="http://www.reddit.com/r/Bitcoin/comments/38a4tv/wikileaks_accepting_btc_for_pledges/" TargetMode="External"/><Relationship Id="rId725" Type="http://schemas.openxmlformats.org/officeDocument/2006/relationships/hyperlink" Target="https://wikileaks.org/pledge/" TargetMode="External"/><Relationship Id="rId724" Type="http://schemas.openxmlformats.org/officeDocument/2006/relationships/hyperlink" Target="http://www.reddit.com/r/Bitcoin/comments/389wq1/most_interesting_startups_and_why/" TargetMode="External"/><Relationship Id="rId69" Type="http://schemas.openxmlformats.org/officeDocument/2006/relationships/hyperlink" Target="http://www.reddit.com/r/Bitcoin/comments/37wh7f/just_want_to_remind_everyone_mark_karpeles_was/" TargetMode="External"/><Relationship Id="rId1790" Type="http://schemas.openxmlformats.org/officeDocument/2006/relationships/hyperlink" Target="http://www.bbc.co.uk/news/business-33044798" TargetMode="External"/><Relationship Id="rId1791" Type="http://schemas.openxmlformats.org/officeDocument/2006/relationships/hyperlink" Target="http://www.reddit.com/r/Bitcoin/comments/390d4v/iceland_set_to_end_capital_controls_bitcoin_legal/" TargetMode="External"/><Relationship Id="rId1792" Type="http://schemas.openxmlformats.org/officeDocument/2006/relationships/hyperlink" Target="http://www.reddit.com/r/Bitcoin/comments/390fuo/mentor_monday_june_08_2015_ask_all_your_bitcoin/" TargetMode="External"/><Relationship Id="rId1793" Type="http://schemas.openxmlformats.org/officeDocument/2006/relationships/hyperlink" Target="http://bitcoinist.net/smsblockchain-blockchain-analysis-via-sms/" TargetMode="External"/><Relationship Id="rId2640" Type="http://schemas.openxmlformats.org/officeDocument/2006/relationships/hyperlink" Target="http://www.reddit.com/r/Bitcoin/comments/39moex/people_talk_about_life_after_an_unsuccessful_hard/" TargetMode="External"/><Relationship Id="rId1310" Type="http://schemas.openxmlformats.org/officeDocument/2006/relationships/hyperlink" Target="http://www.reddit.com/r/Bitcoin/comments/38oopw/brooklyn_man_robbed_at_gunpoint_for_1100_in/" TargetMode="External"/><Relationship Id="rId1794" Type="http://schemas.openxmlformats.org/officeDocument/2006/relationships/hyperlink" Target="http://www.reddit.com/r/Bitcoin/comments/390dv1/smsblockchain_blockchain_analysis_via_sms/" TargetMode="External"/><Relationship Id="rId2641" Type="http://schemas.openxmlformats.org/officeDocument/2006/relationships/hyperlink" Target="https://bitcoinmagazine.com/20836/ubs-bank-experimenting-smart-bonds-using-bitcoin-blockchain/" TargetMode="External"/><Relationship Id="rId1311" Type="http://schemas.openxmlformats.org/officeDocument/2006/relationships/hyperlink" Target="http://www.reddit.com/r/Bitcoin/comments/38oof1/new_york_and_california_ban_sales_of_gold_and/" TargetMode="External"/><Relationship Id="rId1795" Type="http://schemas.openxmlformats.org/officeDocument/2006/relationships/hyperlink" Target="http://freebtc.xaa.pl/rotator.htm" TargetMode="External"/><Relationship Id="rId2642" Type="http://schemas.openxmlformats.org/officeDocument/2006/relationships/hyperlink" Target="http://www.reddit.com/r/Bitcoin/comments/39mnm6/swiss_bank_ubs_is_experimenting_with_smartbonds/" TargetMode="External"/><Relationship Id="rId51" Type="http://schemas.openxmlformats.org/officeDocument/2006/relationships/hyperlink" Target="http://www.reddit.com/r/Bitcoin/comments/37wapl/weve_got_some_work_to_do/" TargetMode="External"/><Relationship Id="rId1301" Type="http://schemas.openxmlformats.org/officeDocument/2006/relationships/hyperlink" Target="http://www.reddit.com/r/Bitcoin/comments/38of4t/bitcoin_sales_tax/" TargetMode="External"/><Relationship Id="rId1785" Type="http://schemas.openxmlformats.org/officeDocument/2006/relationships/hyperlink" Target="http://www.pymnts.com/news/2014/fixing-global-payments-26-trillion-dollar-problem/" TargetMode="External"/><Relationship Id="rId2632" Type="http://schemas.openxmlformats.org/officeDocument/2006/relationships/hyperlink" Target="http://www.reddit.com/r/Bitcoinshowerthought" TargetMode="External"/><Relationship Id="rId50" Type="http://schemas.openxmlformats.org/officeDocument/2006/relationships/hyperlink" Target="http://www.reddit.com/r/Bitcoin/comments/37w8lx/the_real_risk_if_ok_coin_implodes/" TargetMode="External"/><Relationship Id="rId1302" Type="http://schemas.openxmlformats.org/officeDocument/2006/relationships/hyperlink" Target="https://www.youtube.com/watch?v=N_F2FDpU1mM" TargetMode="External"/><Relationship Id="rId1786" Type="http://schemas.openxmlformats.org/officeDocument/2006/relationships/hyperlink" Target="http://www.reddit.com/r/Bitcoin/comments/390ao8/fixing_global_payments_26_trillion_problem/" TargetMode="External"/><Relationship Id="rId2633" Type="http://schemas.openxmlformats.org/officeDocument/2006/relationships/hyperlink" Target="http://www.reddit.com/r/Bitcoin/comments/39mjjn/shower_thoughts_about_bitcoin/" TargetMode="External"/><Relationship Id="rId53" Type="http://schemas.openxmlformats.org/officeDocument/2006/relationships/hyperlink" Target="http://www.reddit.com/r/Bitcoin/comments/37w9om/btc_sports_esports_betting/" TargetMode="External"/><Relationship Id="rId1303" Type="http://schemas.openxmlformats.org/officeDocument/2006/relationships/hyperlink" Target="http://www.reddit.com/r/Bitcoin/comments/38oesl/tell_me_if_you_recognize_the_rapper_in_this_video/" TargetMode="External"/><Relationship Id="rId1787" Type="http://schemas.openxmlformats.org/officeDocument/2006/relationships/hyperlink" Target="http://www.reddit.com/r/Bitcoin/comments/390aj6/whats_the_best_and_objective_site_showing_the/" TargetMode="External"/><Relationship Id="rId2634" Type="http://schemas.openxmlformats.org/officeDocument/2006/relationships/hyperlink" Target="https://docs.google.com/document/d/1MdvfZibhuQLr4104vicHtJ4RMP8uCmHIuvcEnq3QL4U/edit?usp=sharing" TargetMode="External"/><Relationship Id="rId52" Type="http://schemas.openxmlformats.org/officeDocument/2006/relationships/hyperlink" Target="https://nitrogensports.eu/r/431647" TargetMode="External"/><Relationship Id="rId1304" Type="http://schemas.openxmlformats.org/officeDocument/2006/relationships/hyperlink" Target="http://www.reuters.com/article/2015/06/05/us-apple-pay-idUSKBN0OL0CM20150605" TargetMode="External"/><Relationship Id="rId1788" Type="http://schemas.openxmlformats.org/officeDocument/2006/relationships/hyperlink" Target="http://bitcoinist.net/smsblockchain-blockchain-analysis-via-sms/" TargetMode="External"/><Relationship Id="rId2635" Type="http://schemas.openxmlformats.org/officeDocument/2006/relationships/hyperlink" Target="http://www.reddit.com/r/Bitcoin/comments/39mjfe/does_eth_intend_to_release_financial_statements/" TargetMode="External"/><Relationship Id="rId55" Type="http://schemas.openxmlformats.org/officeDocument/2006/relationships/hyperlink" Target="http://www.reddit.com/r/Bitcoin/comments/37wcfx/eli5_why_isnt_someone_running_the_stress_test/" TargetMode="External"/><Relationship Id="rId1305" Type="http://schemas.openxmlformats.org/officeDocument/2006/relationships/hyperlink" Target="http://www.reddit.com/r/Bitcoin/comments/38oelh/in_year_of_apple_pay_many_top_retailers_remain/" TargetMode="External"/><Relationship Id="rId1789" Type="http://schemas.openxmlformats.org/officeDocument/2006/relationships/hyperlink" Target="http://www.reddit.com/r/Bitcoin/comments/390dv1/smsblockchain_blockchain_analysis_via_sms/" TargetMode="External"/><Relationship Id="rId2636" Type="http://schemas.openxmlformats.org/officeDocument/2006/relationships/hyperlink" Target="http://www.reddit.com/r/Bitcoin/comments/39midi/i_am_looking_for_an_article_about_a_paid_shill/" TargetMode="External"/><Relationship Id="rId54" Type="http://schemas.openxmlformats.org/officeDocument/2006/relationships/hyperlink" Target="http://www.reddit.com/r/Bitcoin/comments/37w9fg/is_it_not_just_a_matter_of_time_until_the/" TargetMode="External"/><Relationship Id="rId1306" Type="http://schemas.openxmlformats.org/officeDocument/2006/relationships/hyperlink" Target="http://www.reddit.com/r/Bitcoin/comments/38oehs/need_a_little_help_getblockcount_is_lying_to_me/" TargetMode="External"/><Relationship Id="rId2637" Type="http://schemas.openxmlformats.org/officeDocument/2006/relationships/hyperlink" Target="https://coincenter.org/2015/06/coin-center-holds-major-briefing-for-senior-congressional-staff/" TargetMode="External"/><Relationship Id="rId57" Type="http://schemas.openxmlformats.org/officeDocument/2006/relationships/hyperlink" Target="https://nitrogensports.eu/r/431647" TargetMode="External"/><Relationship Id="rId1307" Type="http://schemas.openxmlformats.org/officeDocument/2006/relationships/hyperlink" Target="http://www.bbc.co.uk/news/blogs-news-from-elsewhere-33024081" TargetMode="External"/><Relationship Id="rId2638" Type="http://schemas.openxmlformats.org/officeDocument/2006/relationships/hyperlink" Target="http://www.reddit.com/r/Bitcoin/comments/39moom/coin_center_holds_major_capitol_hill_briefing_for/" TargetMode="External"/><Relationship Id="rId56" Type="http://schemas.openxmlformats.org/officeDocument/2006/relationships/hyperlink" Target="http://www.reddit.com/r/Bitcoin/comments/37wc4n/in_the_new_bitcoin_core_you_should_get_to_select/" TargetMode="External"/><Relationship Id="rId1308" Type="http://schemas.openxmlformats.org/officeDocument/2006/relationships/hyperlink" Target="http://www.reddit.com/r/Bitcoin/comments/38olyx/farmers_village_currency_lands_him_in_court_bbc/" TargetMode="External"/><Relationship Id="rId2639" Type="http://schemas.openxmlformats.org/officeDocument/2006/relationships/hyperlink" Target="https://twitter.com/adam3us/status/609453787779047424?p=v" TargetMode="External"/><Relationship Id="rId1309" Type="http://schemas.openxmlformats.org/officeDocument/2006/relationships/hyperlink" Target="http://www.dnainfo.com/new-york/20150605/crown-heights/brooklyn-man-robbed-at-gunpoint-for-1100-bitcoin-police-say" TargetMode="External"/><Relationship Id="rId719" Type="http://schemas.openxmlformats.org/officeDocument/2006/relationships/hyperlink" Target="https://twitter.com/xfinance/status/605804075456692224" TargetMode="External"/><Relationship Id="rId718" Type="http://schemas.openxmlformats.org/officeDocument/2006/relationships/hyperlink" Target="http://www.reddit.com/r/Bitcoin/comments/389ovm/why_multisig_payments_matter_in_the_real_world/" TargetMode="External"/><Relationship Id="rId717" Type="http://schemas.openxmlformats.org/officeDocument/2006/relationships/hyperlink" Target="http://pollen23.com/pass-it-pass-it/" TargetMode="External"/><Relationship Id="rId712" Type="http://schemas.openxmlformats.org/officeDocument/2006/relationships/hyperlink" Target="http://www.reddit.com/r/Bitcoin/comments/389qeb/what_is_the_best_way_to_store_my_bitcoins/" TargetMode="External"/><Relationship Id="rId711" Type="http://schemas.openxmlformats.org/officeDocument/2006/relationships/hyperlink" Target="http://www.reddit.com/r/Bitcoin/comments/389t2a/snapchat_paypal_getgems_killer_app/" TargetMode="External"/><Relationship Id="rId710" Type="http://schemas.openxmlformats.org/officeDocument/2006/relationships/hyperlink" Target="http://www.reddit.com/r/Bitcoin/comments/389t4m/kraken_a_bitcoin_entrepreneur_fights_through_a/" TargetMode="External"/><Relationship Id="rId716" Type="http://schemas.openxmlformats.org/officeDocument/2006/relationships/hyperlink" Target="http://www.reddit.com/r/Bitcoin/comments/389pq6/elastic_block_cap_with_rollover_penalties_my/" TargetMode="External"/><Relationship Id="rId715" Type="http://schemas.openxmlformats.org/officeDocument/2006/relationships/hyperlink" Target="https://bitcointalk.org/index.php?topic=1078521" TargetMode="External"/><Relationship Id="rId714" Type="http://schemas.openxmlformats.org/officeDocument/2006/relationships/hyperlink" Target="http://www.reddit.com/r/Bitcoin/comments/389q5y/international_snack_distributor_accepts_bitcoin/" TargetMode="External"/><Relationship Id="rId713" Type="http://schemas.openxmlformats.org/officeDocument/2006/relationships/hyperlink" Target="http://www.reddit.com/r/IAmA/comments/388dc6/a_year_and_a_half_ago_i_quit_my_job_and_sold_my/" TargetMode="External"/><Relationship Id="rId59" Type="http://schemas.openxmlformats.org/officeDocument/2006/relationships/hyperlink" Target="https://www.youtube.com/watch?v=cojtzxH4gUg" TargetMode="External"/><Relationship Id="rId58" Type="http://schemas.openxmlformats.org/officeDocument/2006/relationships/hyperlink" Target="http://www.reddit.com/r/Bitcoin/comments/37wbt8/bitcoin_sportsesports_betting_check_it_out/" TargetMode="External"/><Relationship Id="rId1780" Type="http://schemas.openxmlformats.org/officeDocument/2006/relationships/hyperlink" Target="http://digitalmoneytimes.com/crypto-news/how-blockchain-technology-could-affect-our-eating-habits/" TargetMode="External"/><Relationship Id="rId1781" Type="http://schemas.openxmlformats.org/officeDocument/2006/relationships/hyperlink" Target="http://www.reddit.com/r/Bitcoin/comments/390829/how_blockchain_technology_could_affect_our_eating/" TargetMode="External"/><Relationship Id="rId1782" Type="http://schemas.openxmlformats.org/officeDocument/2006/relationships/hyperlink" Target="http://www.reddit.com/r/Bitcoin/comments/390bde/how_to_convince_employees_to_accept_bitcoin_as/" TargetMode="External"/><Relationship Id="rId1783" Type="http://schemas.openxmlformats.org/officeDocument/2006/relationships/hyperlink" Target="https://www.yenibarbioyunu.com" TargetMode="External"/><Relationship Id="rId2630" Type="http://schemas.openxmlformats.org/officeDocument/2006/relationships/hyperlink" Target="http://i.imgur.com/ZClqbcg.png" TargetMode="External"/><Relationship Id="rId1300" Type="http://schemas.openxmlformats.org/officeDocument/2006/relationships/hyperlink" Target="http://www.reddit.com/r/Bitcoin/comments/38ofwz/so_why_are_there_so_many_0022_trades/" TargetMode="External"/><Relationship Id="rId1784" Type="http://schemas.openxmlformats.org/officeDocument/2006/relationships/hyperlink" Target="http://www.reddit.com/r/Bitcoin/comments/390at0/barbi_oyunlar%C4%B1/" TargetMode="External"/><Relationship Id="rId2631" Type="http://schemas.openxmlformats.org/officeDocument/2006/relationships/hyperlink" Target="http://www.reddit.com/r/Bitcoin/comments/39mjnm/liquidate_your_amazon_gift_cards_for_bitcoin_with/" TargetMode="External"/><Relationship Id="rId2269" Type="http://schemas.openxmlformats.org/officeDocument/2006/relationships/hyperlink" Target="https://www.youtube.com/watch?v=2ky3mDUoh74" TargetMode="External"/><Relationship Id="rId349" Type="http://schemas.openxmlformats.org/officeDocument/2006/relationships/hyperlink" Target="http://www.reddit.com/r/Bitcoin/comments/381ugk/does_anybody_know_whats_going_on_with_bitcoins/" TargetMode="External"/><Relationship Id="rId348" Type="http://schemas.openxmlformats.org/officeDocument/2006/relationships/hyperlink" Target="http://www.reddit.com/r/Bitcoin/comments/381ppl/great_kurzweil_quote_on_the_technology_hype_cycle/" TargetMode="External"/><Relationship Id="rId347" Type="http://schemas.openxmlformats.org/officeDocument/2006/relationships/hyperlink" Target="http://www.reddit.com/r/Bitcoin/comments/381pwc/so_the_declan_hotel_in_san_diego_has_an_ipad/" TargetMode="External"/><Relationship Id="rId346" Type="http://schemas.openxmlformats.org/officeDocument/2006/relationships/hyperlink" Target="http://imgur.com/O6qXXLf" TargetMode="External"/><Relationship Id="rId2260" Type="http://schemas.openxmlformats.org/officeDocument/2006/relationships/hyperlink" Target="http://www.reddit.com/r/Bitcoin/comments/39dx5m/with_all_the_banning_going_on_is_there_anyway_we/" TargetMode="External"/><Relationship Id="rId341" Type="http://schemas.openxmlformats.org/officeDocument/2006/relationships/hyperlink" Target="http://www.ofnumbers.com/2015/05/31/a-few-results-from-the-first-intentional-intentional-stress-test-on-a-communal-blockchain/" TargetMode="External"/><Relationship Id="rId2261" Type="http://schemas.openxmlformats.org/officeDocument/2006/relationships/hyperlink" Target="http://www.nasdaq.com/article/what-bitlicense-regulations-mean-for-bitcoin-cm485273" TargetMode="External"/><Relationship Id="rId340" Type="http://schemas.openxmlformats.org/officeDocument/2006/relationships/hyperlink" Target="http://www.reddit.com/r/Bitcoin/comments/381jye/i_am_thinking_of_starting_a_nonprofit/" TargetMode="External"/><Relationship Id="rId2262" Type="http://schemas.openxmlformats.org/officeDocument/2006/relationships/hyperlink" Target="http://www.reddit.com/r/Bitcoin/comments/39e2ov/what_bitlicense_regulations_mean_for_bitcoin/" TargetMode="External"/><Relationship Id="rId2263" Type="http://schemas.openxmlformats.org/officeDocument/2006/relationships/hyperlink" Target="http://www.reddit.com/r/Bitcoin/comments/39ef5p/new_ta_from_smixandvanpool/" TargetMode="External"/><Relationship Id="rId2264" Type="http://schemas.openxmlformats.org/officeDocument/2006/relationships/hyperlink" Target="http://www.reddit.com/r/Bitcoin/comments/39ea1z/how_many_bitcoins_have_you_spent_on_goods_and/" TargetMode="External"/><Relationship Id="rId345" Type="http://schemas.openxmlformats.org/officeDocument/2006/relationships/hyperlink" Target="http://www.reddit.com/r/Bitcoin/comments/381nn0/right_or_wrong_and_i_think_its_right_absent/" TargetMode="External"/><Relationship Id="rId2265" Type="http://schemas.openxmlformats.org/officeDocument/2006/relationships/hyperlink" Target="http://www.nasdaq.com/article/what-bitlicense-regulations-mean-for-bitcoin-cm485273" TargetMode="External"/><Relationship Id="rId344" Type="http://schemas.openxmlformats.org/officeDocument/2006/relationships/hyperlink" Target="http://www.reddit.com/r/Bitcoin/comments/381nt4/what_do_you_think_could_happen/" TargetMode="External"/><Relationship Id="rId2266" Type="http://schemas.openxmlformats.org/officeDocument/2006/relationships/hyperlink" Target="http://www.reddit.com/r/Bitcoin/comments/39e2ov/what_bitlicense_regulations_mean_for_bitcoin/" TargetMode="External"/><Relationship Id="rId343" Type="http://schemas.openxmlformats.org/officeDocument/2006/relationships/hyperlink" Target="https://www.zapchain.com/a/OkSa5n5dSw" TargetMode="External"/><Relationship Id="rId2267" Type="http://schemas.openxmlformats.org/officeDocument/2006/relationships/hyperlink" Target="http://bravenewcoin.com/news/bitcoin-price-analysis-week-of-june-10/" TargetMode="External"/><Relationship Id="rId342" Type="http://schemas.openxmlformats.org/officeDocument/2006/relationships/hyperlink" Target="http://www.reddit.com/r/Bitcoin/comments/381ls0/a_few_results_from_the_first_intentional_stress/" TargetMode="External"/><Relationship Id="rId2268" Type="http://schemas.openxmlformats.org/officeDocument/2006/relationships/hyperlink" Target="http://www.reddit.com/r/Bitcoin/comments/39eljq/bitcoin_price_analysis_week_of_june_10/" TargetMode="External"/><Relationship Id="rId2258" Type="http://schemas.openxmlformats.org/officeDocument/2006/relationships/hyperlink" Target="http://www.zerohedge.com/news/2015-06-10/oops-fed-admits-qe-widens-inequality" TargetMode="External"/><Relationship Id="rId2259" Type="http://schemas.openxmlformats.org/officeDocument/2006/relationships/hyperlink" Target="http://www.reddit.com/r/Bitcoin/comments/39dvcv/fr_admits_inflation_side_effect_is_to_make_the/" TargetMode="External"/><Relationship Id="rId338" Type="http://schemas.openxmlformats.org/officeDocument/2006/relationships/hyperlink" Target="http://enjoybitcoins.com/downloads/new-bitcoin-poster" TargetMode="External"/><Relationship Id="rId337" Type="http://schemas.openxmlformats.org/officeDocument/2006/relationships/hyperlink" Target="http://www.reddit.com/r/Bitcoin/comments/381df1/the_first_battle_in_the_mobile_payments_war_is/" TargetMode="External"/><Relationship Id="rId336" Type="http://schemas.openxmlformats.org/officeDocument/2006/relationships/hyperlink" Target="http://techcrunch.com/2015/05/31/the-first-battle-in-the-mobile-payments-war-is-over/" TargetMode="External"/><Relationship Id="rId335" Type="http://schemas.openxmlformats.org/officeDocument/2006/relationships/hyperlink" Target="http://www.reddit.com/r/Bitcoin/comments/381doa/magicaltux_restoring_the_truth/" TargetMode="External"/><Relationship Id="rId339" Type="http://schemas.openxmlformats.org/officeDocument/2006/relationships/hyperlink" Target="http://www.reddit.com/r/Bitcoin/comments/381g7g/a_bitcoin_poster_template_for_anyone_that_may/" TargetMode="External"/><Relationship Id="rId330" Type="http://schemas.openxmlformats.org/officeDocument/2006/relationships/hyperlink" Target="http://bitcoin-p2pool.com/bitcoin.pdf" TargetMode="External"/><Relationship Id="rId2250" Type="http://schemas.openxmlformats.org/officeDocument/2006/relationships/hyperlink" Target="http://www.reddit.com/r/Bitcoin/comments/39dgwe/apparently_all_you_have_to_do_to_rob_a_bank_of/" TargetMode="External"/><Relationship Id="rId2251" Type="http://schemas.openxmlformats.org/officeDocument/2006/relationships/hyperlink" Target="http://www.reddit.com/r/Bitcoin/comments/39dgi0/everyone_hold_hands_lets_say_a_prayer/" TargetMode="External"/><Relationship Id="rId2252" Type="http://schemas.openxmlformats.org/officeDocument/2006/relationships/hyperlink" Target="http://www.reddit.com/r/Bitcoin/comments/39dk28/need_help_browserifying_bip38js_150000_bit_bounty/" TargetMode="External"/><Relationship Id="rId2253" Type="http://schemas.openxmlformats.org/officeDocument/2006/relationships/hyperlink" Target="http://www.reddit.com/r/Bitcoin/comments/39dn7d/urgent_please_help_save_small_bitcoin_businesses/" TargetMode="External"/><Relationship Id="rId334" Type="http://schemas.openxmlformats.org/officeDocument/2006/relationships/hyperlink" Target="http://www.magicaltux.net/post/120168215379/restoring-the-truth" TargetMode="External"/><Relationship Id="rId2254" Type="http://schemas.openxmlformats.org/officeDocument/2006/relationships/hyperlink" Target="http://thenextweb.com/insider/2015/06/10/elon-musks-spacex-reportedly-files-with-the-fcc-to-offer-web-access-worldwide-via-satellite/" TargetMode="External"/><Relationship Id="rId333" Type="http://schemas.openxmlformats.org/officeDocument/2006/relationships/hyperlink" Target="http://www.reddit.com/r/Bitcoin/comments/381e7w/coinbase_has_cancelled_all_my_btc_buys_2nd_time/" TargetMode="External"/><Relationship Id="rId2255" Type="http://schemas.openxmlformats.org/officeDocument/2006/relationships/hyperlink" Target="http://www.reddit.com/r/Bitcoin/comments/39dn3d/musks_space_x_files_with_fcc_to_offer_internet/" TargetMode="External"/><Relationship Id="rId332" Type="http://schemas.openxmlformats.org/officeDocument/2006/relationships/hyperlink" Target="https://imgur.com/vHK4PJN" TargetMode="External"/><Relationship Id="rId2256" Type="http://schemas.openxmlformats.org/officeDocument/2006/relationships/hyperlink" Target="http://english.astroawani.com/world-news/islamic-state-may-be-trying-raise-funds-using-bitcoin-62110" TargetMode="External"/><Relationship Id="rId331" Type="http://schemas.openxmlformats.org/officeDocument/2006/relationships/hyperlink" Target="http://www.reddit.com/r/Bitcoin/comments/381f13/satoshi_nakamotos_bitcoin_white_paper/" TargetMode="External"/><Relationship Id="rId2257" Type="http://schemas.openxmlformats.org/officeDocument/2006/relationships/hyperlink" Target="http://www.reddit.com/r/Bitcoin/comments/39dvec/the_islamic_state_may_be_trying_to_raise_funds/" TargetMode="External"/><Relationship Id="rId370" Type="http://schemas.openxmlformats.org/officeDocument/2006/relationships/hyperlink" Target="http://tagpro-origin.koalabeast.com/donate" TargetMode="External"/><Relationship Id="rId369" Type="http://schemas.openxmlformats.org/officeDocument/2006/relationships/hyperlink" Target="http://www.reddit.com/r/Bitcoin/comments/38267u/copay_questions/" TargetMode="External"/><Relationship Id="rId368" Type="http://schemas.openxmlformats.org/officeDocument/2006/relationships/hyperlink" Target="http://www.reddit.com/r/Bitcoin/comments/3821f4/if_core_devs_cant_establish_consensus_one_of_the/" TargetMode="External"/><Relationship Id="rId2280" Type="http://schemas.openxmlformats.org/officeDocument/2006/relationships/hyperlink" Target="http://www.reddit.com/r/Bitcoin/comments/39erde/i_made_a_simple_sms_application_that_you_can_text/" TargetMode="External"/><Relationship Id="rId2281" Type="http://schemas.openxmlformats.org/officeDocument/2006/relationships/hyperlink" Target="http://www.reddit.com/r/Bitcoin/comments/39eray/can_bitcoin_technology_be_used_to_create_a_reddit/" TargetMode="External"/><Relationship Id="rId2282" Type="http://schemas.openxmlformats.org/officeDocument/2006/relationships/hyperlink" Target="https://twitter.com/LoudPandaInc/status/608876503800020992" TargetMode="External"/><Relationship Id="rId363" Type="http://schemas.openxmlformats.org/officeDocument/2006/relationships/hyperlink" Target="http://www.reddit.com/r/Bitcoin/comments/3820it/cryptosclub_exlusive_earning_club_new_concept/" TargetMode="External"/><Relationship Id="rId2283" Type="http://schemas.openxmlformats.org/officeDocument/2006/relationships/hyperlink" Target="http://www.reddit.com/r/Bitcoin/comments/39eqp9/my_friend_just_launched_an_android_game_that/" TargetMode="External"/><Relationship Id="rId362" Type="http://schemas.openxmlformats.org/officeDocument/2006/relationships/hyperlink" Target="http://www.cryptosclub.com/" TargetMode="External"/><Relationship Id="rId2284" Type="http://schemas.openxmlformats.org/officeDocument/2006/relationships/hyperlink" Target="http://www.reddit.com/r/Bitcoin/comments/39eq07/is_this_anology_right_replicated_shared_ledgers/" TargetMode="External"/><Relationship Id="rId361" Type="http://schemas.openxmlformats.org/officeDocument/2006/relationships/hyperlink" Target="http://www.reddit.com/r/Bitcoin/comments/381vol/3_bitcoin_podcasts_featuring_industry_leaders/" TargetMode="External"/><Relationship Id="rId2285" Type="http://schemas.openxmlformats.org/officeDocument/2006/relationships/hyperlink" Target="http://video.cnbc.com/gallery/?video=3000387366" TargetMode="External"/><Relationship Id="rId360" Type="http://schemas.openxmlformats.org/officeDocument/2006/relationships/hyperlink" Target="https://bitcoinmagazine.com/20582/3-bitcoin-podcasts-featuring-industry-leaders/" TargetMode="External"/><Relationship Id="rId2286" Type="http://schemas.openxmlformats.org/officeDocument/2006/relationships/hyperlink" Target="http://www.reddit.com/r/Bitcoin/comments/39ew52/its_going_down/" TargetMode="External"/><Relationship Id="rId367" Type="http://schemas.openxmlformats.org/officeDocument/2006/relationships/hyperlink" Target="http://www.reddit.com/r/Bitcoin/comments/3822qc/coinmap_isnt_working_for_me_and_its_been_slow_to/" TargetMode="External"/><Relationship Id="rId2287" Type="http://schemas.openxmlformats.org/officeDocument/2006/relationships/hyperlink" Target="http://www.reddit.com/r/Bitcoin/comments/39ezw9/bitcoin_is_most_stable_currency_even_without/" TargetMode="External"/><Relationship Id="rId366" Type="http://schemas.openxmlformats.org/officeDocument/2006/relationships/hyperlink" Target="http://www.reddit.com/r/Bitcoin/comments/381ygv/who_is_in_favour_of_reducing_the_blocksize_limit/" TargetMode="External"/><Relationship Id="rId2288" Type="http://schemas.openxmlformats.org/officeDocument/2006/relationships/hyperlink" Target="http://www.reddit.com/r/Bitcoin/comments/39ezle/satoshi_skynet/" TargetMode="External"/><Relationship Id="rId365" Type="http://schemas.openxmlformats.org/officeDocument/2006/relationships/hyperlink" Target="http://www.reddit.com/r/Bitcoin/comments/3820gb/while_companies_worldwide_are_embracing_the_rise/" TargetMode="External"/><Relationship Id="rId2289" Type="http://schemas.openxmlformats.org/officeDocument/2006/relationships/hyperlink" Target="http://www.reddit.com/r/Bitcoin/comments/39ez9g/could_it_be_that_the_future_of_bitcoin_is_not_the/" TargetMode="External"/><Relationship Id="rId364" Type="http://schemas.openxmlformats.org/officeDocument/2006/relationships/hyperlink" Target="http://panampost.com/belen-marty/2015/05/31/ecuadorian-banks-must-adopt-official-electronic-currency-or-else/" TargetMode="External"/><Relationship Id="rId95" Type="http://schemas.openxmlformats.org/officeDocument/2006/relationships/hyperlink" Target="http://www.epixhd.com/movie/deep-web/" TargetMode="External"/><Relationship Id="rId94" Type="http://schemas.openxmlformats.org/officeDocument/2006/relationships/hyperlink" Target="http://www.reddit.com/r/Bitcoin/comments/37wzvx/public_service_announcement_large_amount_of/" TargetMode="External"/><Relationship Id="rId97" Type="http://schemas.openxmlformats.org/officeDocument/2006/relationships/hyperlink" Target="http://www.reddit.com/r/Bitcoin/comments/37wyqi/bitcoin_only_has_value_to_me_as_a_decentralized/" TargetMode="External"/><Relationship Id="rId96" Type="http://schemas.openxmlformats.org/officeDocument/2006/relationships/hyperlink" Target="http://www.reddit.com/r/Bitcoin/comments/37wzsu/where_can_i_watch_epix_deep_web_online_in_an_hour/" TargetMode="External"/><Relationship Id="rId99" Type="http://schemas.openxmlformats.org/officeDocument/2006/relationships/hyperlink" Target="https://medium.com/@allenpiscitello/what-is-bitcoin-s-value-proposition-b7309be442e3" TargetMode="External"/><Relationship Id="rId98" Type="http://schemas.openxmlformats.org/officeDocument/2006/relationships/hyperlink" Target="http://www.reddit.com/r/Bitcoin/comments/37x1nb/why_the_community_dont_create_fundraisers_for/" TargetMode="External"/><Relationship Id="rId91" Type="http://schemas.openxmlformats.org/officeDocument/2006/relationships/hyperlink" Target="http://www.reddit.com/r/Bitcoin/comments/37wxtv/anyone_who_is_vitriolic_about_increasing_the/" TargetMode="External"/><Relationship Id="rId90" Type="http://schemas.openxmlformats.org/officeDocument/2006/relationships/hyperlink" Target="http://www.reddit.com/r/Bitcoin/comments/37wyi4/vote_for_bitcoin/" TargetMode="External"/><Relationship Id="rId93" Type="http://schemas.openxmlformats.org/officeDocument/2006/relationships/hyperlink" Target="http://www.reddit.com/r/Bitcoin/comments/37x06z/what_is_the_most_secure_laptop_for_use_with/" TargetMode="External"/><Relationship Id="rId92" Type="http://schemas.openxmlformats.org/officeDocument/2006/relationships/hyperlink" Target="http://www.reddit.com/r/Bitcoin/comments/37wwjx/anything_like_evil_wallet_with_custom_images/" TargetMode="External"/><Relationship Id="rId359" Type="http://schemas.openxmlformats.org/officeDocument/2006/relationships/hyperlink" Target="http://www.reddit.com/r/Bitcoin/comments/381wnb/bitcoin_vs_government_money/" TargetMode="External"/><Relationship Id="rId358" Type="http://schemas.openxmlformats.org/officeDocument/2006/relationships/hyperlink" Target="https://weeklyglobalresearch.wordpress.com/2015/05/31/monday-1st-june/" TargetMode="External"/><Relationship Id="rId357" Type="http://schemas.openxmlformats.org/officeDocument/2006/relationships/hyperlink" Target="http://www.reddit.com/r/Bitcoin/comments/381pwc/so_the_declan_hotel_in_san_diego_has_an_ipad/" TargetMode="External"/><Relationship Id="rId2270" Type="http://schemas.openxmlformats.org/officeDocument/2006/relationships/hyperlink" Target="http://www.reddit.com/r/Bitcoin/comments/39ekev/an_interesting_segment_recently_aired_on_bbc/" TargetMode="External"/><Relationship Id="rId2271" Type="http://schemas.openxmlformats.org/officeDocument/2006/relationships/hyperlink" Target="https://www.youtube.com/watch?v=ggK95uVZnKs" TargetMode="External"/><Relationship Id="rId352" Type="http://schemas.openxmlformats.org/officeDocument/2006/relationships/hyperlink" Target="http://www.reddit.com/r/Bitcoin/comments/381szm/what_would_satoshi_do/" TargetMode="External"/><Relationship Id="rId2272" Type="http://schemas.openxmlformats.org/officeDocument/2006/relationships/hyperlink" Target="http://www.reddit.com/r/Bitcoin/comments/39ej0i/can_the_decentralised_ledger_of_bitcoin_apply_to/" TargetMode="External"/><Relationship Id="rId351" Type="http://schemas.openxmlformats.org/officeDocument/2006/relationships/hyperlink" Target="http://www.reddit.com/r/Bitcoin/comments/381t7a/is_it_possible_to_scale_block_size_with/" TargetMode="External"/><Relationship Id="rId2273" Type="http://schemas.openxmlformats.org/officeDocument/2006/relationships/hyperlink" Target="http://247cryptonews.com/betchain-the-first-bitcoin-casino-to-offer-free-slot-spins/" TargetMode="External"/><Relationship Id="rId350" Type="http://schemas.openxmlformats.org/officeDocument/2006/relationships/hyperlink" Target="http://www.reddit.com/r/Bitcoin/comments/381ttv/litecoin_has_the_equivalent_of_4mb_blocks/" TargetMode="External"/><Relationship Id="rId2274" Type="http://schemas.openxmlformats.org/officeDocument/2006/relationships/hyperlink" Target="http://www.reddit.com/r/Bitcoin/comments/39eoeq/betchain_the_first_bitcoin_casino_to_offer_free/" TargetMode="External"/><Relationship Id="rId2275" Type="http://schemas.openxmlformats.org/officeDocument/2006/relationships/hyperlink" Target="http://www.reddit.com/r/Bitcoin/comments/39eodi/get_ready_for_sideloaded_open_source_wallets_on/" TargetMode="External"/><Relationship Id="rId356" Type="http://schemas.openxmlformats.org/officeDocument/2006/relationships/hyperlink" Target="http://imgur.com/O6qXXLf" TargetMode="External"/><Relationship Id="rId2276" Type="http://schemas.openxmlformats.org/officeDocument/2006/relationships/hyperlink" Target="http://www.reddit.com/r/Bitcoin/comments/39eo3t/free_3ds_games_bought_with_bitcoin/" TargetMode="External"/><Relationship Id="rId355" Type="http://schemas.openxmlformats.org/officeDocument/2006/relationships/hyperlink" Target="http://www.reddit.com/r/Bitcoin/comments/381rjn/a_good_samaritan_bought_our_lunch/" TargetMode="External"/><Relationship Id="rId2277" Type="http://schemas.openxmlformats.org/officeDocument/2006/relationships/hyperlink" Target="http://www.itaxsmart.com/apps-for-entrepreneurs/" TargetMode="External"/><Relationship Id="rId354" Type="http://schemas.openxmlformats.org/officeDocument/2006/relationships/hyperlink" Target="http://www.reddit.com/r/Bitcoin/comments/381s6u/so_blake_benthal_has_star_lawyers_and_keeps/" TargetMode="External"/><Relationship Id="rId2278" Type="http://schemas.openxmlformats.org/officeDocument/2006/relationships/hyperlink" Target="http://www.reddit.com/r/Bitcoin/comments/39erg8/top_7_for_your_business/" TargetMode="External"/><Relationship Id="rId353" Type="http://schemas.openxmlformats.org/officeDocument/2006/relationships/hyperlink" Target="http://www.plainsite.org/dockets/2jcocgt1a/new-york-southern-district-court/usa-v-benthall/" TargetMode="External"/><Relationship Id="rId2279" Type="http://schemas.openxmlformats.org/officeDocument/2006/relationships/hyperlink" Target="http://whitjack.me/sms" TargetMode="External"/><Relationship Id="rId1378" Type="http://schemas.openxmlformats.org/officeDocument/2006/relationships/hyperlink" Target="http://www.reddit.com/r/Bitcoin/comments/38qzgt/circle_will_close_your_account_if_you_use_it_to/" TargetMode="External"/><Relationship Id="rId2225" Type="http://schemas.openxmlformats.org/officeDocument/2006/relationships/hyperlink" Target="https://twitter.com/NickSzabo4/status/608702015120670720" TargetMode="External"/><Relationship Id="rId1379" Type="http://schemas.openxmlformats.org/officeDocument/2006/relationships/hyperlink" Target="http://virtualmining.com/company-plans-to-build-50-billion-supercomputer-in-new-mexico-boosting-block-chain-processing/" TargetMode="External"/><Relationship Id="rId2226" Type="http://schemas.openxmlformats.org/officeDocument/2006/relationships/hyperlink" Target="http://www.reddit.com/r/Bitcoin/comments/39cd2l/nick_szabo_on_block_size_debate_needs_more/" TargetMode="External"/><Relationship Id="rId2227" Type="http://schemas.openxmlformats.org/officeDocument/2006/relationships/hyperlink" Target="http://donate.openstreetmap.org/server2015/" TargetMode="External"/><Relationship Id="rId2228" Type="http://schemas.openxmlformats.org/officeDocument/2006/relationships/hyperlink" Target="http://www.reddit.com/r/Bitcoin/comments/39ccr1/openstreetmap_needs_new_servers_and_they_accept/" TargetMode="External"/><Relationship Id="rId2229" Type="http://schemas.openxmlformats.org/officeDocument/2006/relationships/hyperlink" Target="http://www.reddit.com/r/Bitcoin/comments/39cev5/bitcoin_punter_software_is_ready_for_testing/" TargetMode="External"/><Relationship Id="rId305" Type="http://schemas.openxmlformats.org/officeDocument/2006/relationships/hyperlink" Target="http://www.reddit.com/r/Bitcoin/comments/380phd/eli5_why_cant_we_update_bitcoin_qt_same_as_people/" TargetMode="External"/><Relationship Id="rId789" Type="http://schemas.openxmlformats.org/officeDocument/2006/relationships/hyperlink" Target="http://www.reddit.com/r/Bitcoin/comments/38b8rw/streamium_hungarian_girl_for_bitcoin/" TargetMode="External"/><Relationship Id="rId304" Type="http://schemas.openxmlformats.org/officeDocument/2006/relationships/hyperlink" Target="http://www.reddit.com/r/Bitcoin/comments/380r36/how_much_would_a_dos_attack_cost/" TargetMode="External"/><Relationship Id="rId788" Type="http://schemas.openxmlformats.org/officeDocument/2006/relationships/hyperlink" Target="http://np.reddit.com/r/Streamiumlive/comments/38b4s1/streamium_hungarian_girl_for_bitcoin/" TargetMode="External"/><Relationship Id="rId303" Type="http://schemas.openxmlformats.org/officeDocument/2006/relationships/hyperlink" Target="http://www.reddit.com/r/Bitcoin/comments/380rcj/dont_underestimate_the_nodes/" TargetMode="External"/><Relationship Id="rId787" Type="http://schemas.openxmlformats.org/officeDocument/2006/relationships/hyperlink" Target="http://www.reddit.com/r/Bitcoin/comments/38b5ww/too_da_moon_guy/" TargetMode="External"/><Relationship Id="rId302" Type="http://schemas.openxmlformats.org/officeDocument/2006/relationships/hyperlink" Target="http://www.reddit.com/r/Bitcoin/comments/380rfg/lance_cottrell_privacy_security_guru_ntrepid/" TargetMode="External"/><Relationship Id="rId786" Type="http://schemas.openxmlformats.org/officeDocument/2006/relationships/hyperlink" Target="http://i.imgur.com/fAXNMOv.jpg" TargetMode="External"/><Relationship Id="rId309" Type="http://schemas.openxmlformats.org/officeDocument/2006/relationships/hyperlink" Target="http://www.reddit.com/r/Bitcoin/comments/380vu3/block_size_did_anybody_ask_miners/" TargetMode="External"/><Relationship Id="rId308" Type="http://schemas.openxmlformats.org/officeDocument/2006/relationships/hyperlink" Target="http://www.reddit.com/r/Bitcoin/comments/380x5r/the_death_of_money_james_rikards_opinions/" TargetMode="External"/><Relationship Id="rId307" Type="http://schemas.openxmlformats.org/officeDocument/2006/relationships/hyperlink" Target="http://www.reddit.com/r/Bitcoin/comments/380nuy/peter_todd_without_bitcoin/" TargetMode="External"/><Relationship Id="rId306" Type="http://schemas.openxmlformats.org/officeDocument/2006/relationships/hyperlink" Target="http://charliethe.ninja/slideshow/introtoc.html" TargetMode="External"/><Relationship Id="rId781" Type="http://schemas.openxmlformats.org/officeDocument/2006/relationships/hyperlink" Target="http://www.reddit.com/r/Bitcoin/comments/38b369/spotted_on_tv_agents_of_shield/" TargetMode="External"/><Relationship Id="rId1370" Type="http://schemas.openxmlformats.org/officeDocument/2006/relationships/hyperlink" Target="http://www.reddit.com/r/Bitcoin/comments/38qw47/earn_free_10000_satoshi_every_45_minutes/" TargetMode="External"/><Relationship Id="rId780" Type="http://schemas.openxmlformats.org/officeDocument/2006/relationships/hyperlink" Target="http://imgur.com/jSZtpvp" TargetMode="External"/><Relationship Id="rId1371" Type="http://schemas.openxmlformats.org/officeDocument/2006/relationships/hyperlink" Target="https://diradio.uservoice.com/forums/183400-digitally-imported-feedback/suggestions/3941472-accept-bitcoin-as-payment-for-di-fm-premium" TargetMode="External"/><Relationship Id="rId1372" Type="http://schemas.openxmlformats.org/officeDocument/2006/relationships/hyperlink" Target="http://www.reddit.com/r/Bitcoin/comments/38quff/would_anyone_else_like_to_pay_for_difm_using/" TargetMode="External"/><Relationship Id="rId1373" Type="http://schemas.openxmlformats.org/officeDocument/2006/relationships/hyperlink" Target="https://www.coingecko.com/buzz/bitcoin-leaders-speak-up-block-size" TargetMode="External"/><Relationship Id="rId2220" Type="http://schemas.openxmlformats.org/officeDocument/2006/relationships/hyperlink" Target="https://twitter.com/petertoddbtc/status/608475414449778688?t=1&amp;cn=cmVjb3NfbmV0d29ya19kaWdlc3RfdHJpZ2dlcmVk&amp;sig=de2589f529c9df98d86009b7c4e8acfc1d32dccb&amp;al=1&amp;refsrc=email&amp;iid=e24953f5fb6a4af990f42375b9989619&amp;autoactions=1433955502&amp;uid=2635203444&amp;nid=244+40" TargetMode="External"/><Relationship Id="rId301" Type="http://schemas.openxmlformats.org/officeDocument/2006/relationships/hyperlink" Target="http://www.np.reddit.com/r/conspiracy/comments/37zre5/lance_cottrell_privacy_security_guru_ntrepid/" TargetMode="External"/><Relationship Id="rId785" Type="http://schemas.openxmlformats.org/officeDocument/2006/relationships/hyperlink" Target="http://www.reddit.com/r/Bitcoin/comments/38b5ze/showerthought_if_this_block_size_drama_continues/" TargetMode="External"/><Relationship Id="rId1374" Type="http://schemas.openxmlformats.org/officeDocument/2006/relationships/hyperlink" Target="http://www.reddit.com/r/Bitcoin/comments/38qxuw/7_bitcoin_leaders_speak_up_on_the_bitcoin_block/" TargetMode="External"/><Relationship Id="rId2221" Type="http://schemas.openxmlformats.org/officeDocument/2006/relationships/hyperlink" Target="http://www.reddit.com/r/Bitcoin/comments/39c3fc/peter_todd_on_twitter_350000_full_nodes_to_6000/" TargetMode="External"/><Relationship Id="rId300" Type="http://schemas.openxmlformats.org/officeDocument/2006/relationships/hyperlink" Target="http://www.reddit.com/r/Bitcoin/comments/380mmj/i_think_it_is_possible_saotshi_might_post_some/" TargetMode="External"/><Relationship Id="rId784" Type="http://schemas.openxmlformats.org/officeDocument/2006/relationships/hyperlink" Target="http://www.reddit.com/r/Bitcoin/comments/38b6s1/i_received_0001_btc_on_my_trezor_from_an_unknown/" TargetMode="External"/><Relationship Id="rId1375" Type="http://schemas.openxmlformats.org/officeDocument/2006/relationships/hyperlink" Target="http://tiagn.com/blog/yardwallet-real-security-with-ease-of-use-for-mobile-bitcoin-users/" TargetMode="External"/><Relationship Id="rId2222" Type="http://schemas.openxmlformats.org/officeDocument/2006/relationships/hyperlink" Target="http://www.reddit.com/r/Bitcoin/comments/39c2ea/apparently_blockchaininfos_api_is_broken/" TargetMode="External"/><Relationship Id="rId783" Type="http://schemas.openxmlformats.org/officeDocument/2006/relationships/hyperlink" Target="http://www.reddit.com/r/Bitcoin/comments/38b222/actress_lucy_liu_goes_blockchain_at_bransons/" TargetMode="External"/><Relationship Id="rId1376" Type="http://schemas.openxmlformats.org/officeDocument/2006/relationships/hyperlink" Target="http://www.reddit.com/r/Bitcoin/comments/38qx1x/yardwallet_means_real_security_with_ease_of_use/" TargetMode="External"/><Relationship Id="rId2223" Type="http://schemas.openxmlformats.org/officeDocument/2006/relationships/hyperlink" Target="https://twitter.com/gavinandresen/status/608651653240254464" TargetMode="External"/><Relationship Id="rId782" Type="http://schemas.openxmlformats.org/officeDocument/2006/relationships/hyperlink" Target="http://cointelegraph.com/news/114420/actress-lucy-liu-goes-blockchain-at-bransons-caribbean-island-conference" TargetMode="External"/><Relationship Id="rId1377" Type="http://schemas.openxmlformats.org/officeDocument/2006/relationships/hyperlink" Target="https://support.circle.com/hc/en-us/articles/204691914" TargetMode="External"/><Relationship Id="rId2224" Type="http://schemas.openxmlformats.org/officeDocument/2006/relationships/hyperlink" Target="http://www.reddit.com/r/Bitcoin/comments/39c9f5/most_people_choose_spv_wallets_over_the/" TargetMode="External"/><Relationship Id="rId1367" Type="http://schemas.openxmlformats.org/officeDocument/2006/relationships/hyperlink" Target="http://www.reddit.com/r/Bitcoin/comments/38qlty/this_week_on_the_techcrunch_bitcoin_podcast_live/" TargetMode="External"/><Relationship Id="rId2214" Type="http://schemas.openxmlformats.org/officeDocument/2006/relationships/hyperlink" Target="http://www.reddit.com/r/Bitcoin/comments/39bvbh/handling_bitcoins_during_a_hard_fork_pondering/" TargetMode="External"/><Relationship Id="rId2698" Type="http://schemas.openxmlformats.org/officeDocument/2006/relationships/hyperlink" Target="http://www.reddit.com/r/Bitcoin/comments/39o11l/bitcoin_xbt_takes_a_big_jump/" TargetMode="External"/><Relationship Id="rId1368" Type="http://schemas.openxmlformats.org/officeDocument/2006/relationships/hyperlink" Target="http://www.reddit.com/r/Bitcoin/comments/38qlkk/voxelnauts_first_mmorpg_to_use_the_blockchain_to/" TargetMode="External"/><Relationship Id="rId2215" Type="http://schemas.openxmlformats.org/officeDocument/2006/relationships/hyperlink" Target="https://www.bitcoincloudservices.com/" TargetMode="External"/><Relationship Id="rId2699" Type="http://schemas.openxmlformats.org/officeDocument/2006/relationships/hyperlink" Target="http://www.reddit.com/r/Bitcoin/comments/39o0ww/youtube_like_service_but_powered_by_bitcoin/" TargetMode="External"/><Relationship Id="rId1369" Type="http://schemas.openxmlformats.org/officeDocument/2006/relationships/hyperlink" Target="http://cashonline.tips/" TargetMode="External"/><Relationship Id="rId2216" Type="http://schemas.openxmlformats.org/officeDocument/2006/relationships/hyperlink" Target="http://www.reddit.com/r/Bitcoin/comments/39by0u/attention_is_scammers_no_pay_%D0%BC%D0%BE%D1%88%D0%B5%D0%BD%D0%BD%D0%B8%D0%BA%D0%B8_%D0%BD%D0%B5_%D0%BF%D0%BB%D0%B0%D1%82%D1%8F%D1%82/" TargetMode="External"/><Relationship Id="rId2217" Type="http://schemas.openxmlformats.org/officeDocument/2006/relationships/hyperlink" Target="http://www.reddit.com/r/Bitcoin/comments/39c5l5/why_run_a_node/" TargetMode="External"/><Relationship Id="rId2218" Type="http://schemas.openxmlformats.org/officeDocument/2006/relationships/hyperlink" Target="https://www.reddit.com/r/Buttcoin/comments/39anu1/the_true_price_of_trustless_and_distributed_btc/" TargetMode="External"/><Relationship Id="rId2219" Type="http://schemas.openxmlformats.org/officeDocument/2006/relationships/hyperlink" Target="http://www.reddit.com/r/Bitcoin/comments/39c4am/debunking_gavin_why_it_is_economically_impossible/" TargetMode="External"/><Relationship Id="rId778" Type="http://schemas.openxmlformats.org/officeDocument/2006/relationships/hyperlink" Target="http://bv.ms/1KJLDsq" TargetMode="External"/><Relationship Id="rId777" Type="http://schemas.openxmlformats.org/officeDocument/2006/relationships/hyperlink" Target="http://www.reddit.com/r/Bitcoin/comments/38b1ny/elephant_grass_for_gmail_free_open_source/" TargetMode="External"/><Relationship Id="rId776" Type="http://schemas.openxmlformats.org/officeDocument/2006/relationships/hyperlink" Target="http://jesse.forthewin.com/blog/2015/06/elephant-grass-for-gmail-open-source-bitcoin-powered-spam-control.html" TargetMode="External"/><Relationship Id="rId775" Type="http://schemas.openxmlformats.org/officeDocument/2006/relationships/hyperlink" Target="http://www.reddit.com/r/Bitcoin/comments/38b222/actress_lucy_liu_goes_blockchain_at_bransons/" TargetMode="External"/><Relationship Id="rId779" Type="http://schemas.openxmlformats.org/officeDocument/2006/relationships/hyperlink" Target="http://www.reddit.com/r/Bitcoin/comments/38b4cv/news_of_bitcoins_death_greatly_exaggerated/" TargetMode="External"/><Relationship Id="rId770" Type="http://schemas.openxmlformats.org/officeDocument/2006/relationships/hyperlink" Target="http://www.reddit.com/r/Bitcoin/comments/38ax4e/update_coinbase_has_cancelled_all_my_btc_buys/" TargetMode="External"/><Relationship Id="rId2690" Type="http://schemas.openxmlformats.org/officeDocument/2006/relationships/hyperlink" Target="http://www.reddit.com/r/Bitcoin/comments/39nwht/pm_poker_true_vegas_style_poker/" TargetMode="External"/><Relationship Id="rId1360" Type="http://schemas.openxmlformats.org/officeDocument/2006/relationships/hyperlink" Target="http://gawker.com/brooklynite-allegedly-mugged-at-gunpoint-for-1-100-in-1709405758" TargetMode="External"/><Relationship Id="rId2691" Type="http://schemas.openxmlformats.org/officeDocument/2006/relationships/hyperlink" Target="https://np.reddit.com/r/todayilearned/comments/39mbus/til_when_tiberius_made_it_illegal_to_pay_a/" TargetMode="External"/><Relationship Id="rId1361" Type="http://schemas.openxmlformats.org/officeDocument/2006/relationships/hyperlink" Target="http://www.reddit.com/r/Bitcoin/comments/38qogh/brooklynite_allegedly_mugged_at_gunpoint_for_1100/" TargetMode="External"/><Relationship Id="rId2692" Type="http://schemas.openxmlformats.org/officeDocument/2006/relationships/hyperlink" Target="http://www.reddit.com/r/Bitcoin/comments/39nvdg/when_there_is_a_need_prohibition_is_useless/" TargetMode="External"/><Relationship Id="rId1362" Type="http://schemas.openxmlformats.org/officeDocument/2006/relationships/hyperlink" Target="https://twitter.com/btcecom/status/606957379473829888" TargetMode="External"/><Relationship Id="rId2693" Type="http://schemas.openxmlformats.org/officeDocument/2006/relationships/hyperlink" Target="http://www.nzherald.co.nz/business/news/article.cfm?c_id=3&amp;objectid=11462977" TargetMode="External"/><Relationship Id="rId774" Type="http://schemas.openxmlformats.org/officeDocument/2006/relationships/hyperlink" Target="http://cointelegraph.com/news/114420/actress-lucy-liu-goes-blockchain-at-bransons-caribbean-island-conference" TargetMode="External"/><Relationship Id="rId1363" Type="http://schemas.openxmlformats.org/officeDocument/2006/relationships/hyperlink" Target="http://www.reddit.com/r/Bitcoin/comments/38qmmf/btce_is_entirely_down_claiming_datacenter_issues/" TargetMode="External"/><Relationship Id="rId2210" Type="http://schemas.openxmlformats.org/officeDocument/2006/relationships/hyperlink" Target="http://www.reddit.com/r/Bitcoin/comments/39bshm/what_bitcoin_consolidation_in_mexico_tells_us/" TargetMode="External"/><Relationship Id="rId2694" Type="http://schemas.openxmlformats.org/officeDocument/2006/relationships/hyperlink" Target="http://www.reddit.com/r/Bitcoin/comments/39nuws/matt_obrien_the_scam_called_bitcoin/" TargetMode="External"/><Relationship Id="rId773" Type="http://schemas.openxmlformats.org/officeDocument/2006/relationships/hyperlink" Target="http://www.reddit.com/r/Bitcoin/comments/38azcp/variable_block_size_based_on_profitability_of/" TargetMode="External"/><Relationship Id="rId1364" Type="http://schemas.openxmlformats.org/officeDocument/2006/relationships/hyperlink" Target="https://www.youtube.com/watch?v=fU7nk1O4jbg" TargetMode="External"/><Relationship Id="rId2211" Type="http://schemas.openxmlformats.org/officeDocument/2006/relationships/hyperlink" Target="http://www.reddit.com/r/Bitcoin/comments/39bvm0/crowd_funding_for_bitcoin_stunts/" TargetMode="External"/><Relationship Id="rId2695" Type="http://schemas.openxmlformats.org/officeDocument/2006/relationships/hyperlink" Target="http://cryptomining-blog.com/4967-bitcoin-cloud-services-is-no-longer-paying-its-users/" TargetMode="External"/><Relationship Id="rId772" Type="http://schemas.openxmlformats.org/officeDocument/2006/relationships/hyperlink" Target="http://www.reddit.com/r/Bitcoin/comments/38b00f/woke_up_to_this_today_and_it_really_reemphasized/" TargetMode="External"/><Relationship Id="rId1365" Type="http://schemas.openxmlformats.org/officeDocument/2006/relationships/hyperlink" Target="http://www.reddit.com/r/Bitcoin/comments/38qm8d/techcrunch_bitcoin_podcast/" TargetMode="External"/><Relationship Id="rId2212" Type="http://schemas.openxmlformats.org/officeDocument/2006/relationships/hyperlink" Target="http://www.reddit.com/r/Bitcoin/comments/39bvlp/is_it_too_late_to_invest_in_bitcoin/" TargetMode="External"/><Relationship Id="rId2696" Type="http://schemas.openxmlformats.org/officeDocument/2006/relationships/hyperlink" Target="http://www.reddit.com/r/Bitcoin/comments/39ny4k/bitcoin_cloud_services_is_no_longer_paying_its/" TargetMode="External"/><Relationship Id="rId771" Type="http://schemas.openxmlformats.org/officeDocument/2006/relationships/hyperlink" Target="http://i.imgur.com/Tg0pFhK.jpg" TargetMode="External"/><Relationship Id="rId1366" Type="http://schemas.openxmlformats.org/officeDocument/2006/relationships/hyperlink" Target="http://techcrunch.com/2015/06/05/this-week-on-the-techcrunch-bitcoin-podcast-live-in-tumbleweed-city/" TargetMode="External"/><Relationship Id="rId2213" Type="http://schemas.openxmlformats.org/officeDocument/2006/relationships/hyperlink" Target="http://tpbit.blogspot.ca/2015/06/handling-bitcoins-during-hard-fork.html" TargetMode="External"/><Relationship Id="rId2697" Type="http://schemas.openxmlformats.org/officeDocument/2006/relationships/hyperlink" Target="http://i.imgur.com/MCSumQM.png" TargetMode="External"/><Relationship Id="rId2247" Type="http://schemas.openxmlformats.org/officeDocument/2006/relationships/hyperlink" Target="http://www.reddit.com/r/Bitcoin/comments/39d6g0/bitcoin_related_movie_idea/" TargetMode="External"/><Relationship Id="rId2248" Type="http://schemas.openxmlformats.org/officeDocument/2006/relationships/hyperlink" Target="http://www.reddit.com/r/Bitcoin/comments/39d8nv/can_someone_shed_some_light_on_miner_fees/" TargetMode="External"/><Relationship Id="rId2249" Type="http://schemas.openxmlformats.org/officeDocument/2006/relationships/hyperlink" Target="http://np.reddit.com/r/IAmA/comments/39b67t/im_a_retired_bank_robber_ama/cs1vvd1" TargetMode="External"/><Relationship Id="rId327" Type="http://schemas.openxmlformats.org/officeDocument/2006/relationships/hyperlink" Target="http://techcrunch.com/2015/05/31/the-first-battle-in-the-mobile-payments-war-is-over/" TargetMode="External"/><Relationship Id="rId326" Type="http://schemas.openxmlformats.org/officeDocument/2006/relationships/hyperlink" Target="http://www.reddit.com/r/Bitcoin/comments/381doa/magicaltux_restoring_the_truth/" TargetMode="External"/><Relationship Id="rId325" Type="http://schemas.openxmlformats.org/officeDocument/2006/relationships/hyperlink" Target="http://www.magicaltux.net/post/120168215379/restoring-the-truth" TargetMode="External"/><Relationship Id="rId324" Type="http://schemas.openxmlformats.org/officeDocument/2006/relationships/hyperlink" Target="http://www.reddit.com/r/Bitcoin/comments/381e7w/coinbase_has_cancelled_all_my_btc_buys_2nd_time/" TargetMode="External"/><Relationship Id="rId329" Type="http://schemas.openxmlformats.org/officeDocument/2006/relationships/hyperlink" Target="http://www.reddit.com/r/Bitcoin/comments/381d1f/how_much_would_bitcoin_go_up_if_a_small_nation/" TargetMode="External"/><Relationship Id="rId1390" Type="http://schemas.openxmlformats.org/officeDocument/2006/relationships/hyperlink" Target="http://www.reddit.com/r/Bitcoin/comments/38rcu0/localbitcoins_should_publish_their_average_price/" TargetMode="External"/><Relationship Id="rId328" Type="http://schemas.openxmlformats.org/officeDocument/2006/relationships/hyperlink" Target="http://www.reddit.com/r/Bitcoin/comments/381df1/the_first_battle_in_the_mobile_payments_war_is/" TargetMode="External"/><Relationship Id="rId1391" Type="http://schemas.openxmlformats.org/officeDocument/2006/relationships/hyperlink" Target="http://imgur.com/3arA5Ln" TargetMode="External"/><Relationship Id="rId1392" Type="http://schemas.openxmlformats.org/officeDocument/2006/relationships/hyperlink" Target="http://www.reddit.com/r/Bitcoin/comments/38rb2i/what_kinda_fool_wants_to_buy_bitcoin_by/" TargetMode="External"/><Relationship Id="rId1393" Type="http://schemas.openxmlformats.org/officeDocument/2006/relationships/hyperlink" Target="http://www.reddit.com/r/Bitcoin/comments/38rd4n/coinbase_down/" TargetMode="External"/><Relationship Id="rId2240" Type="http://schemas.openxmlformats.org/officeDocument/2006/relationships/hyperlink" Target="http://www.reddit.com/r/Bitcoin/comments/39cwvr/measuring_volatilityany_suggestions/" TargetMode="External"/><Relationship Id="rId1394" Type="http://schemas.openxmlformats.org/officeDocument/2006/relationships/hyperlink" Target="https://www.np.reddit.com/r/OpenBazaar/comments/38c0iy/openbazaar_beta_50_minor_release_stability_and/" TargetMode="External"/><Relationship Id="rId2241" Type="http://schemas.openxmlformats.org/officeDocument/2006/relationships/hyperlink" Target="http://gendal.me/2015/06/10/quick-notes-on-sidechains-elements/" TargetMode="External"/><Relationship Id="rId1395" Type="http://schemas.openxmlformats.org/officeDocument/2006/relationships/hyperlink" Target="http://www.reddit.com/r/Bitcoin/comments/38rfcm/openbazaar_beta_50_minor_release_stability_and/" TargetMode="External"/><Relationship Id="rId2242" Type="http://schemas.openxmlformats.org/officeDocument/2006/relationships/hyperlink" Target="http://www.reddit.com/r/Bitcoin/comments/39cv64/quick_notes_on_sidechains_elements/" TargetMode="External"/><Relationship Id="rId323" Type="http://schemas.openxmlformats.org/officeDocument/2006/relationships/hyperlink" Target="https://imgur.com/vHK4PJN" TargetMode="External"/><Relationship Id="rId1396" Type="http://schemas.openxmlformats.org/officeDocument/2006/relationships/hyperlink" Target="http://bravenewcoin.com/news/us-states-continue-to-attempt-bitcoin-regulation/" TargetMode="External"/><Relationship Id="rId2243" Type="http://schemas.openxmlformats.org/officeDocument/2006/relationships/hyperlink" Target="http://www.reddit.com/r/Bitcoin/comments/39cwgd/bitcoin_website_hosting/" TargetMode="External"/><Relationship Id="rId322" Type="http://schemas.openxmlformats.org/officeDocument/2006/relationships/hyperlink" Target="http://www.reddit.com/r/Bitcoin/comments/3819f3/switzerlands_financial_watchdog_aproves_ecurex/" TargetMode="External"/><Relationship Id="rId1397" Type="http://schemas.openxmlformats.org/officeDocument/2006/relationships/hyperlink" Target="http://www.reddit.com/r/Bitcoin/comments/38rhue/us_states_continue_to_attempt_bitcoin_regulation/" TargetMode="External"/><Relationship Id="rId2244" Type="http://schemas.openxmlformats.org/officeDocument/2006/relationships/hyperlink" Target="http://www.reddit.com/r/Bitcoin/comments/39czg5/bitcoin_transactions_vs_traditional_finance/" TargetMode="External"/><Relationship Id="rId321" Type="http://schemas.openxmlformats.org/officeDocument/2006/relationships/hyperlink" Target="http://bravenewcoin.com/news/switzerlands-financial-watchdog-aproves-ecurex/" TargetMode="External"/><Relationship Id="rId1398" Type="http://schemas.openxmlformats.org/officeDocument/2006/relationships/hyperlink" Target="https://gowiper.com/" TargetMode="External"/><Relationship Id="rId2245" Type="http://schemas.openxmlformats.org/officeDocument/2006/relationships/hyperlink" Target="http://www.reddit.com/r/Bitcoin/comments/39cycb/just_a_heads_up_soylent_and_amagimetals_no_longer/" TargetMode="External"/><Relationship Id="rId320" Type="http://schemas.openxmlformats.org/officeDocument/2006/relationships/hyperlink" Target="http://www.reddit.com/r/Bitcoin/comments/381axd/working_on_a_framework_for_studying/" TargetMode="External"/><Relationship Id="rId1399" Type="http://schemas.openxmlformats.org/officeDocument/2006/relationships/hyperlink" Target="http://www.reddit.com/r/Bitcoin/comments/38rixb/wiper_messenger_update_bitcoin_transaction/" TargetMode="External"/><Relationship Id="rId2246" Type="http://schemas.openxmlformats.org/officeDocument/2006/relationships/hyperlink" Target="http://www.reddit.com/r/Bitcoin/comments/39d3hj/how_anonymous_is_a_trezor/" TargetMode="External"/><Relationship Id="rId1389" Type="http://schemas.openxmlformats.org/officeDocument/2006/relationships/hyperlink" Target="http://www.reddit.com/r/Bitcoin/comments/38r96r/deterministic_ordering_of_transaction_inputs_and/" TargetMode="External"/><Relationship Id="rId2236" Type="http://schemas.openxmlformats.org/officeDocument/2006/relationships/hyperlink" Target="http://www.reddit.com/r/Bitcoin/comments/39crqw/why_does_shapeshift_not_post_their_daily_volumes/" TargetMode="External"/><Relationship Id="rId2237" Type="http://schemas.openxmlformats.org/officeDocument/2006/relationships/hyperlink" Target="http://cointelegraph.com/news/114525/vitalik-buterin-to-audit-lazooz-decentralized-ridesharing-project" TargetMode="External"/><Relationship Id="rId2238" Type="http://schemas.openxmlformats.org/officeDocument/2006/relationships/hyperlink" Target="http://www.reddit.com/r/Bitcoin/comments/39cqu1/vitalik_buterin_to_audit_lazooz_decentralized/" TargetMode="External"/><Relationship Id="rId2239" Type="http://schemas.openxmlformats.org/officeDocument/2006/relationships/hyperlink" Target="http://www.reddit.com/r/Bitcoin/comments/39cs0f/its_hard_to_build_a_business_around_a_technology/" TargetMode="External"/><Relationship Id="rId316" Type="http://schemas.openxmlformats.org/officeDocument/2006/relationships/hyperlink" Target="http://www.reddit.com/r/Bitcoin/comments/380zrq/will_bitcoin_kill_don_draper_mad_men_and_the_real/" TargetMode="External"/><Relationship Id="rId315" Type="http://schemas.openxmlformats.org/officeDocument/2006/relationships/hyperlink" Target="http://www.forbes.com/sites/jerrybowyer/2015/05/31/will-bitcoin-kill-don-draper-mad-men-and-the-real-end-of-an-era/" TargetMode="External"/><Relationship Id="rId799" Type="http://schemas.openxmlformats.org/officeDocument/2006/relationships/hyperlink" Target="http://www.reddit.com/r/Bitcoin/comments/38bk4b/cardless_cash_out_in_thailand_not_longer/" TargetMode="External"/><Relationship Id="rId314" Type="http://schemas.openxmlformats.org/officeDocument/2006/relationships/hyperlink" Target="http://www.reddit.com/r/Bitcoin/comments/3810qh/a_few_questions_about_nodes_and_the_mempool/" TargetMode="External"/><Relationship Id="rId798" Type="http://schemas.openxmlformats.org/officeDocument/2006/relationships/hyperlink" Target="http://www.reddit.com/r/Bitcoin/comments/38bkst/has_there_been_any_word_on_where_do_las_vegas/" TargetMode="External"/><Relationship Id="rId313" Type="http://schemas.openxmlformats.org/officeDocument/2006/relationships/hyperlink" Target="http://www.reddit.com/r/Bitcoin/comments/380yo5/my_pals_and_i_started_a_podcastsite_we_are/" TargetMode="External"/><Relationship Id="rId797" Type="http://schemas.openxmlformats.org/officeDocument/2006/relationships/hyperlink" Target="http://www.reddit.com/r/Bitcoin/comments/38beya/gregory_maxwell_quote_presented_without_comment/" TargetMode="External"/><Relationship Id="rId319" Type="http://schemas.openxmlformats.org/officeDocument/2006/relationships/hyperlink" Target="http://www.virtfund.com/virtfunds-cryptoconomy-framework.html" TargetMode="External"/><Relationship Id="rId318" Type="http://schemas.openxmlformats.org/officeDocument/2006/relationships/hyperlink" Target="http://www.reddit.com/r/Bitcoin/comments/381817/bitcoinsupporting_presidential_candidate_rand/" TargetMode="External"/><Relationship Id="rId317" Type="http://schemas.openxmlformats.org/officeDocument/2006/relationships/hyperlink" Target="https://www.youtube.com/watch?v=2LGVflk4Pww" TargetMode="External"/><Relationship Id="rId1380" Type="http://schemas.openxmlformats.org/officeDocument/2006/relationships/hyperlink" Target="http://www.reddit.com/r/Bitcoin/comments/38r2m9/exascale_power_co_plans_to_build_50_billion/" TargetMode="External"/><Relationship Id="rId792" Type="http://schemas.openxmlformats.org/officeDocument/2006/relationships/hyperlink" Target="https://letstalkbitcoin.com/blog/post/lets-talk-bitcoin-218-wallets-talking-to-wallets" TargetMode="External"/><Relationship Id="rId1381" Type="http://schemas.openxmlformats.org/officeDocument/2006/relationships/hyperlink" Target="https://www.youtube.com/watch?v=Nzqq3PIlV8A" TargetMode="External"/><Relationship Id="rId791" Type="http://schemas.openxmlformats.org/officeDocument/2006/relationships/hyperlink" Target="http://www.reddit.com/r/Bitcoin/comments/38b8dj/borromean_ringsig_efficiently_proving_knowledge/" TargetMode="External"/><Relationship Id="rId1382" Type="http://schemas.openxmlformats.org/officeDocument/2006/relationships/hyperlink" Target="http://www.reddit.com/r/Bitcoin/comments/38r23f/super_quick_interview_with_gabriel_abed_ceo_of/" TargetMode="External"/><Relationship Id="rId790" Type="http://schemas.openxmlformats.org/officeDocument/2006/relationships/hyperlink" Target="https://bitcointalk.org/index.php?topic=1077994.0" TargetMode="External"/><Relationship Id="rId1383" Type="http://schemas.openxmlformats.org/officeDocument/2006/relationships/hyperlink" Target="http://www.reddit.com/r/Bitcoin/comments/38r5h7/paypal_took_50000_out_of_my_bank_account_without/" TargetMode="External"/><Relationship Id="rId2230" Type="http://schemas.openxmlformats.org/officeDocument/2006/relationships/hyperlink" Target="https://np.reddit.com/r/Streamiumlive/comments/39chtu/streamiumio_ama_going_on_now/" TargetMode="External"/><Relationship Id="rId1384" Type="http://schemas.openxmlformats.org/officeDocument/2006/relationships/hyperlink" Target="http://www.reddit.com/r/Bitcoin/comments/38r7l7/i_made_a_faucet_wondering_where_i_can_buy_a_few/" TargetMode="External"/><Relationship Id="rId2231" Type="http://schemas.openxmlformats.org/officeDocument/2006/relationships/hyperlink" Target="http://www.reddit.com/r/Bitcoin/comments/39cihu/streamiumio_ama_going_on_now/" TargetMode="External"/><Relationship Id="rId312" Type="http://schemas.openxmlformats.org/officeDocument/2006/relationships/hyperlink" Target="http://www.thebitcoinpodcast.com" TargetMode="External"/><Relationship Id="rId796" Type="http://schemas.openxmlformats.org/officeDocument/2006/relationships/hyperlink" Target="http://www.reddit.com/r/Bitcoin/comments/38bgog/cexio_bitcoin_crypto_exchange/" TargetMode="External"/><Relationship Id="rId1385" Type="http://schemas.openxmlformats.org/officeDocument/2006/relationships/hyperlink" Target="http://www.reddit.com/r/Bitcoin/comments/38r9tg/can_someone_please_explain_how_the_colored_coins/" TargetMode="External"/><Relationship Id="rId2232" Type="http://schemas.openxmlformats.org/officeDocument/2006/relationships/hyperlink" Target="http://www.reddit.com/r/Bitcoin/comments/39ckwq/whats_the_best_legal_thing_to_sell_if_you_want/" TargetMode="External"/><Relationship Id="rId311" Type="http://schemas.openxmlformats.org/officeDocument/2006/relationships/hyperlink" Target="http://www.reddit.com/r/Bitcoin/comments/380u92/bitcoin_is_about_to_fundamentally_change/" TargetMode="External"/><Relationship Id="rId795" Type="http://schemas.openxmlformats.org/officeDocument/2006/relationships/hyperlink" Target="http://www.reddit.com/r/Bitcoin/comments/38bhxc/wondering_how_to_profitably_sell_bitcoins_on/" TargetMode="External"/><Relationship Id="rId1386" Type="http://schemas.openxmlformats.org/officeDocument/2006/relationships/hyperlink" Target="http://www.cnet.com/news/microdia-will-sell-a-1000-ish-512gb-microsd-come-july/" TargetMode="External"/><Relationship Id="rId2233" Type="http://schemas.openxmlformats.org/officeDocument/2006/relationships/hyperlink" Target="http://bitcoinist.net/technology-play-increasing-role-warehousing-roi/" TargetMode="External"/><Relationship Id="rId310" Type="http://schemas.openxmlformats.org/officeDocument/2006/relationships/hyperlink" Target="http://motherboard.vice.com/read/bitcoin-is-about-to-fundamentally-change" TargetMode="External"/><Relationship Id="rId794" Type="http://schemas.openxmlformats.org/officeDocument/2006/relationships/hyperlink" Target="http://www.reddit.com/r/Bitcoin/comments/38bcc1/malaga_spain_we_have_atm_bitcoin_vialia_shopping/" TargetMode="External"/><Relationship Id="rId1387" Type="http://schemas.openxmlformats.org/officeDocument/2006/relationships/hyperlink" Target="http://www.reddit.com/r/Bitcoin/comments/38r9p4/moores_law_in_action_fit_16_full_blockchains_onto/" TargetMode="External"/><Relationship Id="rId2234" Type="http://schemas.openxmlformats.org/officeDocument/2006/relationships/hyperlink" Target="http://www.reddit.com/r/Bitcoin/comments/39cjwe/bitcoin_has_the_opportunity_to_improve_warehouse/" TargetMode="External"/><Relationship Id="rId793" Type="http://schemas.openxmlformats.org/officeDocument/2006/relationships/hyperlink" Target="http://www.reddit.com/r/Bitcoin/comments/38bcdp/subspace_lightweight_p2p_messaging_on_bitcoin/" TargetMode="External"/><Relationship Id="rId1388" Type="http://schemas.openxmlformats.org/officeDocument/2006/relationships/hyperlink" Target="https://github.com/kristovatlas/rfc/blob/master/bips/bip-li01.mediawiki" TargetMode="External"/><Relationship Id="rId2235" Type="http://schemas.openxmlformats.org/officeDocument/2006/relationships/hyperlink" Target="http://www.reddit.com/r/Bitcoin/comments/39cs0f/its_hard_to_build_a_business_around_a_technology/" TargetMode="External"/><Relationship Id="rId297" Type="http://schemas.openxmlformats.org/officeDocument/2006/relationships/hyperlink" Target="http://www.reddit.com/r/Bitcoin/comments/380kiy/vp_of_st_louis_fed_tweeting_about_shared_ledgers/" TargetMode="External"/><Relationship Id="rId296" Type="http://schemas.openxmlformats.org/officeDocument/2006/relationships/hyperlink" Target="https://twitter.com/dandolfa/status/596728284332761088" TargetMode="External"/><Relationship Id="rId295" Type="http://schemas.openxmlformats.org/officeDocument/2006/relationships/hyperlink" Target="http://www.reddit.com/r/Bitcoin/comments/380koc/free_ross_poster_hirez_plaster_this_thing/" TargetMode="External"/><Relationship Id="rId294" Type="http://schemas.openxmlformats.org/officeDocument/2006/relationships/hyperlink" Target="http://freeross.org/wp-content/uploads/2014/03/handcuffsYELLOW11x17.pdf" TargetMode="External"/><Relationship Id="rId299" Type="http://schemas.openxmlformats.org/officeDocument/2006/relationships/hyperlink" Target="http://www.reddit.com/r/Bitcoin/comments/380k9j/ibm_bitcoin_rain_commercial_2015_hd/" TargetMode="External"/><Relationship Id="rId298" Type="http://schemas.openxmlformats.org/officeDocument/2006/relationships/hyperlink" Target="https://youtu.be/5LIX1ot9peI" TargetMode="External"/><Relationship Id="rId271" Type="http://schemas.openxmlformats.org/officeDocument/2006/relationships/hyperlink" Target="https://stratechery.com/2015/21-inc-and-the-future-of-bitcoin/" TargetMode="External"/><Relationship Id="rId270" Type="http://schemas.openxmlformats.org/officeDocument/2006/relationships/hyperlink" Target="http://www.reddit.com/r/Bitcoin/comments/37zvcz/have_any_spv_users_lost_money_because_they/" TargetMode="External"/><Relationship Id="rId269" Type="http://schemas.openxmlformats.org/officeDocument/2006/relationships/hyperlink" Target="http://bitcoin.stackexchange.com/questions/37696/have-any-spv-users-lost-money-because-they-accepted-forged-bitcoins" TargetMode="External"/><Relationship Id="rId264" Type="http://schemas.openxmlformats.org/officeDocument/2006/relationships/hyperlink" Target="http://www.reddit.com/r/Bitcoin/comments/38019o/bitcoin_got_a_massive_shout_out_on_playboy/" TargetMode="External"/><Relationship Id="rId263" Type="http://schemas.openxmlformats.org/officeDocument/2006/relationships/hyperlink" Target="http://www.playboy.com/articles/anonymously-send-money" TargetMode="External"/><Relationship Id="rId262" Type="http://schemas.openxmlformats.org/officeDocument/2006/relationships/hyperlink" Target="http://www.reddit.com/r/Bitcoin/comments/3801fj/i_support_gavins_plan_no_one_thinks_it_will_kill/" TargetMode="External"/><Relationship Id="rId261" Type="http://schemas.openxmlformats.org/officeDocument/2006/relationships/hyperlink" Target="http://www.reddit.com/r/Bitcoin/comments/3802nq/bitcoin_vs_real_coins/" TargetMode="External"/><Relationship Id="rId268" Type="http://schemas.openxmlformats.org/officeDocument/2006/relationships/hyperlink" Target="http://www.reddit.com/r/Bitcoin/comments/37zvol/erik_voorhees_bitcoin_can_help_a_lot_with_cyber/" TargetMode="External"/><Relationship Id="rId267" Type="http://schemas.openxmlformats.org/officeDocument/2006/relationships/hyperlink" Target="https://www.youtube.com/watch?v=-TD7pwIt-og" TargetMode="External"/><Relationship Id="rId266" Type="http://schemas.openxmlformats.org/officeDocument/2006/relationships/hyperlink" Target="http://www.reddit.com/r/Bitcoin/comments/37zxhd/i_dont_know_why_but_this_made_me_want_more/" TargetMode="External"/><Relationship Id="rId265" Type="http://schemas.openxmlformats.org/officeDocument/2006/relationships/hyperlink" Target="https://www.youtube.com/watch?v=JpxvvnWvffM" TargetMode="External"/><Relationship Id="rId260" Type="http://schemas.openxmlformats.org/officeDocument/2006/relationships/hyperlink" Target="http://www.reddit.com/r/Bitcoin/comments/37zv7u/20mb_block_increase_wont_destroy_bitcoin_it_will/" TargetMode="External"/><Relationship Id="rId259" Type="http://schemas.openxmlformats.org/officeDocument/2006/relationships/hyperlink" Target="http://www.reddit.com/r/Bitcoin/comments/37zvcz/have_any_spv_users_lost_money_because_they/" TargetMode="External"/><Relationship Id="rId258" Type="http://schemas.openxmlformats.org/officeDocument/2006/relationships/hyperlink" Target="http://bitcoin.stackexchange.com/questions/37696/have-any-spv-users-lost-money-because-they-accepted-forged-bitcoins" TargetMode="External"/><Relationship Id="rId2290" Type="http://schemas.openxmlformats.org/officeDocument/2006/relationships/hyperlink" Target="http://www.reddit.com/r/Bitcoin/comments/39eyeb/05_gramm_gold_for_free_at_bitgold/" TargetMode="External"/><Relationship Id="rId2291" Type="http://schemas.openxmlformats.org/officeDocument/2006/relationships/hyperlink" Target="http://imgur.com/cy3xZOq" TargetMode="External"/><Relationship Id="rId2292" Type="http://schemas.openxmlformats.org/officeDocument/2006/relationships/hyperlink" Target="http://www.reddit.com/r/Bitcoin/comments/39f59k/aftermath_of_may_29_stress_test_btc_china_antpool/" TargetMode="External"/><Relationship Id="rId2293" Type="http://schemas.openxmlformats.org/officeDocument/2006/relationships/hyperlink" Target="https://www.indiegogo.com/projects/pornhub-space-program-sexploration" TargetMode="External"/><Relationship Id="rId253" Type="http://schemas.openxmlformats.org/officeDocument/2006/relationships/hyperlink" Target="http://www.reddit.com/r/Bitcoin/comments/37zoxk/whats_the_amount_of_active_connections_you_have/" TargetMode="External"/><Relationship Id="rId2294" Type="http://schemas.openxmlformats.org/officeDocument/2006/relationships/hyperlink" Target="http://www.reddit.com/r/Bitcoin/comments/39f4yv/30k_to_have_the_bitcoin_logo_show_up_in_pornhubs/" TargetMode="External"/><Relationship Id="rId252" Type="http://schemas.openxmlformats.org/officeDocument/2006/relationships/hyperlink" Target="http://www.reddit.com/r/Bitcoin/comments/37zoxw/oral_hearing_in_bitcoin_vat_case_in_eu_court_of/" TargetMode="External"/><Relationship Id="rId2295" Type="http://schemas.openxmlformats.org/officeDocument/2006/relationships/hyperlink" Target="http://www.reddit.com/r/Bitcoin/comments/39f4gf/we_need_to_meerkat_about_bitcoin_and_mob_it_like/" TargetMode="External"/><Relationship Id="rId251" Type="http://schemas.openxmlformats.org/officeDocument/2006/relationships/hyperlink" Target="http://www.bitcoin.se/2015/05/31/oral-hearing-in-bitcoin-vat-case-on-june-17th/" TargetMode="External"/><Relationship Id="rId2296" Type="http://schemas.openxmlformats.org/officeDocument/2006/relationships/hyperlink" Target="http://www.reddit.com/r/Bitcoin/comments/39f3nb/do_you_know_about_juas_finance_project/" TargetMode="External"/><Relationship Id="rId250" Type="http://schemas.openxmlformats.org/officeDocument/2006/relationships/hyperlink" Target="http://www.reddit.com/r/Bitcoin/comments/37zptv/block_reward_halving_is_disruptive_instead_the/" TargetMode="External"/><Relationship Id="rId2297" Type="http://schemas.openxmlformats.org/officeDocument/2006/relationships/hyperlink" Target="http://www.reddit.com/r/Bitcoin/comments/39f3j1/russian_central_bank_can_allow_operations_with/" TargetMode="External"/><Relationship Id="rId257" Type="http://schemas.openxmlformats.org/officeDocument/2006/relationships/hyperlink" Target="http://www.reddit.com/r/Bitcoin/comments/37zvol/erik_voorhees_bitcoin_can_help_a_lot_with_cyber/" TargetMode="External"/><Relationship Id="rId2298" Type="http://schemas.openxmlformats.org/officeDocument/2006/relationships/hyperlink" Target="https://medium.com/@lopp/bitcoin-nodes-how-many-is-enough-9b8e8f6fd2cf" TargetMode="External"/><Relationship Id="rId256" Type="http://schemas.openxmlformats.org/officeDocument/2006/relationships/hyperlink" Target="https://www.youtube.com/watch?v=-TD7pwIt-og" TargetMode="External"/><Relationship Id="rId2299" Type="http://schemas.openxmlformats.org/officeDocument/2006/relationships/hyperlink" Target="http://www.reddit.com/r/Bitcoin/comments/39f6j6/bitnodes_which_recently_updated_its_crawling/" TargetMode="External"/><Relationship Id="rId255" Type="http://schemas.openxmlformats.org/officeDocument/2006/relationships/hyperlink" Target="http://www.reddit.com/r/Bitcoin/comments/37zxhd/i_dont_know_why_but_this_made_me_want_more/" TargetMode="External"/><Relationship Id="rId254" Type="http://schemas.openxmlformats.org/officeDocument/2006/relationships/hyperlink" Target="https://www.youtube.com/watch?v=JpxvvnWvffM" TargetMode="External"/><Relationship Id="rId293" Type="http://schemas.openxmlformats.org/officeDocument/2006/relationships/hyperlink" Target="http://www.reddit.com/r/Bitcoin/comments/380ixu/has_anyone_used_celery_to_buy_bitcoin_before/" TargetMode="External"/><Relationship Id="rId292" Type="http://schemas.openxmlformats.org/officeDocument/2006/relationships/hyperlink" Target="http://www.reddit.com/r/Bitcoin/comments/380g0q/blocksize_as_policy_debate_framework/" TargetMode="External"/><Relationship Id="rId291" Type="http://schemas.openxmlformats.org/officeDocument/2006/relationships/hyperlink" Target="http://www.reddit.com/r/Bitcoin/comments/380g7u/new_faucet/" TargetMode="External"/><Relationship Id="rId290" Type="http://schemas.openxmlformats.org/officeDocument/2006/relationships/hyperlink" Target="http://bitcoin.co.in" TargetMode="External"/><Relationship Id="rId286" Type="http://schemas.openxmlformats.org/officeDocument/2006/relationships/hyperlink" Target="http://www.reddit.com/r/Bitcoin/comments/380c6h/the_bitcoinblocksize_bitching/" TargetMode="External"/><Relationship Id="rId285" Type="http://schemas.openxmlformats.org/officeDocument/2006/relationships/hyperlink" Target="http://www.reddit.com/r/Bitcoin/comments/380cwa/googles_project_vault_will_be_awesome_for_bitcoin/" TargetMode="External"/><Relationship Id="rId284" Type="http://schemas.openxmlformats.org/officeDocument/2006/relationships/hyperlink" Target="https://youtu.be/26Bma3d0wko?t=1h10m4s" TargetMode="External"/><Relationship Id="rId283" Type="http://schemas.openxmlformats.org/officeDocument/2006/relationships/hyperlink" Target="http://www.reddit.com/r/Bitcoin/comments/380d2y/armory_multisig_lockbox_wont_broadcast/" TargetMode="External"/><Relationship Id="rId289" Type="http://schemas.openxmlformats.org/officeDocument/2006/relationships/hyperlink" Target="http://www.reddit.com/r/Bitcoin/comments/380gw4/the_tiniest_blockhashes_and_largest_difficulty/" TargetMode="External"/><Relationship Id="rId288" Type="http://schemas.openxmlformats.org/officeDocument/2006/relationships/hyperlink" Target="http://organofcorti.blogspot.com.au/2015/05/the-tiniest-blockhashes.html?view=sidebar" TargetMode="External"/><Relationship Id="rId287" Type="http://schemas.openxmlformats.org/officeDocument/2006/relationships/hyperlink" Target="http://www.reddit.com/r/Bitcoin/comments/380e4p/this_plan_to_change_the_blocks_status_quo/" TargetMode="External"/><Relationship Id="rId282" Type="http://schemas.openxmlformats.org/officeDocument/2006/relationships/hyperlink" Target="http://www.reddit.com/r/Bitcoin/comments/380ac0/i_dont_want_to_see_bitcoin_become_a_tool_only_for/" TargetMode="External"/><Relationship Id="rId281" Type="http://schemas.openxmlformats.org/officeDocument/2006/relationships/hyperlink" Target="http://www.reddit.com/r/Bitcoin/comments/380afh/devs_what_is_faster_to_market_a_question_of_scale/" TargetMode="External"/><Relationship Id="rId280" Type="http://schemas.openxmlformats.org/officeDocument/2006/relationships/hyperlink" Target="http://www.reddit.com/r/Bitcoin/comments/380bf5/lucrecoin_bets_thing_to_buy_with_btc_now_on/" TargetMode="External"/><Relationship Id="rId275" Type="http://schemas.openxmlformats.org/officeDocument/2006/relationships/hyperlink" Target="http://www.reddit.com/r/Bitcoin/comments/3804ch/bitcoin_is_decentralized_and_decentralization_is/" TargetMode="External"/><Relationship Id="rId274" Type="http://schemas.openxmlformats.org/officeDocument/2006/relationships/hyperlink" Target="http://www.reddit.com/r/Bitcoin/comments/3805s8/deep_web_search_results_on_thepiratebay/" TargetMode="External"/><Relationship Id="rId273" Type="http://schemas.openxmlformats.org/officeDocument/2006/relationships/hyperlink" Target="http://thepiratebay.gd/search/deep%20web/0/99/0" TargetMode="External"/><Relationship Id="rId272" Type="http://schemas.openxmlformats.org/officeDocument/2006/relationships/hyperlink" Target="http://www.reddit.com/r/Bitcoin/comments/38067k/21_inc_and_the_future_of_bitcoin_stratechery_by/" TargetMode="External"/><Relationship Id="rId279" Type="http://schemas.openxmlformats.org/officeDocument/2006/relationships/hyperlink" Target="http://thebot.net/threads/earn-cash-every-day-exclusive-tutorial-for-tbn.315411" TargetMode="External"/><Relationship Id="rId278" Type="http://schemas.openxmlformats.org/officeDocument/2006/relationships/hyperlink" Target="http://www.reddit.com/r/Bitcoin/comments/3807wi/possible_circle_security_breach/" TargetMode="External"/><Relationship Id="rId277" Type="http://schemas.openxmlformats.org/officeDocument/2006/relationships/hyperlink" Target="http://www.reddit.com/r/Bitcoin/comments/3803pd/bitcoin_faucet_rotator/" TargetMode="External"/><Relationship Id="rId276" Type="http://schemas.openxmlformats.org/officeDocument/2006/relationships/hyperlink" Target="http://freebtc.xaa.pl/rotator.htm" TargetMode="External"/><Relationship Id="rId1851" Type="http://schemas.openxmlformats.org/officeDocument/2006/relationships/hyperlink" Target="http://i.imgur.com/WvzBj5C.png" TargetMode="External"/><Relationship Id="rId1852" Type="http://schemas.openxmlformats.org/officeDocument/2006/relationships/hyperlink" Target="http://www.reddit.com/r/Bitcoin/comments/391jwj/0_transaction_blocks/" TargetMode="External"/><Relationship Id="rId1853" Type="http://schemas.openxmlformats.org/officeDocument/2006/relationships/hyperlink" Target="http://bitcoinfaucetbox.com/" TargetMode="External"/><Relationship Id="rId2700" Type="http://schemas.openxmlformats.org/officeDocument/2006/relationships/hyperlink" Target="https://www.zapchain.com/a/f5Zoe6bkgu" TargetMode="External"/><Relationship Id="rId1854" Type="http://schemas.openxmlformats.org/officeDocument/2006/relationships/hyperlink" Target="http://www.reddit.com/r/Bitcoin/comments/391ro2/bitcoin_faucet_box/" TargetMode="External"/><Relationship Id="rId2701" Type="http://schemas.openxmlformats.org/officeDocument/2006/relationships/hyperlink" Target="http://www.reddit.com/r/Bitcoin/comments/39o21h/what_are_your_current_thoughts_about_bitcoin_and/" TargetMode="External"/><Relationship Id="rId1855" Type="http://schemas.openxmlformats.org/officeDocument/2006/relationships/hyperlink" Target="http://www.reddit.com/r/Bitcoin/comments/391qlf/does_anyone_know_whats_with_amir_taaki_is_he_even/" TargetMode="External"/><Relationship Id="rId2702" Type="http://schemas.openxmlformats.org/officeDocument/2006/relationships/hyperlink" Target="http://www.reddit.com/r/Bitcoin/comments/39o476/is_there_a_bitcoin_job_site_like_odesk/" TargetMode="External"/><Relationship Id="rId1856" Type="http://schemas.openxmlformats.org/officeDocument/2006/relationships/hyperlink" Target="http://www.reddit.com/r/Bitcoin/comments/391tji/im_casting_my_vote_to_fire_our_current_core/" TargetMode="External"/><Relationship Id="rId2703" Type="http://schemas.openxmlformats.org/officeDocument/2006/relationships/hyperlink" Target="http://www.reddit.com/r/Bitcoin/comments/39o40j/credit_cards_move_to_chip_and_thieves_move_to/" TargetMode="External"/><Relationship Id="rId1857" Type="http://schemas.openxmlformats.org/officeDocument/2006/relationships/hyperlink" Target="http://www.coindesk.com/mastercard-digital-currencys-risks-outweigh-the-benefits/" TargetMode="External"/><Relationship Id="rId2704" Type="http://schemas.openxmlformats.org/officeDocument/2006/relationships/hyperlink" Target="http://www.coindesk.com/bitcoin-exchange-western-australia-launch/" TargetMode="External"/><Relationship Id="rId1858" Type="http://schemas.openxmlformats.org/officeDocument/2006/relationships/hyperlink" Target="http://www.reddit.com/r/Bitcoin/comments/391w6t/mastercard_digital_currencys_risks_outweigh_the/" TargetMode="External"/><Relationship Id="rId2705" Type="http://schemas.openxmlformats.org/officeDocument/2006/relationships/hyperlink" Target="http://www.reddit.com/r/Bitcoin/comments/39o7gr/bitcoin_exchange_launches_in_remote_western/" TargetMode="External"/><Relationship Id="rId1859" Type="http://schemas.openxmlformats.org/officeDocument/2006/relationships/hyperlink" Target="http://www.coiningsolutions.com/node/" TargetMode="External"/><Relationship Id="rId2706" Type="http://schemas.openxmlformats.org/officeDocument/2006/relationships/hyperlink" Target="https://thewealthofchips.wordpress.com/2015/06/13/here-is-the-thing-about-block-size-debate/" TargetMode="External"/><Relationship Id="rId2707" Type="http://schemas.openxmlformats.org/officeDocument/2006/relationships/hyperlink" Target="http://www.reddit.com/r/Bitcoin/comments/39o7bc/a_different_perspective_on_bitcoins_block_size/" TargetMode="External"/><Relationship Id="rId2708" Type="http://schemas.openxmlformats.org/officeDocument/2006/relationships/hyperlink" Target="https://twitter.com/dandolfa/status/609568112476864513" TargetMode="External"/><Relationship Id="rId2709" Type="http://schemas.openxmlformats.org/officeDocument/2006/relationships/hyperlink" Target="http://www.reddit.com/r/Bitcoin/comments/39o8z3/fed_selling_drugs_online_david_andolfatto/" TargetMode="External"/><Relationship Id="rId1850" Type="http://schemas.openxmlformats.org/officeDocument/2006/relationships/hyperlink" Target="http://www.reddit.com/r/Bitcoin/comments/391foe/overstockcom_ceo_patrick_m_byrne_today_made_the/" TargetMode="External"/><Relationship Id="rId1840" Type="http://schemas.openxmlformats.org/officeDocument/2006/relationships/hyperlink" Target="http://www.reddit.com/r/Bitcoin/comments/3918sv/lets_ask_bookdepositorycom_to_accept_bitcoins/" TargetMode="External"/><Relationship Id="rId1841" Type="http://schemas.openxmlformats.org/officeDocument/2006/relationships/hyperlink" Target="http://www.reddit.com/r/Bitcoin/comments/3917hm/topic_exmocom_a_universal_cryptocurrency_platform/" TargetMode="External"/><Relationship Id="rId1842" Type="http://schemas.openxmlformats.org/officeDocument/2006/relationships/hyperlink" Target="http://www.washingtonpost.com/blogs/wonkblog/wp/2015/06/08/bitcoin-isnt-the-future-of-money-its-either-a-ponzi-scheme-or-a-pyramid-scheme/" TargetMode="External"/><Relationship Id="rId1843" Type="http://schemas.openxmlformats.org/officeDocument/2006/relationships/hyperlink" Target="http://www.reddit.com/r/Bitcoin/comments/391bvg/bitcoin_isnt_the_future_of_money_its_either_a/" TargetMode="External"/><Relationship Id="rId1844" Type="http://schemas.openxmlformats.org/officeDocument/2006/relationships/hyperlink" Target="https://i.imgur.com/BPXD0Sm.jpg" TargetMode="External"/><Relationship Id="rId1845" Type="http://schemas.openxmlformats.org/officeDocument/2006/relationships/hyperlink" Target="http://www.reddit.com/r/Bitcoin/comments/391bmg/bubble/" TargetMode="External"/><Relationship Id="rId1846" Type="http://schemas.openxmlformats.org/officeDocument/2006/relationships/hyperlink" Target="http://www.reddit.com/r/Bitcoin/comments/391g5k/blockchaininfo_tor_link_still_down_alternatives/" TargetMode="External"/><Relationship Id="rId1847" Type="http://schemas.openxmlformats.org/officeDocument/2006/relationships/hyperlink" Target="http://i.imgur.com/b4bzwTN.jpg" TargetMode="External"/><Relationship Id="rId1848" Type="http://schemas.openxmlformats.org/officeDocument/2006/relationships/hyperlink" Target="http://www.reddit.com/r/Bitcoin/comments/391fsj/the_price_is_going_up_meh/" TargetMode="External"/><Relationship Id="rId1849" Type="http://schemas.openxmlformats.org/officeDocument/2006/relationships/hyperlink" Target="http://www.marketwatch.com/story/worlds-first-cryptobond-has-first-buyer-2015-06-08" TargetMode="External"/><Relationship Id="rId1873" Type="http://schemas.openxmlformats.org/officeDocument/2006/relationships/hyperlink" Target="http://www.reddit.com/r/Bitcoin/comments/392ixg/apple_just_made_a_bunch_of_new_announcements_for/" TargetMode="External"/><Relationship Id="rId2720" Type="http://schemas.openxmlformats.org/officeDocument/2006/relationships/hyperlink" Target="http://www.reddit.com/r/Bitcoin/comments/39onor/quick_bitcoin_help/" TargetMode="External"/><Relationship Id="rId1874" Type="http://schemas.openxmlformats.org/officeDocument/2006/relationships/hyperlink" Target="http://www.reddit.com/r/Bitcoin/comments/392n1l/mycelium_wallet_for_android_v24_is_out/" TargetMode="External"/><Relationship Id="rId2721" Type="http://schemas.openxmlformats.org/officeDocument/2006/relationships/hyperlink" Target="http://www.coindesk.com/political-group-backing-joe-biden-starts-accepting-bitcoin/" TargetMode="External"/><Relationship Id="rId1875" Type="http://schemas.openxmlformats.org/officeDocument/2006/relationships/hyperlink" Target="http://www.reddit.com/r/Bitcoin/comments/392tkm/is_the_antminer_u2_any_good_for_starting/" TargetMode="External"/><Relationship Id="rId2722" Type="http://schemas.openxmlformats.org/officeDocument/2006/relationships/hyperlink" Target="http://www.reddit.com/r/Bitcoin/comments/39op0s/political_group_backing_joe_biden_starts/" TargetMode="External"/><Relationship Id="rId1876" Type="http://schemas.openxmlformats.org/officeDocument/2006/relationships/hyperlink" Target="http://www.politico.com/agenda/story/2015/04/bitcoin-money-stock-market-000026?hp=lc2_4" TargetMode="External"/><Relationship Id="rId2723" Type="http://schemas.openxmlformats.org/officeDocument/2006/relationships/hyperlink" Target="http://www.reddit.com/r/Bitcoin/comments/39oqmx/bitid_implementations/" TargetMode="External"/><Relationship Id="rId1877" Type="http://schemas.openxmlformats.org/officeDocument/2006/relationships/hyperlink" Target="http://www.reddit.com/r/Bitcoin/comments/392t9z/bitcoin_vs_the_sec/" TargetMode="External"/><Relationship Id="rId2724" Type="http://schemas.openxmlformats.org/officeDocument/2006/relationships/hyperlink" Target="https://ihb.io/2015-06-13/news/seamless-beautiful-bitcoin-wallet-mobile-device-hive-18239" TargetMode="External"/><Relationship Id="rId1878" Type="http://schemas.openxmlformats.org/officeDocument/2006/relationships/hyperlink" Target="https://ihb.io/" TargetMode="External"/><Relationship Id="rId2725" Type="http://schemas.openxmlformats.org/officeDocument/2006/relationships/hyperlink" Target="http://www.reddit.com/r/Bitcoin/comments/39osbb/a_seamless_and_beautiful_bitcoin_wallet_for_your/" TargetMode="External"/><Relationship Id="rId1879" Type="http://schemas.openxmlformats.org/officeDocument/2006/relationships/hyperlink" Target="http://www.reddit.com/r/Bitcoin/comments/392sxk/show_reddit_bitcoin_trading_volume_by/" TargetMode="External"/><Relationship Id="rId2726" Type="http://schemas.openxmlformats.org/officeDocument/2006/relationships/hyperlink" Target="http://bitcoinist.net/william-dennings-joins-bitreserve-chief-information-security-officer-ciso/" TargetMode="External"/><Relationship Id="rId2727" Type="http://schemas.openxmlformats.org/officeDocument/2006/relationships/hyperlink" Target="http://www.reddit.com/r/Bitcoin/comments/39oryd/william_dennings_joins_bitreserve_as_chief/" TargetMode="External"/><Relationship Id="rId2728" Type="http://schemas.openxmlformats.org/officeDocument/2006/relationships/hyperlink" Target="http://www.reddit.com/r/Bitcoin/comments/39orw4/so_whats_the_news_about_the_winklevii/" TargetMode="External"/><Relationship Id="rId2729" Type="http://schemas.openxmlformats.org/officeDocument/2006/relationships/hyperlink" Target="http://digitalmoneytimes.com/crypto-news/engrave-your-message-on-the-bitcoin-blockchain-forever/" TargetMode="External"/><Relationship Id="rId1870" Type="http://schemas.openxmlformats.org/officeDocument/2006/relationships/hyperlink" Target="http://www.reddit.com/r/Bitcoin/comments/392f78/brilliant_explanation_of_the_worlds_financial/" TargetMode="External"/><Relationship Id="rId1871" Type="http://schemas.openxmlformats.org/officeDocument/2006/relationships/hyperlink" Target="http://www.reddit.com/r/Bitcoin/comments/392eez/how_would_you_use_block_chain_technology_to/" TargetMode="External"/><Relationship Id="rId1872" Type="http://schemas.openxmlformats.org/officeDocument/2006/relationships/hyperlink" Target="http://finance.yahoo.com/news/apple-just-made-bunch-announcements-182950857.html" TargetMode="External"/><Relationship Id="rId1862" Type="http://schemas.openxmlformats.org/officeDocument/2006/relationships/hyperlink" Target="http://www.reddit.com/r/Bitcoin/comments/391vhg/the_warriors_and_bitcoin_have_the_same_slogan/" TargetMode="External"/><Relationship Id="rId1863" Type="http://schemas.openxmlformats.org/officeDocument/2006/relationships/hyperlink" Target="http://imgur.com/gallery/3eTNiqF" TargetMode="External"/><Relationship Id="rId2710" Type="http://schemas.openxmlformats.org/officeDocument/2006/relationships/hyperlink" Target="http://www.reddit.com/r/Bitcoin/comments/39oabe/data_on_block_size_debate_in_rbitcoin/" TargetMode="External"/><Relationship Id="rId1864" Type="http://schemas.openxmlformats.org/officeDocument/2006/relationships/hyperlink" Target="http://www.reddit.com/r/Bitcoin/comments/391x5v/bubble_ii_monetary_base_from_08_to_4_trillion_in/" TargetMode="External"/><Relationship Id="rId2711" Type="http://schemas.openxmlformats.org/officeDocument/2006/relationships/hyperlink" Target="https://standardcrypto.wordpress.com/2015/06/13/ethereum-deputy-calls-investors-donors-in-leaked-skype-chat/" TargetMode="External"/><Relationship Id="rId1865" Type="http://schemas.openxmlformats.org/officeDocument/2006/relationships/hyperlink" Target="http://www.reddit.com/r/Bitcoin/comments/3920gt/where_can_i_buy_btc_with_paypal/" TargetMode="External"/><Relationship Id="rId2712" Type="http://schemas.openxmlformats.org/officeDocument/2006/relationships/hyperlink" Target="http://www.reddit.com/r/Bitcoin/comments/39od2b/memo_to_ethereum_foundation_council_impudence/" TargetMode="External"/><Relationship Id="rId1866" Type="http://schemas.openxmlformats.org/officeDocument/2006/relationships/hyperlink" Target="http://www.reddit.com/r/Bitcoin/comments/3923js/i_want_to_pay_a_service_to_host_various_bitcoin/" TargetMode="External"/><Relationship Id="rId2713" Type="http://schemas.openxmlformats.org/officeDocument/2006/relationships/hyperlink" Target="http://www.alt-m.org/2015/06/04/ten-things-every-economist-should-know-about-the-gold-standard-2/" TargetMode="External"/><Relationship Id="rId1867" Type="http://schemas.openxmlformats.org/officeDocument/2006/relationships/hyperlink" Target="http://www.reddit.com/r/Bitcoin/comments/392bya/is_there_or_are_there_any_serious_plans_to_have_a/" TargetMode="External"/><Relationship Id="rId2714" Type="http://schemas.openxmlformats.org/officeDocument/2006/relationships/hyperlink" Target="http://www.reddit.com/r/Bitcoin/comments/39octq/ten_things_every_economist_should_know_about_the/" TargetMode="External"/><Relationship Id="rId1868" Type="http://schemas.openxmlformats.org/officeDocument/2006/relationships/hyperlink" Target="http://www.reddit.com/r/Bitcoin/comments/392biv/any_experience_with_or_reviews_of_btc_jam/" TargetMode="External"/><Relationship Id="rId2715" Type="http://schemas.openxmlformats.org/officeDocument/2006/relationships/hyperlink" Target="http://www.reddit.com/r/Bitcoin/comments/39ogzx/more_people_know_about_bitcoin_than_reddit/" TargetMode="External"/><Relationship Id="rId1869" Type="http://schemas.openxmlformats.org/officeDocument/2006/relationships/hyperlink" Target="http://np.reddit.com/r/conspiracy/comments/390gh0/bubble/crzdoqd" TargetMode="External"/><Relationship Id="rId2716" Type="http://schemas.openxmlformats.org/officeDocument/2006/relationships/hyperlink" Target="http://bitcoin-development.narkive.com/Rbvg2KeB/user-vote-in-blocksize-through-fees" TargetMode="External"/><Relationship Id="rId2717" Type="http://schemas.openxmlformats.org/officeDocument/2006/relationships/hyperlink" Target="http://www.reddit.com/r/Bitcoin/comments/39ojpk/bitcoindev_user_vote_in_blocksize_through_fees/" TargetMode="External"/><Relationship Id="rId2718" Type="http://schemas.openxmlformats.org/officeDocument/2006/relationships/hyperlink" Target="https://support.humblebundle.com/hc/en-us/articles/202394364-Available-Payment-Options?input_string=Bitcoin%20as%20a%20payment%20option%20for%20the%20Store" TargetMode="External"/><Relationship Id="rId2719" Type="http://schemas.openxmlformats.org/officeDocument/2006/relationships/hyperlink" Target="http://www.reddit.com/r/Bitcoin/comments/39okk4/humble_bundle_disabled_bitcoin_for_their_stores/" TargetMode="External"/><Relationship Id="rId1860" Type="http://schemas.openxmlformats.org/officeDocument/2006/relationships/hyperlink" Target="http://www.reddit.com/r/Bitcoin/comments/391w0f/vps_bitcoin_node_setup_and_hosted_for_a_full_year/" TargetMode="External"/><Relationship Id="rId1861" Type="http://schemas.openxmlformats.org/officeDocument/2006/relationships/hyperlink" Target="http://imgur.com/ZxlfsoG" TargetMode="External"/><Relationship Id="rId1810" Type="http://schemas.openxmlformats.org/officeDocument/2006/relationships/hyperlink" Target="https://bitwa.la" TargetMode="External"/><Relationship Id="rId1811" Type="http://schemas.openxmlformats.org/officeDocument/2006/relationships/hyperlink" Target="http://www.reddit.com/r/Bitcoin/comments/390ni8/reddit_exclusive_use_code_reddit_bitwala_to_get/" TargetMode="External"/><Relationship Id="rId1812" Type="http://schemas.openxmlformats.org/officeDocument/2006/relationships/hyperlink" Target="http://www.coindesk.com/my-life-inside-a-remote-chinese-bitcoin-mine/" TargetMode="External"/><Relationship Id="rId1813" Type="http://schemas.openxmlformats.org/officeDocument/2006/relationships/hyperlink" Target="http://www.reddit.com/r/Bitcoin/comments/390pyt/my_life_inside_a_remote_chinese_bitcoin_mine/" TargetMode="External"/><Relationship Id="rId1814" Type="http://schemas.openxmlformats.org/officeDocument/2006/relationships/hyperlink" Target="http://www.imdb.com/title/tt3343366/" TargetMode="External"/><Relationship Id="rId1815" Type="http://schemas.openxmlformats.org/officeDocument/2006/relationships/hyperlink" Target="http://www.reddit.com/r/Bitcoin/comments/390so2/amazon_series_betas_mentions_bitcoin_season_1/" TargetMode="External"/><Relationship Id="rId1816" Type="http://schemas.openxmlformats.org/officeDocument/2006/relationships/hyperlink" Target="http://money.cnn.com/news/newsfeeds/articles/globenewswire/10137645.htm" TargetMode="External"/><Relationship Id="rId1817" Type="http://schemas.openxmlformats.org/officeDocument/2006/relationships/hyperlink" Target="http://www.reddit.com/r/Bitcoin/comments/390shf/worlds_first_cryptobond_has_first_buyer/" TargetMode="External"/><Relationship Id="rId1818" Type="http://schemas.openxmlformats.org/officeDocument/2006/relationships/hyperlink" Target="http://www.inquisitr.com/2152230/isis-is-moving-money-using-bitcoin-digital-currency-aiding-recruitment-training-and-weapons-procurement/" TargetMode="External"/><Relationship Id="rId1819" Type="http://schemas.openxmlformats.org/officeDocument/2006/relationships/hyperlink" Target="http://www.reddit.com/r/Bitcoin/comments/390rv9/worst_bitcoin_fear_mongering_ive_seen/" TargetMode="External"/><Relationship Id="rId1800" Type="http://schemas.openxmlformats.org/officeDocument/2006/relationships/hyperlink" Target="http://www.reddit.com/r/Bitcoin/comments/390i3d/block_size_conservatives_build_your_alternatives/" TargetMode="External"/><Relationship Id="rId1801" Type="http://schemas.openxmlformats.org/officeDocument/2006/relationships/hyperlink" Target="https://getaddr.bitnodes.io/dashboard/?days=365" TargetMode="External"/><Relationship Id="rId1802" Type="http://schemas.openxmlformats.org/officeDocument/2006/relationships/hyperlink" Target="http://www.reddit.com/r/Bitcoin/comments/390ml7/bitnodes_feature_update_1year_charts/" TargetMode="External"/><Relationship Id="rId1803" Type="http://schemas.openxmlformats.org/officeDocument/2006/relationships/hyperlink" Target="https://imgur.com/ANDOiR1" TargetMode="External"/><Relationship Id="rId1804" Type="http://schemas.openxmlformats.org/officeDocument/2006/relationships/hyperlink" Target="http://www.reddit.com/r/Bitcoin/comments/390mk2/bitcoinersthink_different_weirdly/" TargetMode="External"/><Relationship Id="rId1805" Type="http://schemas.openxmlformats.org/officeDocument/2006/relationships/hyperlink" Target="https://www.youtube.com/watch?v=Kjtgp5h-jEY" TargetMode="External"/><Relationship Id="rId1806" Type="http://schemas.openxmlformats.org/officeDocument/2006/relationships/hyperlink" Target="http://www.reddit.com/r/Bitcoin/comments/390kg5/why_do_we_continue_to_ignore_this_the_nightmare/" TargetMode="External"/><Relationship Id="rId1807" Type="http://schemas.openxmlformats.org/officeDocument/2006/relationships/hyperlink" Target="http://www.reddit.com/r/Bitcoin/comments/390ns9/writing_an_academic_paper_based_on/" TargetMode="External"/><Relationship Id="rId1808" Type="http://schemas.openxmlformats.org/officeDocument/2006/relationships/hyperlink" Target="http://www.reddit.com/r/Bitcoin/comments/390npx/state_of_the_bitcoin_vc_union/" TargetMode="External"/><Relationship Id="rId1809" Type="http://schemas.openxmlformats.org/officeDocument/2006/relationships/hyperlink" Target="http://www.reddit.com/r/Bitcoin/comments/390nph/historical_wealth_transfers/" TargetMode="External"/><Relationship Id="rId1830" Type="http://schemas.openxmlformats.org/officeDocument/2006/relationships/hyperlink" Target="http://www.reddit.com/r/Bitcoin/comments/390zgx/does_bitcoin_have_value_floridaman_weighs_in/" TargetMode="External"/><Relationship Id="rId1831" Type="http://schemas.openxmlformats.org/officeDocument/2006/relationships/hyperlink" Target="http://bensonsamuel.com/2015/06/08/dissecting-bitcoin-for-india/" TargetMode="External"/><Relationship Id="rId1832" Type="http://schemas.openxmlformats.org/officeDocument/2006/relationships/hyperlink" Target="http://www.reddit.com/r/Bitcoin/comments/390ytn/dissecting_bitcoin_for_india/" TargetMode="External"/><Relationship Id="rId1833" Type="http://schemas.openxmlformats.org/officeDocument/2006/relationships/hyperlink" Target="http://i.imgur.com/TmzgCA1.png" TargetMode="External"/><Relationship Id="rId1834" Type="http://schemas.openxmlformats.org/officeDocument/2006/relationships/hyperlink" Target="http://www.reddit.com/r/Bitcoin/comments/39134s/has_the_hashrate_increased_or_are_the_miners_are/" TargetMode="External"/><Relationship Id="rId1835" Type="http://schemas.openxmlformats.org/officeDocument/2006/relationships/hyperlink" Target="http://www.mirror.co.uk/sport/football/news/cristiano-ronaldos-mother-45000-seized-5844031" TargetMode="External"/><Relationship Id="rId1836" Type="http://schemas.openxmlformats.org/officeDocument/2006/relationships/hyperlink" Target="http://www.reddit.com/r/Bitcoin/comments/3911yf/cristiano_ronaldos_mother_has_45000_seized_at/" TargetMode="External"/><Relationship Id="rId1837" Type="http://schemas.openxmlformats.org/officeDocument/2006/relationships/hyperlink" Target="https://twitter.com/rogerkver/status/607911715410345984" TargetMode="External"/><Relationship Id="rId1838" Type="http://schemas.openxmlformats.org/officeDocument/2006/relationships/hyperlink" Target="http://www.reddit.com/r/Bitcoin/comments/39153s/roger_ver_thinks_about_51_democracy_and_freedom/" TargetMode="External"/><Relationship Id="rId1839" Type="http://schemas.openxmlformats.org/officeDocument/2006/relationships/hyperlink" Target="http://www.reddit.com/r/Bitcoin/comments/3914kr/how_does_one_confirm_that_a_physical_bitcoin/" TargetMode="External"/><Relationship Id="rId1820" Type="http://schemas.openxmlformats.org/officeDocument/2006/relationships/hyperlink" Target="http://www.miningpool.co.uk/bitcoin-poll-reveals-3-surprising-facts-about-uk-users/" TargetMode="External"/><Relationship Id="rId1821" Type="http://schemas.openxmlformats.org/officeDocument/2006/relationships/hyperlink" Target="http://www.reddit.com/r/Bitcoin/comments/390rcw/bitcoin_poll_reveals_3_surprising_facts_about_uk/" TargetMode="External"/><Relationship Id="rId1822" Type="http://schemas.openxmlformats.org/officeDocument/2006/relationships/hyperlink" Target="http://www.reddit.com/r/Bitcoin/comments/390spe/bank_of_new_york_mellon_created_bk_coin_did_they/" TargetMode="External"/><Relationship Id="rId1823" Type="http://schemas.openxmlformats.org/officeDocument/2006/relationships/hyperlink" Target="http://www.reddit.com/r/Bitcoin/comments/390uju/ann_cardkachingcom_sell_your_gift_cards_for/" TargetMode="External"/><Relationship Id="rId1824" Type="http://schemas.openxmlformats.org/officeDocument/2006/relationships/hyperlink" Target="https://www.youtube.com/watch?v=fgx8jziR9p0&amp;feature=youtu.be&amp;t=7m35s" TargetMode="External"/><Relationship Id="rId1825" Type="http://schemas.openxmlformats.org/officeDocument/2006/relationships/hyperlink" Target="http://www.reddit.com/r/Bitcoin/comments/390xn1/blocksize_debate_world_crypto_network_video/" TargetMode="External"/><Relationship Id="rId1826" Type="http://schemas.openxmlformats.org/officeDocument/2006/relationships/hyperlink" Target="https://np.reddit.com/r/netsec/comments/38wl43/we_used_sock_puppets_in_rnetsec_last_year_and_are" TargetMode="External"/><Relationship Id="rId1827" Type="http://schemas.openxmlformats.org/officeDocument/2006/relationships/hyperlink" Target="http://www.reddit.com/r/Bitcoin/comments/390xgk/in_rnetsec_researchers_found_a_way_to_manipulate/" TargetMode="External"/><Relationship Id="rId1828" Type="http://schemas.openxmlformats.org/officeDocument/2006/relationships/hyperlink" Target="http://www.reddit.com/r/Bitcoin/comments/390wel/torcode_web_design_tor_services/" TargetMode="External"/><Relationship Id="rId1829" Type="http://schemas.openxmlformats.org/officeDocument/2006/relationships/hyperlink" Target="https://youtu.be/3hjBzrz_8GU" TargetMode="External"/><Relationship Id="rId1455" Type="http://schemas.openxmlformats.org/officeDocument/2006/relationships/hyperlink" Target="http://www.reddit.com/r/Bitcoin/comments/38sqaq/crypto_vault_cold_storage_limited_edition_vault/" TargetMode="External"/><Relationship Id="rId2302" Type="http://schemas.openxmlformats.org/officeDocument/2006/relationships/hyperlink" Target="https://twitter.com/AleenaMaleena/status/608892557267902464" TargetMode="External"/><Relationship Id="rId2786" Type="http://schemas.openxmlformats.org/officeDocument/2006/relationships/hyperlink" Target="http://www.reddit.com/r/Bitcoin/comments/39pzlt/generalizing_the_kula_ring_conjecture/" TargetMode="External"/><Relationship Id="rId1456" Type="http://schemas.openxmlformats.org/officeDocument/2006/relationships/hyperlink" Target="http://research.microsoft.com/apps/video/default.aspx?id=244376&amp;r=1?p=cite_Brian_Cohen_Inthepixels_on_Twitter_Bidofthis_on_Reddit" TargetMode="External"/><Relationship Id="rId2303" Type="http://schemas.openxmlformats.org/officeDocument/2006/relationships/hyperlink" Target="http://www.reddit.com/r/Bitcoin/comments/39f7g5/bitcoin_challenge_unlock_photograph_content_from/" TargetMode="External"/><Relationship Id="rId2787" Type="http://schemas.openxmlformats.org/officeDocument/2006/relationships/hyperlink" Target="http://www.reddit.com/r/Bitcoin/comments/39pytg/my_theory_about_bitcoins/" TargetMode="External"/><Relationship Id="rId1457" Type="http://schemas.openxmlformats.org/officeDocument/2006/relationships/hyperlink" Target="http://www.reddit.com/r/Bitcoin/comments/38swbp/microsoft_research_redmond_experiences_with/" TargetMode="External"/><Relationship Id="rId2304" Type="http://schemas.openxmlformats.org/officeDocument/2006/relationships/hyperlink" Target="http://www.twitlonger.com/show/n_1smkanp" TargetMode="External"/><Relationship Id="rId2788" Type="http://schemas.openxmlformats.org/officeDocument/2006/relationships/hyperlink" Target="http://www.reddit.com/r/Bitcoin/comments/39py36/i_tried_demanding_to_send_money_in_bitcoin_it/" TargetMode="External"/><Relationship Id="rId1458" Type="http://schemas.openxmlformats.org/officeDocument/2006/relationships/hyperlink" Target="http://www.reddit.com/r/Bitcoin/comments/38t0fz/eli5_why_didnt_ross_ulbricht_take_a_plea_deal/" TargetMode="External"/><Relationship Id="rId2305" Type="http://schemas.openxmlformats.org/officeDocument/2006/relationships/hyperlink" Target="http://www.reddit.com/r/Bitcoin/comments/39f6up/the_fork_you_dont_want_to_pick_up_a_bitcoin/" TargetMode="External"/><Relationship Id="rId2789" Type="http://schemas.openxmlformats.org/officeDocument/2006/relationships/hyperlink" Target="http://www.reddit.com/r/Bitcoin/comments/39pxw6/bitcoin_etf_and_gemini_integration/" TargetMode="External"/><Relationship Id="rId1459" Type="http://schemas.openxmlformats.org/officeDocument/2006/relationships/hyperlink" Target="http://www.reddit.com/r/Bitcoin/comments/38t0d7/feedback_for_my_bitcoin_riddle_website_wanted/" TargetMode="External"/><Relationship Id="rId2306" Type="http://schemas.openxmlformats.org/officeDocument/2006/relationships/hyperlink" Target="http://coinde.sk/1QOeKcJ" TargetMode="External"/><Relationship Id="rId2307" Type="http://schemas.openxmlformats.org/officeDocument/2006/relationships/hyperlink" Target="http://www.reddit.com/r/Bitcoin/comments/39fcxu/wences_casares_the_bitcoinobsessed_serial/" TargetMode="External"/><Relationship Id="rId2308" Type="http://schemas.openxmlformats.org/officeDocument/2006/relationships/hyperlink" Target="https://soundcloud.com/whaleclub-bitcoin/panel-interviewhangout-with-coinbase-exchange" TargetMode="External"/><Relationship Id="rId2309" Type="http://schemas.openxmlformats.org/officeDocument/2006/relationships/hyperlink" Target="http://www.reddit.com/r/Bitcoin/comments/39fe93/panel_interview_with_coinbase_exchange/" TargetMode="External"/><Relationship Id="rId629" Type="http://schemas.openxmlformats.org/officeDocument/2006/relationships/hyperlink" Target="http://www.reddit.com/r/Bitcoin/comments/387zjt/press_release_uk_bitcoin_users_in_favour_of/" TargetMode="External"/><Relationship Id="rId624" Type="http://schemas.openxmlformats.org/officeDocument/2006/relationships/hyperlink" Target="https://qointum.com" TargetMode="External"/><Relationship Id="rId623" Type="http://schemas.openxmlformats.org/officeDocument/2006/relationships/hyperlink" Target="http://www.reddit.com/r/Bitcoin/comments/3881g5/getgems_named_most_visionary_social_media/" TargetMode="External"/><Relationship Id="rId622" Type="http://schemas.openxmlformats.org/officeDocument/2006/relationships/hyperlink" Target="http://www.citigroup.com/citi/news/2015/150528a.htm" TargetMode="External"/><Relationship Id="rId621" Type="http://schemas.openxmlformats.org/officeDocument/2006/relationships/hyperlink" Target="http://www.reddit.com/r/Bitcoin/comments/38827i/how_to_get_virwox_refund/" TargetMode="External"/><Relationship Id="rId628" Type="http://schemas.openxmlformats.org/officeDocument/2006/relationships/hyperlink" Target="http://www.pressat.co.uk/releases/uk-bitcoin-users-in-favour-of-government-regulation-b5c0a8aa8b200c92ce4ff678e78f6506/" TargetMode="External"/><Relationship Id="rId627" Type="http://schemas.openxmlformats.org/officeDocument/2006/relationships/hyperlink" Target="http://www.reddit.com/r/Bitcoin/comments/38804e/augur_has_been_selected_as_a_finalist_in_the/" TargetMode="External"/><Relationship Id="rId626" Type="http://schemas.openxmlformats.org/officeDocument/2006/relationships/hyperlink" Target="http://exponential.singularityu.org/finance/xcschallenge/breakthrough" TargetMode="External"/><Relationship Id="rId625" Type="http://schemas.openxmlformats.org/officeDocument/2006/relationships/hyperlink" Target="http://www.reddit.com/r/Bitcoin/comments/38811m/qointum_crowdfunding_begins_via_btc_quantumsecure/" TargetMode="External"/><Relationship Id="rId2780" Type="http://schemas.openxmlformats.org/officeDocument/2006/relationships/hyperlink" Target="http://www.information-age.com/technology/security/123459655/new-amazon-email-scam-after-your-cryptocurrency" TargetMode="External"/><Relationship Id="rId1450" Type="http://schemas.openxmlformats.org/officeDocument/2006/relationships/hyperlink" Target="http://www.reddit.com/r/Bitcoin/comments/38srh2/moneyness_why_bitcoin_has_failed_to_achieve/" TargetMode="External"/><Relationship Id="rId2781" Type="http://schemas.openxmlformats.org/officeDocument/2006/relationships/hyperlink" Target="http://www.reddit.com/r/Bitcoin/comments/39pqv2/now_an_amazon_macrobased_malware_has_been/" TargetMode="External"/><Relationship Id="rId620" Type="http://schemas.openxmlformats.org/officeDocument/2006/relationships/hyperlink" Target="http://www.reddit.com/r/Bitcoin/comments/3883a6/russell_brand_discusses_silk_road_on_todays_trews/" TargetMode="External"/><Relationship Id="rId1451" Type="http://schemas.openxmlformats.org/officeDocument/2006/relationships/hyperlink" Target="http://www.reddit.com/r/Bitcoin/comments/38srgd/btc_backup_malware_mail/" TargetMode="External"/><Relationship Id="rId2782" Type="http://schemas.openxmlformats.org/officeDocument/2006/relationships/hyperlink" Target="http://www.reddit.com/r/Bitcoin/comments/39pvxc/lightning_network_and_blockchainless_currency/" TargetMode="External"/><Relationship Id="rId1452" Type="http://schemas.openxmlformats.org/officeDocument/2006/relationships/hyperlink" Target="https://trade.vaultoro.com" TargetMode="External"/><Relationship Id="rId2783" Type="http://schemas.openxmlformats.org/officeDocument/2006/relationships/hyperlink" Target="https://twitter.com/Sorcier_FXK/status/609698488499216384" TargetMode="External"/><Relationship Id="rId1453" Type="http://schemas.openxmlformats.org/officeDocument/2006/relationships/hyperlink" Target="http://www.reddit.com/r/Bitcoin/comments/38sqj8/trade_with_gold_vs_btc/" TargetMode="External"/><Relationship Id="rId2300" Type="http://schemas.openxmlformats.org/officeDocument/2006/relationships/hyperlink" Target="http://www.reddit.com/r/Bitcoin/comments/39f5qt/if_20mb_block_size_limit_is_kicking_the_can_down/" TargetMode="External"/><Relationship Id="rId2784" Type="http://schemas.openxmlformats.org/officeDocument/2006/relationships/hyperlink" Target="http://www.reddit.com/r/Bitcoin/comments/39pv70/french_bank_close_customers_account_because_of/" TargetMode="External"/><Relationship Id="rId1454" Type="http://schemas.openxmlformats.org/officeDocument/2006/relationships/hyperlink" Target="http://mycryptovault.net/products/limited-edition-coin-set?variant=2641955844" TargetMode="External"/><Relationship Id="rId2301" Type="http://schemas.openxmlformats.org/officeDocument/2006/relationships/hyperlink" Target="http://www.reddit.com/r/Bitcoin/comments/39f5o0/what_has_been_learned_from_the_altcoin_experiments/" TargetMode="External"/><Relationship Id="rId2785" Type="http://schemas.openxmlformats.org/officeDocument/2006/relationships/hyperlink" Target="https://thewealthofchips.wordpress.com/2015/06/13/the-generalization-of-the-kula-ring-conjecture/" TargetMode="External"/><Relationship Id="rId1444" Type="http://schemas.openxmlformats.org/officeDocument/2006/relationships/hyperlink" Target="http://www.reddit.com/r/Bitcoin/comments/38smlz/we_have_to_improve_the_accessibility_of_bitcoin/" TargetMode="External"/><Relationship Id="rId2775" Type="http://schemas.openxmlformats.org/officeDocument/2006/relationships/hyperlink" Target="http://www.reddit.com/r/Bitcoin/comments/39pp3u/the_40000_bits_paul_krugman_photoshop_battle/" TargetMode="External"/><Relationship Id="rId1445" Type="http://schemas.openxmlformats.org/officeDocument/2006/relationships/hyperlink" Target="http://www.reddit.com/r/Bitcoin/comments/38snwq/lets_talk_about_the_elephant_in_the_room/" TargetMode="External"/><Relationship Id="rId2776" Type="http://schemas.openxmlformats.org/officeDocument/2006/relationships/hyperlink" Target="https://blockchain.info/charts/n-transactions?timespan=30days&amp;showDataPoints=false&amp;daysAverageString=1&amp;show_header=true&amp;scale=0&amp;address=" TargetMode="External"/><Relationship Id="rId1446" Type="http://schemas.openxmlformats.org/officeDocument/2006/relationships/hyperlink" Target="http://www.reddit.com/r/Bitcoin/comments/38snkw/does_litecoin_have_an_advantage/" TargetMode="External"/><Relationship Id="rId2777" Type="http://schemas.openxmlformats.org/officeDocument/2006/relationships/hyperlink" Target="http://www.reddit.com/r/Bitcoin/comments/39ps3u/since_the_reddit_stress_test_2_weeks_ago_there/" TargetMode="External"/><Relationship Id="rId1447" Type="http://schemas.openxmlformats.org/officeDocument/2006/relationships/hyperlink" Target="http://jpkoning.blogspot.com/2015/06/why-bitcoin-has-failed-to-achieve.html?spref=tw" TargetMode="External"/><Relationship Id="rId2778" Type="http://schemas.openxmlformats.org/officeDocument/2006/relationships/hyperlink" Target="http://kaykurokawa.blogspot.com/2015/06/front-running-decentralized-exchanges.html" TargetMode="External"/><Relationship Id="rId1448" Type="http://schemas.openxmlformats.org/officeDocument/2006/relationships/hyperlink" Target="http://www.reddit.com/r/Bitcoin/comments/38sn0s/we_have_to_improve_the_accessibility_of_bitcoin/" TargetMode="External"/><Relationship Id="rId2779" Type="http://schemas.openxmlformats.org/officeDocument/2006/relationships/hyperlink" Target="http://www.reddit.com/r/Bitcoin/comments/39prvs/front_running_decentralized_exchanges_the_problem/" TargetMode="External"/><Relationship Id="rId1449" Type="http://schemas.openxmlformats.org/officeDocument/2006/relationships/hyperlink" Target="http://jpkoning.blogspot.co.uk/2015/06/why-bitcoin-has-failed-to-achieve.html" TargetMode="External"/><Relationship Id="rId619" Type="http://schemas.openxmlformats.org/officeDocument/2006/relationships/hyperlink" Target="https://www.youtube.com/watch?v=er6mZAF5Lwk" TargetMode="External"/><Relationship Id="rId618" Type="http://schemas.openxmlformats.org/officeDocument/2006/relationships/hyperlink" Target="http://www.reddit.com/r/Bitcoin/comments/387zi7/liberating_northern_ghana_on_the_blockchain_model/" TargetMode="External"/><Relationship Id="rId613" Type="http://schemas.openxmlformats.org/officeDocument/2006/relationships/hyperlink" Target="http://money.cnn.com/2015/06/02/technology/cashless-society-denmark/index.html" TargetMode="External"/><Relationship Id="rId612" Type="http://schemas.openxmlformats.org/officeDocument/2006/relationships/hyperlink" Target="http://www.reddit.com/r/Bitcoin/comments/387qgn/how_i_made_1_bitcoin_in_less_dan_one_day_great/" TargetMode="External"/><Relationship Id="rId611" Type="http://schemas.openxmlformats.org/officeDocument/2006/relationships/hyperlink" Target="http://bitcoinguadagno.com" TargetMode="External"/><Relationship Id="rId610" Type="http://schemas.openxmlformats.org/officeDocument/2006/relationships/hyperlink" Target="http://www.reddit.com/r/Bitcoin/comments/387qsk/how_the_tech_behind_bitcoin_could_stop_the_next/" TargetMode="External"/><Relationship Id="rId617" Type="http://schemas.openxmlformats.org/officeDocument/2006/relationships/hyperlink" Target="https://www.cryptocoinsnews.com/liberating-northern-ghana-block-chain-model-africa/" TargetMode="External"/><Relationship Id="rId616" Type="http://schemas.openxmlformats.org/officeDocument/2006/relationships/hyperlink" Target="http://www.reddit.com/r/Bitcoin/comments/387zjt/press_release_uk_bitcoin_users_in_favour_of/" TargetMode="External"/><Relationship Id="rId615" Type="http://schemas.openxmlformats.org/officeDocument/2006/relationships/hyperlink" Target="http://www.pressat.co.uk/releases/uk-bitcoin-users-in-favour-of-government-regulation-b5c0a8aa8b200c92ce4ff678e78f6506/" TargetMode="External"/><Relationship Id="rId614" Type="http://schemas.openxmlformats.org/officeDocument/2006/relationships/hyperlink" Target="http://www.reddit.com/r/Bitcoin/comments/387vaz/a_cashless_society/" TargetMode="External"/><Relationship Id="rId2770" Type="http://schemas.openxmlformats.org/officeDocument/2006/relationships/hyperlink" Target="http://bitcoinist.net/smartphones-qr-codes-drive-bitcoin-transactions/" TargetMode="External"/><Relationship Id="rId1440" Type="http://schemas.openxmlformats.org/officeDocument/2006/relationships/hyperlink" Target="http://www.reddit.com/r/Bitcoin/comments/38sh8g/why_fdicinsured_exchanges_are_significant_for/" TargetMode="External"/><Relationship Id="rId2771" Type="http://schemas.openxmlformats.org/officeDocument/2006/relationships/hyperlink" Target="http://www.reddit.com/r/Bitcoin/comments/39pqit/smartphones_and_qr_codes_to_drive_bitcoin/" TargetMode="External"/><Relationship Id="rId1441" Type="http://schemas.openxmlformats.org/officeDocument/2006/relationships/hyperlink" Target="http://bitforum.info/t/free-0-25-grams-of-gold-with-bitgold-sign-up-offer/940" TargetMode="External"/><Relationship Id="rId2772" Type="http://schemas.openxmlformats.org/officeDocument/2006/relationships/hyperlink" Target="http://www.newsbtc.com/2015/06/12/major-challenges-facing-bitcoin-adoption/" TargetMode="External"/><Relationship Id="rId1442" Type="http://schemas.openxmlformats.org/officeDocument/2006/relationships/hyperlink" Target="http://www.reddit.com/r/Bitcoin/comments/38sksb/jetzt_k%C3%B6nnen_sie_in_gold_mit_bitcoins_zu/" TargetMode="External"/><Relationship Id="rId2773" Type="http://schemas.openxmlformats.org/officeDocument/2006/relationships/hyperlink" Target="http://www.reddit.com/r/Bitcoin/comments/39pqg9/major_challenges_facing_bitcoin_adoption/" TargetMode="External"/><Relationship Id="rId1443" Type="http://schemas.openxmlformats.org/officeDocument/2006/relationships/hyperlink" Target="http://jpkoning.blogspot.dk/2015/06/why-bitcoin-has-failed-to-achieve.html?spref=tw" TargetMode="External"/><Relationship Id="rId2774" Type="http://schemas.openxmlformats.org/officeDocument/2006/relationships/hyperlink" Target="http://www.reddit.com/r/Bitcoin/comments/39ppi5/bitcoind_is_exiting/" TargetMode="External"/><Relationship Id="rId1477" Type="http://schemas.openxmlformats.org/officeDocument/2006/relationships/hyperlink" Target="http://www.onehash.com/" TargetMode="External"/><Relationship Id="rId2324" Type="http://schemas.openxmlformats.org/officeDocument/2006/relationships/hyperlink" Target="http://www.reddit.com/r/Bitcoin/comments/39fnb4/why_is_this_block_empty_apart_from_the_mining/" TargetMode="External"/><Relationship Id="rId1478" Type="http://schemas.openxmlformats.org/officeDocument/2006/relationships/hyperlink" Target="http://www.reddit.com/r/Bitcoin/comments/38tapg/have_you_ever_bet_here_juventus_vs_barcelona_odds/" TargetMode="External"/><Relationship Id="rId2325" Type="http://schemas.openxmlformats.org/officeDocument/2006/relationships/hyperlink" Target="http://www.reddit.com/r/Bitcoin/comments/39fmdn/how_to_find_the_private_key_of_a_transaction/" TargetMode="External"/><Relationship Id="rId1479" Type="http://schemas.openxmlformats.org/officeDocument/2006/relationships/hyperlink" Target="http://www.reddit.com/r/Bitcoin/comments/38taok/has_anyone_used_bitwalletcc/" TargetMode="External"/><Relationship Id="rId2326" Type="http://schemas.openxmlformats.org/officeDocument/2006/relationships/hyperlink" Target="https://np.reddit.com/r/Buttcoin/comments/39enrt/half_of_the_changetip_minion_accounts_active_at/" TargetMode="External"/><Relationship Id="rId2327" Type="http://schemas.openxmlformats.org/officeDocument/2006/relationships/hyperlink" Target="http://www.reddit.com/r/Bitcoin/comments/39fsrb/changetip_twitter_bots_suspended_boycott/" TargetMode="External"/><Relationship Id="rId2328" Type="http://schemas.openxmlformats.org/officeDocument/2006/relationships/hyperlink" Target="http://insidebitcoins.com/news/openbazaar-receives-1-million-in-funding-from-andreessen-horowitz-and-others/33077" TargetMode="External"/><Relationship Id="rId2329" Type="http://schemas.openxmlformats.org/officeDocument/2006/relationships/hyperlink" Target="http://www.reddit.com/r/Bitcoin/comments/39fud6/openbazaar_receives_1_million_in_funding_from/" TargetMode="External"/><Relationship Id="rId646" Type="http://schemas.openxmlformats.org/officeDocument/2006/relationships/hyperlink" Target="http://www.reddit.com/r/Bitcoin/comments/388muc/ibm_bitcoin_rain_event_commercial/" TargetMode="External"/><Relationship Id="rId645" Type="http://schemas.openxmlformats.org/officeDocument/2006/relationships/hyperlink" Target="http://247cryptonews.com/ibm-bitcoin-rain-event-commercial/" TargetMode="External"/><Relationship Id="rId644" Type="http://schemas.openxmlformats.org/officeDocument/2006/relationships/hyperlink" Target="http://www.reddit.com/r/Bitcoin/comments/388jdp/ciphrex_adds_bitcoin_law_expert_as_advisor/" TargetMode="External"/><Relationship Id="rId643" Type="http://schemas.openxmlformats.org/officeDocument/2006/relationships/hyperlink" Target="http://www.newsbtc.com/2015/06/02/ciphrex-adds-bitcoin-law-expert-as-advisor-prepares-for-series-b-funding/" TargetMode="External"/><Relationship Id="rId649" Type="http://schemas.openxmlformats.org/officeDocument/2006/relationships/hyperlink" Target="http://www.reddit.com/r/Bitcoin/comments/388v1o/proofofconcept_decentraland_an_opensource/" TargetMode="External"/><Relationship Id="rId648" Type="http://schemas.openxmlformats.org/officeDocument/2006/relationships/hyperlink" Target="http://decentraland.org/" TargetMode="External"/><Relationship Id="rId647" Type="http://schemas.openxmlformats.org/officeDocument/2006/relationships/hyperlink" Target="http://www.reddit.com/r/Bitcoin/comments/388wer/ugg_less_than_36_of_the_members_of_rbitcoin_have/" TargetMode="External"/><Relationship Id="rId1470" Type="http://schemas.openxmlformats.org/officeDocument/2006/relationships/hyperlink" Target="https://twitter.com/blockchain/status/607206387958071297" TargetMode="External"/><Relationship Id="rId1471" Type="http://schemas.openxmlformats.org/officeDocument/2006/relationships/hyperlink" Target="http://www.reddit.com/r/Bitcoin/comments/38t1jj/blockchaininfo_is_down_and_just_before_my_wallet/" TargetMode="External"/><Relationship Id="rId1472" Type="http://schemas.openxmlformats.org/officeDocument/2006/relationships/hyperlink" Target="http://www.reddit.com/r/Bitcoin/comments/38t59k/need_help_blockchain_scammed_me/" TargetMode="External"/><Relationship Id="rId642" Type="http://schemas.openxmlformats.org/officeDocument/2006/relationships/hyperlink" Target="http://www.reddit.com/r/Bitcoin/comments/388muc/ibm_bitcoin_rain_event_commercial/" TargetMode="External"/><Relationship Id="rId1473" Type="http://schemas.openxmlformats.org/officeDocument/2006/relationships/hyperlink" Target="https://twitter.com/blockchain/status/607227102639865856?s=09" TargetMode="External"/><Relationship Id="rId2320" Type="http://schemas.openxmlformats.org/officeDocument/2006/relationships/hyperlink" Target="http://www.reddit.com/r/Bitcoin/comments/39fl3g/kraken_introduces_dark_pool/" TargetMode="External"/><Relationship Id="rId641" Type="http://schemas.openxmlformats.org/officeDocument/2006/relationships/hyperlink" Target="http://247cryptonews.com/ibm-bitcoin-rain-event-commercial/" TargetMode="External"/><Relationship Id="rId1474" Type="http://schemas.openxmlformats.org/officeDocument/2006/relationships/hyperlink" Target="http://www.reddit.com/r/Bitcoin/comments/38t8vt/blockchaininfo_down_on_twitter_stating_coins_are/" TargetMode="External"/><Relationship Id="rId2321" Type="http://schemas.openxmlformats.org/officeDocument/2006/relationships/hyperlink" Target="https://diginomics.com/did-john-nash-help-invent-bitcoin/" TargetMode="External"/><Relationship Id="rId640" Type="http://schemas.openxmlformats.org/officeDocument/2006/relationships/hyperlink" Target="http://www.reddit.com/r/Bitcoin/comments/388ivu/why_do_we_btc_make_so_much_effort_to_replace_cash/" TargetMode="External"/><Relationship Id="rId1475" Type="http://schemas.openxmlformats.org/officeDocument/2006/relationships/hyperlink" Target="http://www.npr.org/sections/alltechconsidered/2015/06/03/411476653/infiltrating-the-dark-net-where-criminals-trolls-and-extremists-reign" TargetMode="External"/><Relationship Id="rId2322" Type="http://schemas.openxmlformats.org/officeDocument/2006/relationships/hyperlink" Target="http://www.reddit.com/r/Bitcoin/comments/39fl2m/did_john_nash_help_invent_bitcoin/" TargetMode="External"/><Relationship Id="rId1476" Type="http://schemas.openxmlformats.org/officeDocument/2006/relationships/hyperlink" Target="http://www.reddit.com/r/Bitcoin/comments/38t8j2/npr_fresh_air_on_book_the_dark_net_mentions/" TargetMode="External"/><Relationship Id="rId2323" Type="http://schemas.openxmlformats.org/officeDocument/2006/relationships/hyperlink" Target="http://imgur.com/DPfBDxm" TargetMode="External"/><Relationship Id="rId1466" Type="http://schemas.openxmlformats.org/officeDocument/2006/relationships/hyperlink" Target="http://www.reddit.com/r/Bitcoin/comments/38t42u/some_cool_stats_on_the_bitcoin_ladder_page_on/" TargetMode="External"/><Relationship Id="rId2313" Type="http://schemas.openxmlformats.org/officeDocument/2006/relationships/hyperlink" Target="http://www.reddit.com/r/Bitcoin/comments/39ffkq/musing_about_ai_and_the_future_of_money/" TargetMode="External"/><Relationship Id="rId2797" Type="http://schemas.openxmlformats.org/officeDocument/2006/relationships/hyperlink" Target="http://www.reddit.com/r/Bitcoin/comments/39q380/zimbabwean_dollar_is_officially_extinct_fintech/" TargetMode="External"/><Relationship Id="rId1467" Type="http://schemas.openxmlformats.org/officeDocument/2006/relationships/hyperlink" Target="http://www.reddit.com/r/Bitcoin/comments/38t2xh/another_elephant_in_the_room_must_be_a_big_room/" TargetMode="External"/><Relationship Id="rId2314" Type="http://schemas.openxmlformats.org/officeDocument/2006/relationships/hyperlink" Target="http://cointelegraph.com/news/114530/bitcoin-wallet-software-providers-express-support-for-block-size-increase" TargetMode="External"/><Relationship Id="rId2798" Type="http://schemas.openxmlformats.org/officeDocument/2006/relationships/hyperlink" Target="https://darknetmarkets.org/news/agora-comments-on-recent-bitcoin-stealing-private-message-javascript-attack/" TargetMode="External"/><Relationship Id="rId1468" Type="http://schemas.openxmlformats.org/officeDocument/2006/relationships/hyperlink" Target="http://www.theguardian.com/technology/2015/jun/05/online-child-abuse-driven-underground" TargetMode="External"/><Relationship Id="rId2315" Type="http://schemas.openxmlformats.org/officeDocument/2006/relationships/hyperlink" Target="http://www.reddit.com/r/Bitcoin/comments/39fgnt/bitcoin_wallet_software_providers_express_support/" TargetMode="External"/><Relationship Id="rId2799" Type="http://schemas.openxmlformats.org/officeDocument/2006/relationships/hyperlink" Target="http://www.reddit.com/r/Bitcoin/comments/39q28w/agora_comments_on_recent_bitcoinstealing_private/" TargetMode="External"/><Relationship Id="rId1469" Type="http://schemas.openxmlformats.org/officeDocument/2006/relationships/hyperlink" Target="http://www.reddit.com/r/Bitcoin/comments/38t1wi/guardian_article_highlights_growing_use_of/" TargetMode="External"/><Relationship Id="rId2316" Type="http://schemas.openxmlformats.org/officeDocument/2006/relationships/hyperlink" Target="http://bitcoinblog.de/2015/06/11/what-the-german-bitcoin-industry-thinks-about-the-block-size-debate/" TargetMode="External"/><Relationship Id="rId2317" Type="http://schemas.openxmlformats.org/officeDocument/2006/relationships/hyperlink" Target="http://www.reddit.com/r/Bitcoin/comments/39ffyk/what_the_german_bitcoin_industry_scene_thinks/" TargetMode="External"/><Relationship Id="rId2318" Type="http://schemas.openxmlformats.org/officeDocument/2006/relationships/hyperlink" Target="https://np.reddit.com/r/worldnews/comments/39e2v3/elon_musks_spacex_plans_to_launch_4000_satellites/" TargetMode="External"/><Relationship Id="rId2319" Type="http://schemas.openxmlformats.org/officeDocument/2006/relationships/hyperlink" Target="http://www.reddit.com/r/Bitcoin/comments/39filk/elon_musks_spacex_plans_to_launch_4000_satellites/" TargetMode="External"/><Relationship Id="rId635" Type="http://schemas.openxmlformats.org/officeDocument/2006/relationships/hyperlink" Target="https://bitcoinmagazine.com/20662/battle-mobile-cash-interview-bill-barhydt-ceo-goabra/" TargetMode="External"/><Relationship Id="rId634" Type="http://schemas.openxmlformats.org/officeDocument/2006/relationships/hyperlink" Target="http://www.reddit.com/r/Bitcoin/comments/388eyh/tipping_giving_tuesdays_stop_by_and_get_tipped/" TargetMode="External"/><Relationship Id="rId633" Type="http://schemas.openxmlformats.org/officeDocument/2006/relationships/hyperlink" Target="http://www.reddit.com/r/Bitcoin/comments/388dqp/showerthought_we_now_have_the_technology_to/" TargetMode="External"/><Relationship Id="rId632" Type="http://schemas.openxmlformats.org/officeDocument/2006/relationships/hyperlink" Target="http://www.reddit.com/r/Bitcoin/comments/388dzl/free_visual_bitcoin_paper_trading_terminal/" TargetMode="External"/><Relationship Id="rId639" Type="http://schemas.openxmlformats.org/officeDocument/2006/relationships/hyperlink" Target="http://www.reddit.com/r/Bitcoin/comments/388j1o/moron_q_if_we_have_a_hard_fork_and_worst_case_two/" TargetMode="External"/><Relationship Id="rId638" Type="http://schemas.openxmlformats.org/officeDocument/2006/relationships/hyperlink" Target="http://www.reddit.com/r/Bitcoin/comments/388jdp/ciphrex_adds_bitcoin_law_expert_as_advisor/" TargetMode="External"/><Relationship Id="rId637" Type="http://schemas.openxmlformats.org/officeDocument/2006/relationships/hyperlink" Target="http://www.newsbtc.com/2015/06/02/ciphrex-adds-bitcoin-law-expert-as-advisor-prepares-for-series-b-funding/" TargetMode="External"/><Relationship Id="rId636" Type="http://schemas.openxmlformats.org/officeDocument/2006/relationships/hyperlink" Target="http://www.reddit.com/r/Bitcoin/comments/388ex5/bitcoinmagazine_interview_with_ceo_of_goabra_bill/" TargetMode="External"/><Relationship Id="rId2790" Type="http://schemas.openxmlformats.org/officeDocument/2006/relationships/hyperlink" Target="http://www.reddit.com/r/Bitcoin/comments/39pxjz/problem_with_mining/" TargetMode="External"/><Relationship Id="rId1460" Type="http://schemas.openxmlformats.org/officeDocument/2006/relationships/hyperlink" Target="http://www.theguardian.com/technology/2015/jun/05/online-child-abuse-driven-underground" TargetMode="External"/><Relationship Id="rId2791" Type="http://schemas.openxmlformats.org/officeDocument/2006/relationships/hyperlink" Target="https://i.imgur.com/n9FHyYb.png" TargetMode="External"/><Relationship Id="rId1461" Type="http://schemas.openxmlformats.org/officeDocument/2006/relationships/hyperlink" Target="http://www.reddit.com/r/Bitcoin/comments/38t1wi/guardian_article_highlights_growing_use_of/" TargetMode="External"/><Relationship Id="rId2792" Type="http://schemas.openxmlformats.org/officeDocument/2006/relationships/hyperlink" Target="http://www.reddit.com/r/Bitcoin/comments/39px1a/wait_whats_wrong_between_block_360756_and_360757/" TargetMode="External"/><Relationship Id="rId631" Type="http://schemas.openxmlformats.org/officeDocument/2006/relationships/hyperlink" Target="https://bitcointalk.org/index.php?topic=1078323.0" TargetMode="External"/><Relationship Id="rId1462" Type="http://schemas.openxmlformats.org/officeDocument/2006/relationships/hyperlink" Target="https://twitter.com/blockchain/status/607206387958071297" TargetMode="External"/><Relationship Id="rId2793" Type="http://schemas.openxmlformats.org/officeDocument/2006/relationships/hyperlink" Target="http://shitco.in/2015/06/13/life-is-a-pump-and-dump-front-run-the-xcp-pump/" TargetMode="External"/><Relationship Id="rId630" Type="http://schemas.openxmlformats.org/officeDocument/2006/relationships/hyperlink" Target="http://www.reddit.com/r/Bitcoin/comments/3888km/lightning_is_not_the_solution_for_everything/" TargetMode="External"/><Relationship Id="rId1463" Type="http://schemas.openxmlformats.org/officeDocument/2006/relationships/hyperlink" Target="http://www.reddit.com/r/Bitcoin/comments/38t1jj/blockchaininfo_is_down_and_just_before_my_wallet/" TargetMode="External"/><Relationship Id="rId2310" Type="http://schemas.openxmlformats.org/officeDocument/2006/relationships/hyperlink" Target="http://www.reddit.com/r/Bitcoin/comments/39a7mi/psa_if_you_are_running_bitcoin_core_and_you_are/" TargetMode="External"/><Relationship Id="rId2794" Type="http://schemas.openxmlformats.org/officeDocument/2006/relationships/hyperlink" Target="http://www.reddit.com/r/Bitcoin/comments/39pw6x/life_is_a_pump_and_dump_front_run_the_xcp_pump/" TargetMode="External"/><Relationship Id="rId1464" Type="http://schemas.openxmlformats.org/officeDocument/2006/relationships/hyperlink" Target="http://www.reddit.com/r/Bitcoin/comments/38t1ck/questions_about_using_hex_dice_and_best_way_to/" TargetMode="External"/><Relationship Id="rId2311" Type="http://schemas.openxmlformats.org/officeDocument/2006/relationships/hyperlink" Target="https://twitter.com/LoudPandaInc/status/608876503800020992" TargetMode="External"/><Relationship Id="rId2795" Type="http://schemas.openxmlformats.org/officeDocument/2006/relationships/hyperlink" Target="http://www.reddit.com/r/Bitcoin/comments/39q38d/electrum_231tailsoscant_createmultisig_or_start/" TargetMode="External"/><Relationship Id="rId1465" Type="http://schemas.openxmlformats.org/officeDocument/2006/relationships/hyperlink" Target="https://en.bitcoin.it/wiki/Bitcoin_Ladder" TargetMode="External"/><Relationship Id="rId2312" Type="http://schemas.openxmlformats.org/officeDocument/2006/relationships/hyperlink" Target="http://www.reddit.com/r/Bitcoin/comments/39ffws/my_friend_just_launched_an_android_game_that/" TargetMode="External"/><Relationship Id="rId2796" Type="http://schemas.openxmlformats.org/officeDocument/2006/relationships/hyperlink" Target="http://cointelegraph.com/news/114553/one-paper-currency-is-officially-extinct" TargetMode="External"/><Relationship Id="rId1411" Type="http://schemas.openxmlformats.org/officeDocument/2006/relationships/hyperlink" Target="http://www.reddit.com/r/Bitcoin/comments/38rw5n/time_to_embrace_the_future_google_wont_earn_any/" TargetMode="External"/><Relationship Id="rId1895" Type="http://schemas.openxmlformats.org/officeDocument/2006/relationships/hyperlink" Target="http://www.reddit.com/r/Bitcoin/comments/392xn6/bitcoins_market_cap_is_32_billion_dollars_and/" TargetMode="External"/><Relationship Id="rId2742" Type="http://schemas.openxmlformats.org/officeDocument/2006/relationships/hyperlink" Target="http://www.reddit.com/r/Bitcoin/comments/39p6un/a_comparison_between_bitcoin_and_monero/" TargetMode="External"/><Relationship Id="rId1412" Type="http://schemas.openxmlformats.org/officeDocument/2006/relationships/hyperlink" Target="http://www.reddit.com/r/Bitcoin/comments/38rvgc/bitcoin_raffle_anyone/" TargetMode="External"/><Relationship Id="rId1896" Type="http://schemas.openxmlformats.org/officeDocument/2006/relationships/hyperlink" Target="http://gamblingwithbitcoins.com/mbit-bitcoin-casino-launch-world-class-vip-program/" TargetMode="External"/><Relationship Id="rId2743" Type="http://schemas.openxmlformats.org/officeDocument/2006/relationships/hyperlink" Target="http://digitalmoneytimes.com/crypto-news/two-smaller-mexican-bitcoin-exchanges-merge-to-take-on-the-competition/" TargetMode="External"/><Relationship Id="rId1413" Type="http://schemas.openxmlformats.org/officeDocument/2006/relationships/hyperlink" Target="http://www.reddit.com/r/Bitcoin/comments/38rv0m/so_what_are_we_waiting_for_now/" TargetMode="External"/><Relationship Id="rId1897" Type="http://schemas.openxmlformats.org/officeDocument/2006/relationships/hyperlink" Target="http://www.reddit.com/r/Bitcoin/comments/39363a/mbit_bitcoin_casino_launch_world_class_vip_program/" TargetMode="External"/><Relationship Id="rId2744" Type="http://schemas.openxmlformats.org/officeDocument/2006/relationships/hyperlink" Target="http://www.reddit.com/r/Bitcoin/comments/39p6mn/two_smaller_mexican_bitcoin_exchanges_merge_to/" TargetMode="External"/><Relationship Id="rId1414" Type="http://schemas.openxmlformats.org/officeDocument/2006/relationships/hyperlink" Target="http://ultraplay.co" TargetMode="External"/><Relationship Id="rId1898" Type="http://schemas.openxmlformats.org/officeDocument/2006/relationships/hyperlink" Target="https://www.zapchain.com/a/aqOwdkmO1l" TargetMode="External"/><Relationship Id="rId2745" Type="http://schemas.openxmlformats.org/officeDocument/2006/relationships/hyperlink" Target="http://www.reddit.com/r/Bitcoin/comments/39p818/i_dont_understand_the_bip_page_in_the_bitcoin_wiki/" TargetMode="External"/><Relationship Id="rId1415" Type="http://schemas.openxmlformats.org/officeDocument/2006/relationships/hyperlink" Target="http://www.reddit.com/r/Bitcoin/comments/38rwus/ultraplay_features_bitcoin_in_the_new_website/" TargetMode="External"/><Relationship Id="rId1899" Type="http://schemas.openxmlformats.org/officeDocument/2006/relationships/hyperlink" Target="http://www.reddit.com/r/Bitcoin/comments/3938wz/how_bitcoin_tipping_could_replace_online_ads_and/" TargetMode="External"/><Relationship Id="rId2746" Type="http://schemas.openxmlformats.org/officeDocument/2006/relationships/hyperlink" Target="http://www.reddit.com/r/Bitcoin/comments/39pb0r/surely_each_minor_shouldcould_decide_their/" TargetMode="External"/><Relationship Id="rId1416" Type="http://schemas.openxmlformats.org/officeDocument/2006/relationships/hyperlink" Target="http://www.wsj.com/article_email/google-loses-key-mobile-payment-feesgoogle-misses-out-on-apples-slice-of-mobile-transactions-1433546638-lMyQjAxMTE1NjA2NTYwMzU2Wj" TargetMode="External"/><Relationship Id="rId2747" Type="http://schemas.openxmlformats.org/officeDocument/2006/relationships/hyperlink" Target="http://moneymorning.com/2015/06/12/looking-for-a-bitcoin-stock-symbol-weve-got-them-all/" TargetMode="External"/><Relationship Id="rId1417" Type="http://schemas.openxmlformats.org/officeDocument/2006/relationships/hyperlink" Target="http://www.reddit.com/r/Bitcoin/comments/38rw5n/time_to_embrace_the_future_google_wont_earn_any/" TargetMode="External"/><Relationship Id="rId2748" Type="http://schemas.openxmlformats.org/officeDocument/2006/relationships/hyperlink" Target="http://www.reddit.com/r/Bitcoin/comments/39pawn/looking_for_a_bitcoin_stock_symbol_weve_got_them/" TargetMode="External"/><Relationship Id="rId1418" Type="http://schemas.openxmlformats.org/officeDocument/2006/relationships/hyperlink" Target="http://www.reddit.com/r/Bitcoin/comments/38rvgc/bitcoin_raffle_anyone/" TargetMode="External"/><Relationship Id="rId2749" Type="http://schemas.openxmlformats.org/officeDocument/2006/relationships/hyperlink" Target="http://techcrunch.com/2015/06/13/down-the-blockchain-rabbit-hole/" TargetMode="External"/><Relationship Id="rId1419" Type="http://schemas.openxmlformats.org/officeDocument/2006/relationships/hyperlink" Target="http://embryodb.tumblr.com/post/120840194046/appropriate-law" TargetMode="External"/><Relationship Id="rId1890" Type="http://schemas.openxmlformats.org/officeDocument/2006/relationships/hyperlink" Target="http://www.reddit.com/r/Bitcoin/comments/3933zl/i_want_to_know_if_the_bitcoin_community_considers/" TargetMode="External"/><Relationship Id="rId1891" Type="http://schemas.openxmlformats.org/officeDocument/2006/relationships/hyperlink" Target="https://www.zapchain.com/a/l/how-bitcoin-tipping-could-replace-online-ads-and-actually-work/aqOwdkmO1l" TargetMode="External"/><Relationship Id="rId1892" Type="http://schemas.openxmlformats.org/officeDocument/2006/relationships/hyperlink" Target="http://www.reddit.com/r/Bitcoin/comments/392z3i/when_the_web_was_first_getting_off_the_ground_tim/" TargetMode="External"/><Relationship Id="rId1893" Type="http://schemas.openxmlformats.org/officeDocument/2006/relationships/hyperlink" Target="http://www.coindesk.com/survey-silk-road-closure-didnt-stop-dark-web-drug-surge/" TargetMode="External"/><Relationship Id="rId2740" Type="http://schemas.openxmlformats.org/officeDocument/2006/relationships/hyperlink" Target="http://www.reddit.com/r/Bitcoin/comments/39p4pf/would_anyone_mind_testing_out_a_website_i_made/" TargetMode="External"/><Relationship Id="rId1410" Type="http://schemas.openxmlformats.org/officeDocument/2006/relationships/hyperlink" Target="http://www.wsj.com/article_email/google-loses-key-mobile-payment-feesgoogle-misses-out-on-apples-slice-of-mobile-transactions-1433546638-lMyQjAxMTE1NjA2NTYwMzU2Wj" TargetMode="External"/><Relationship Id="rId1894" Type="http://schemas.openxmlformats.org/officeDocument/2006/relationships/hyperlink" Target="http://www.reddit.com/r/Bitcoin/comments/392y1s/survey_silk_road_closure_didnt_stop_dark_web_drug/" TargetMode="External"/><Relationship Id="rId2741" Type="http://schemas.openxmlformats.org/officeDocument/2006/relationships/hyperlink" Target="https://www.youtube.com/watch?v=GEVm1dMn5Ks" TargetMode="External"/><Relationship Id="rId1400" Type="http://schemas.openxmlformats.org/officeDocument/2006/relationships/hyperlink" Target="http://bravenewcoin.com/news/bitspark-glides-through-innotribes-semi-finals/" TargetMode="External"/><Relationship Id="rId1884" Type="http://schemas.openxmlformats.org/officeDocument/2006/relationships/hyperlink" Target="http://www.reddit.com/r/Bitcoin/comments/3930jq/you_know_you_messed_up_when_rbuttcoin_trashes/" TargetMode="External"/><Relationship Id="rId2731" Type="http://schemas.openxmlformats.org/officeDocument/2006/relationships/hyperlink" Target="http://bitcoinweekly.com/issues/57" TargetMode="External"/><Relationship Id="rId1401" Type="http://schemas.openxmlformats.org/officeDocument/2006/relationships/hyperlink" Target="http://www.reddit.com/r/Bitcoin/comments/38rkl6/bitspark_glides_through_innotribes_semifinals/" TargetMode="External"/><Relationship Id="rId1885" Type="http://schemas.openxmlformats.org/officeDocument/2006/relationships/hyperlink" Target="https://bitcointalk.org/index.php?topic=1081447.msg11551913" TargetMode="External"/><Relationship Id="rId2732" Type="http://schemas.openxmlformats.org/officeDocument/2006/relationships/hyperlink" Target="http://www.reddit.com/r/Bitcoin/comments/39owcj/bitcoin_weekly_issue_57/" TargetMode="External"/><Relationship Id="rId1402" Type="http://schemas.openxmlformats.org/officeDocument/2006/relationships/hyperlink" Target="http://blog.blockchain.com/2014/10/17/the-real-value-of-bitcoin-and-crypto-currency-technology/" TargetMode="External"/><Relationship Id="rId1886" Type="http://schemas.openxmlformats.org/officeDocument/2006/relationships/hyperlink" Target="http://www.reddit.com/r/Bitcoin/comments/392z5w/nsfw_bitcoin_slot_game_give_002_btc_free_user/" TargetMode="External"/><Relationship Id="rId2733" Type="http://schemas.openxmlformats.org/officeDocument/2006/relationships/hyperlink" Target="http://www.reddit.com/r/Bitcoin/comments/39ow2x/is_there_anything_that_can_be_done_to_bitcoin/" TargetMode="External"/><Relationship Id="rId1403" Type="http://schemas.openxmlformats.org/officeDocument/2006/relationships/hyperlink" Target="http://www.reddit.com/r/Bitcoin/comments/38rmnh/the_real_value_of_bitcoin_and_crypto_currency/" TargetMode="External"/><Relationship Id="rId1887" Type="http://schemas.openxmlformats.org/officeDocument/2006/relationships/hyperlink" Target="http://www.washingtonpost.com/blogs/wonkblog/wp/2015/06/08/bitcoin-isnt-the-future-of-money-its-either-a-ponzi-scheme-or-a-pyramid-scheme/?tid=hpModule_79c38dfc-8691-11e2-9d71-f0feafdd1394" TargetMode="External"/><Relationship Id="rId2734" Type="http://schemas.openxmlformats.org/officeDocument/2006/relationships/hyperlink" Target="http://np.reddit.com/r/Entrepreneur/comments/39ndo7/how_would_you_invest_40000_what_sort_of_small/cs50iuw?context=1" TargetMode="External"/><Relationship Id="rId1404" Type="http://schemas.openxmlformats.org/officeDocument/2006/relationships/hyperlink" Target="http://www.reddit.com/r/Bitcoin/comments/38rv0m/so_what_are_we_waiting_for_now/" TargetMode="External"/><Relationship Id="rId1888" Type="http://schemas.openxmlformats.org/officeDocument/2006/relationships/hyperlink" Target="http://www.reddit.com/r/Bitcoin/comments/3934eh/washington_post_bitcoin_either_a_ponzi_scheme_or/" TargetMode="External"/><Relationship Id="rId2735" Type="http://schemas.openxmlformats.org/officeDocument/2006/relationships/hyperlink" Target="http://www.reddit.com/r/Bitcoin/comments/39oyfz/buttcoiners_in_rentrepreneur/" TargetMode="External"/><Relationship Id="rId1405" Type="http://schemas.openxmlformats.org/officeDocument/2006/relationships/hyperlink" Target="http://bitcoinist.net/kraken-appoints-howard-bernstein-ex-cco-meeriman-capital-new-chief-compliance-officer/" TargetMode="External"/><Relationship Id="rId1889" Type="http://schemas.openxmlformats.org/officeDocument/2006/relationships/hyperlink" Target="https://twitter.com/rogerkver/status/607343179487023104" TargetMode="External"/><Relationship Id="rId2736" Type="http://schemas.openxmlformats.org/officeDocument/2006/relationships/hyperlink" Target="http://www.bbc.com/news/technology-33090285" TargetMode="External"/><Relationship Id="rId1406" Type="http://schemas.openxmlformats.org/officeDocument/2006/relationships/hyperlink" Target="http://www.reddit.com/r/Bitcoin/comments/38ru3o/kraken_appoints_howard_bernstein_the_excco_of/" TargetMode="External"/><Relationship Id="rId2737" Type="http://schemas.openxmlformats.org/officeDocument/2006/relationships/hyperlink" Target="http://www.reddit.com/r/Bitcoin/comments/39p0sk/does_blockchain_technology_work_bbc_news/" TargetMode="External"/><Relationship Id="rId1407" Type="http://schemas.openxmlformats.org/officeDocument/2006/relationships/hyperlink" Target="http://www.reddit.com/r/Bitcoin/comments/38rtvy/where_can_i_accept_bitcoin_in_bitcoin_i_want_to/" TargetMode="External"/><Relationship Id="rId2738" Type="http://schemas.openxmlformats.org/officeDocument/2006/relationships/hyperlink" Target="http://www.stockhouse.com/opinion/independent-reports/2015/06/12/current-state-bitcoin" TargetMode="External"/><Relationship Id="rId1408" Type="http://schemas.openxmlformats.org/officeDocument/2006/relationships/hyperlink" Target="http://ultraplay.co" TargetMode="External"/><Relationship Id="rId2739" Type="http://schemas.openxmlformats.org/officeDocument/2006/relationships/hyperlink" Target="http://www.reddit.com/r/Bitcoin/comments/39p3eg/current_state_of_bitcoin/" TargetMode="External"/><Relationship Id="rId1409" Type="http://schemas.openxmlformats.org/officeDocument/2006/relationships/hyperlink" Target="http://www.reddit.com/r/Bitcoin/comments/38rwus/ultraplay_features_bitcoin_in_the_new_website/" TargetMode="External"/><Relationship Id="rId1880" Type="http://schemas.openxmlformats.org/officeDocument/2006/relationships/hyperlink" Target="http://www.coindesk.com/survey-silk-road-closure-didnt-stop-dark-web-drug-surge/" TargetMode="External"/><Relationship Id="rId1881" Type="http://schemas.openxmlformats.org/officeDocument/2006/relationships/hyperlink" Target="http://www.reddit.com/r/Bitcoin/comments/392y1s/survey_silk_road_closure_didnt_stop_dark_web_drug/" TargetMode="External"/><Relationship Id="rId1882" Type="http://schemas.openxmlformats.org/officeDocument/2006/relationships/hyperlink" Target="http://www.reddit.com/r/Bitcoin/comments/392xn6/bitcoins_market_cap_is_32_billion_dollars_and/" TargetMode="External"/><Relationship Id="rId1883" Type="http://schemas.openxmlformats.org/officeDocument/2006/relationships/hyperlink" Target="http://www.reddit.com/r/Buttcoin/comments/3921lp/washington_post_bitcoin_isnt_the_future_of_money/crzsc5i" TargetMode="External"/><Relationship Id="rId2730" Type="http://schemas.openxmlformats.org/officeDocument/2006/relationships/hyperlink" Target="http://www.reddit.com/r/Bitcoin/comments/39otc8/engrave_your_message_on_the_bitcoin_blockchain/" TargetMode="External"/><Relationship Id="rId1433" Type="http://schemas.openxmlformats.org/officeDocument/2006/relationships/hyperlink" Target="http://www.reddit.com/r/Bitcoin/comments/38sc4m/bitcoin_full_node_incentives/" TargetMode="External"/><Relationship Id="rId2764" Type="http://schemas.openxmlformats.org/officeDocument/2006/relationships/hyperlink" Target="http://www.reddit.com/r/Bitcoin/comments/39pkbs/i_talked_about_bitcoin_for_the_mises_institutes/" TargetMode="External"/><Relationship Id="rId1434" Type="http://schemas.openxmlformats.org/officeDocument/2006/relationships/hyperlink" Target="http://www.reddit.com/r/Bitcoin/comments/38sbny/what_is_your_moon/" TargetMode="External"/><Relationship Id="rId2765" Type="http://schemas.openxmlformats.org/officeDocument/2006/relationships/hyperlink" Target="http://www.reddit.com/r/Bitcoin/comments/39plca/considering_the_civil_asset_forfeiture_and/" TargetMode="External"/><Relationship Id="rId1435" Type="http://schemas.openxmlformats.org/officeDocument/2006/relationships/hyperlink" Target="http://www.reddit.com/r/Bitcoin/comments/38sfvk/what_percent_of_your_net_worth_have_you_allocated/" TargetMode="External"/><Relationship Id="rId2766" Type="http://schemas.openxmlformats.org/officeDocument/2006/relationships/hyperlink" Target="http://www.reddit.com/r/Bitcoin/comments/39pkn5/academic_journals_are_under_big_five_oligopoly/" TargetMode="External"/><Relationship Id="rId1436" Type="http://schemas.openxmlformats.org/officeDocument/2006/relationships/hyperlink" Target="http://www.reddit.com/r/Bitcoin/comments/38sfv7/bitcoin_block/" TargetMode="External"/><Relationship Id="rId2767" Type="http://schemas.openxmlformats.org/officeDocument/2006/relationships/hyperlink" Target="http://youtu.be/cZp7UGgBR0I" TargetMode="External"/><Relationship Id="rId1437" Type="http://schemas.openxmlformats.org/officeDocument/2006/relationships/hyperlink" Target="http://www.reddit.com/r/Bitcoin/comments/38setk/there_is_a_mainstream_use_case_right_now/" TargetMode="External"/><Relationship Id="rId2768" Type="http://schemas.openxmlformats.org/officeDocument/2006/relationships/hyperlink" Target="http://www.reddit.com/r/Bitcoin/comments/39po7q/blocksize_youtube_animation_favoring_1mb_blocks/" TargetMode="External"/><Relationship Id="rId1438" Type="http://schemas.openxmlformats.org/officeDocument/2006/relationships/hyperlink" Target="http://www.reddit.com/r/Bitcoin/comments/38shuq/experiment_lets_ask_miners_to_reduce_their_soft/" TargetMode="External"/><Relationship Id="rId2769" Type="http://schemas.openxmlformats.org/officeDocument/2006/relationships/hyperlink" Target="http://www.reddit.com/r/Bitcoin/comments/39plca/considering_the_civil_asset_forfeiture_and/" TargetMode="External"/><Relationship Id="rId1439" Type="http://schemas.openxmlformats.org/officeDocument/2006/relationships/hyperlink" Target="http://www.miningpool.co.uk/why-fdic-insured-exchanges-are-significant-for-bitcoin/" TargetMode="External"/><Relationship Id="rId609" Type="http://schemas.openxmlformats.org/officeDocument/2006/relationships/hyperlink" Target="http://www.wired.com/2015/06/tech-behind-bitcoin-stop-next-snowden/" TargetMode="External"/><Relationship Id="rId608" Type="http://schemas.openxmlformats.org/officeDocument/2006/relationships/hyperlink" Target="http://www.reddit.com/r/Bitcoin/comments/387l41/if_you_want_to_support_ross_ulbricht_go_somewhere/" TargetMode="External"/><Relationship Id="rId607" Type="http://schemas.openxmlformats.org/officeDocument/2006/relationships/hyperlink" Target="http://www.reddit.com/r/Bitcoin/comments/387oeh/check_out_first_of_its_kind_cryptocurrency_casino/" TargetMode="External"/><Relationship Id="rId602" Type="http://schemas.openxmlformats.org/officeDocument/2006/relationships/hyperlink" Target="http://www.reddit.com/r/Bitcoin/comments/387gsg/is_anyone_working_on_a_blockchain_based_registry/" TargetMode="External"/><Relationship Id="rId601" Type="http://schemas.openxmlformats.org/officeDocument/2006/relationships/hyperlink" Target="https://www.zapchain.com/a/e98y1a1Nqz" TargetMode="External"/><Relationship Id="rId600" Type="http://schemas.openxmlformats.org/officeDocument/2006/relationships/hyperlink" Target="http://www.reddit.com/r/Bitcoin/comments/387j19/facebook_offers_pgp_to_encrypt_email_time_for/" TargetMode="External"/><Relationship Id="rId606" Type="http://schemas.openxmlformats.org/officeDocument/2006/relationships/hyperlink" Target="https://youtu.be/gfANCxhtK9s" TargetMode="External"/><Relationship Id="rId605" Type="http://schemas.openxmlformats.org/officeDocument/2006/relationships/hyperlink" Target="http://www.reddit.com/r/Bitcoin/comments/387p5o/bitcoin_mining_calculus_im_at_a_loss/" TargetMode="External"/><Relationship Id="rId604" Type="http://schemas.openxmlformats.org/officeDocument/2006/relationships/hyperlink" Target="http://www.reddit.com/r/Bitcoin/comments/387ped/facebook_ceo_mark_zuckerberg_spoke_out_about/" TargetMode="External"/><Relationship Id="rId603" Type="http://schemas.openxmlformats.org/officeDocument/2006/relationships/hyperlink" Target="http://www.businesslnsider.us/finance/Mark-Zuckerberg-Spoke-Out-About-Bitcoin-during-Beijing.html" TargetMode="External"/><Relationship Id="rId2760" Type="http://schemas.openxmlformats.org/officeDocument/2006/relationships/hyperlink" Target="http://www.reddit.com/r/Bitcoin/comments/39pfyp/confidential_transactions/" TargetMode="External"/><Relationship Id="rId1430" Type="http://schemas.openxmlformats.org/officeDocument/2006/relationships/hyperlink" Target="http://www.reddit.com/r/Bitcoin/comments/38s865/kncminers_3d_16nm_bitcoin_mining_chip/" TargetMode="External"/><Relationship Id="rId2761" Type="http://schemas.openxmlformats.org/officeDocument/2006/relationships/hyperlink" Target="http://www.reddit.com/r/Bitcoin/comments/39pic5/do_coinbase_charge_to_add_funds/" TargetMode="External"/><Relationship Id="rId1431" Type="http://schemas.openxmlformats.org/officeDocument/2006/relationships/hyperlink" Target="http://www.reddit.com/r/Bitcoin/comments/38saya/can_someone_please_explain_the_relationship/" TargetMode="External"/><Relationship Id="rId2762" Type="http://schemas.openxmlformats.org/officeDocument/2006/relationships/hyperlink" Target="http://www.reddit.com/r/Bitcoin/comments/39phh7/maybe_a_metaphor/" TargetMode="External"/><Relationship Id="rId1432" Type="http://schemas.openxmlformats.org/officeDocument/2006/relationships/hyperlink" Target="http://www.reddit.com/r/Bitcoin/comments/38sa1p/the_average_person_neither_wants_or_can_control/" TargetMode="External"/><Relationship Id="rId2763" Type="http://schemas.openxmlformats.org/officeDocument/2006/relationships/hyperlink" Target="https://mises.org/library/demelza-hays-american-millennials-head-exits" TargetMode="External"/><Relationship Id="rId1422" Type="http://schemas.openxmlformats.org/officeDocument/2006/relationships/hyperlink" Target="http://www.reddit.com/r/Bitcoin/comments/38s1bs/6000_gb_ssd_announced/" TargetMode="External"/><Relationship Id="rId2753" Type="http://schemas.openxmlformats.org/officeDocument/2006/relationships/hyperlink" Target="http://www.reddit.com/r/Bitcoin/comments/39pbrp/zimbabwes_back_but_without_bitcoin_why_arent_we/" TargetMode="External"/><Relationship Id="rId1423" Type="http://schemas.openxmlformats.org/officeDocument/2006/relationships/hyperlink" Target="http://ilporticodipinto.it/sites/default/files/Dusty/Bitcoin/InBitcoinWeTrust.png" TargetMode="External"/><Relationship Id="rId2754" Type="http://schemas.openxmlformats.org/officeDocument/2006/relationships/hyperlink" Target="http://www.reddit.com/r/Bitcoin/comments/39pedt/why_havent_we_seen_a_proposal_for_a_dynamic_block/" TargetMode="External"/><Relationship Id="rId1424" Type="http://schemas.openxmlformats.org/officeDocument/2006/relationships/hyperlink" Target="http://www.reddit.com/r/Bitcoin/comments/38rzg5/does_anyone_know_where_you_can_buy_a_shirt_like/" TargetMode="External"/><Relationship Id="rId2755" Type="http://schemas.openxmlformats.org/officeDocument/2006/relationships/hyperlink" Target="http://www.reddit.com/r/Bitcoin/comments/39pe6v/bitcoin_receipt_protocol/" TargetMode="External"/><Relationship Id="rId1425" Type="http://schemas.openxmlformats.org/officeDocument/2006/relationships/hyperlink" Target="http://www.reddit.com/r/Bitcoin/comments/38s4vc/just_a_quick_questions_about_coinjar/" TargetMode="External"/><Relationship Id="rId2756" Type="http://schemas.openxmlformats.org/officeDocument/2006/relationships/hyperlink" Target="http://www.reddit.com/r/Bitcoin/comments/39pfpc/why_havent_we_seen_a_proposal_for_a_dynamic_block/" TargetMode="External"/><Relationship Id="rId1426" Type="http://schemas.openxmlformats.org/officeDocument/2006/relationships/hyperlink" Target="http://www.reddit.com/r/Bitcoin/comments/38s9eh/bitcoin_node_for_under_15_usd_month/" TargetMode="External"/><Relationship Id="rId2757" Type="http://schemas.openxmlformats.org/officeDocument/2006/relationships/hyperlink" Target="https://medium.com/@allenpiscitello/what-is-bitcoin-s-value-proposition-b7309be442e3" TargetMode="External"/><Relationship Id="rId1427" Type="http://schemas.openxmlformats.org/officeDocument/2006/relationships/hyperlink" Target="https://www.cryptocoinsnews.com/ross-ulbricht-appeals-conviction-sentence-amid-government-corruption-public-outrage/" TargetMode="External"/><Relationship Id="rId2758" Type="http://schemas.openxmlformats.org/officeDocument/2006/relationships/hyperlink" Target="http://www.reddit.com/r/Bitcoin/comments/39pfhy/what_is_bitcoins_value_proposition_competitive/" TargetMode="External"/><Relationship Id="rId1428" Type="http://schemas.openxmlformats.org/officeDocument/2006/relationships/hyperlink" Target="http://www.reddit.com/r/Bitcoin/comments/38s86v/ross_ulbricht_appeals_his_conviction_and_sentence/" TargetMode="External"/><Relationship Id="rId2759" Type="http://schemas.openxmlformats.org/officeDocument/2006/relationships/hyperlink" Target="https://people.xiph.org/~greg/confidential_values.txt" TargetMode="External"/><Relationship Id="rId1429" Type="http://schemas.openxmlformats.org/officeDocument/2006/relationships/hyperlink" Target="http://digitalmoneytimes.com/crypto-news/kncminers-3d-16nm-bitcoin-mining-chips-shake-up-mining-landscape/" TargetMode="External"/><Relationship Id="rId2750" Type="http://schemas.openxmlformats.org/officeDocument/2006/relationships/hyperlink" Target="http://www.reddit.com/r/Bitcoin/comments/39pcnv/sidechains_and_lightning_the_new_new_bitcoin/" TargetMode="External"/><Relationship Id="rId1420" Type="http://schemas.openxmlformats.org/officeDocument/2006/relationships/hyperlink" Target="http://www.reddit.com/r/Bitcoin/comments/38ryr5/appropriate_law/" TargetMode="External"/><Relationship Id="rId2751" Type="http://schemas.openxmlformats.org/officeDocument/2006/relationships/hyperlink" Target="http://www.reddit.com/r/Bitcoin/comments/39pcbl/bitcoins_greatest_moment_of_pr_genius_is/" TargetMode="External"/><Relationship Id="rId1421" Type="http://schemas.openxmlformats.org/officeDocument/2006/relationships/hyperlink" Target="http://www.fixstars.com/en/ssd/features/" TargetMode="External"/><Relationship Id="rId2752" Type="http://schemas.openxmlformats.org/officeDocument/2006/relationships/hyperlink" Target="http://www.csmonitor.com/World/Global-News/2015/0612/At-long-last-Zimbabwe-says-goodbye-to-its-hyperinflated-currency-video" TargetMode="External"/><Relationship Id="rId1059" Type="http://schemas.openxmlformats.org/officeDocument/2006/relationships/hyperlink" Target="https://www.lakebtc.com/p/7355?locale=en" TargetMode="External"/><Relationship Id="rId228" Type="http://schemas.openxmlformats.org/officeDocument/2006/relationships/hyperlink" Target="http://www.reddit.com/r/Bitcoin/comments/37ze2m/btc_sportsesports_betting_make_yourself_some_easy/" TargetMode="External"/><Relationship Id="rId227" Type="http://schemas.openxmlformats.org/officeDocument/2006/relationships/hyperlink" Target="https://nitrogensports.eu/r/431647" TargetMode="External"/><Relationship Id="rId226" Type="http://schemas.openxmlformats.org/officeDocument/2006/relationships/hyperlink" Target="http://www.reddit.com/r/Bitcoin/comments/37zbo3/for_the_security_of_bip38_passphrase_how_long/" TargetMode="External"/><Relationship Id="rId225" Type="http://schemas.openxmlformats.org/officeDocument/2006/relationships/hyperlink" Target="http://www.reddit.com/r/Bitcoin/comments/37zbrg/independence_and_money_my_bitcoin_story/" TargetMode="External"/><Relationship Id="rId2380" Type="http://schemas.openxmlformats.org/officeDocument/2006/relationships/hyperlink" Target="http://www.reddit.com/r/Bitcoin/comments/39gzgs/cisco_ceo_silicon_valley_is_coming_dimon_meant/" TargetMode="External"/><Relationship Id="rId229" Type="http://schemas.openxmlformats.org/officeDocument/2006/relationships/hyperlink" Target="http://www.reddit.com/r/Bitcoin/comments/37ze0x/whats_the_best_bitcoin_notification_service/" TargetMode="External"/><Relationship Id="rId1050" Type="http://schemas.openxmlformats.org/officeDocument/2006/relationships/hyperlink" Target="http://www.reddit.com/r/Bitcoin/comments/38hhw6/whats_the_best_way_to_sell_a_car_for_bitcoin/" TargetMode="External"/><Relationship Id="rId2381" Type="http://schemas.openxmlformats.org/officeDocument/2006/relationships/hyperlink" Target="https://twitter.com/BitPay/status/609009550470066176" TargetMode="External"/><Relationship Id="rId220" Type="http://schemas.openxmlformats.org/officeDocument/2006/relationships/hyperlink" Target="http://www.reddit.com/r/Bitcoin/comments/37z1th/how_many_here_will_actually_be_able_to_run_a_full/" TargetMode="External"/><Relationship Id="rId1051" Type="http://schemas.openxmlformats.org/officeDocument/2006/relationships/hyperlink" Target="https://www.itbit.com/" TargetMode="External"/><Relationship Id="rId2382" Type="http://schemas.openxmlformats.org/officeDocument/2006/relationships/hyperlink" Target="http://www.reddit.com/r/Bitcoin/comments/39gygz/bitpay_ceo_stephen_pair_giving_zapchain_ama_on/" TargetMode="External"/><Relationship Id="rId1052" Type="http://schemas.openxmlformats.org/officeDocument/2006/relationships/hyperlink" Target="http://www.reddit.com/r/Bitcoin/comments/38hlt9/bullish_volume_on_itbit_today_is_near_the_5500_btc/" TargetMode="External"/><Relationship Id="rId2383" Type="http://schemas.openxmlformats.org/officeDocument/2006/relationships/hyperlink" Target="http://www.10news.com/news/exclusive-cops-bust-major-lego-theft-ring" TargetMode="External"/><Relationship Id="rId1053" Type="http://schemas.openxmlformats.org/officeDocument/2006/relationships/hyperlink" Target="http://www.reddit.com/r/Bitcoin/comments/38hoh9/gavin_disclosing_shouldnt_matter/" TargetMode="External"/><Relationship Id="rId2384" Type="http://schemas.openxmlformats.org/officeDocument/2006/relationships/hyperlink" Target="http://www.reddit.com/r/Bitcoin/comments/39h35l/legos_are_a_thriving_alternative_blackmarket/" TargetMode="External"/><Relationship Id="rId1054" Type="http://schemas.openxmlformats.org/officeDocument/2006/relationships/hyperlink" Target="http://www.reddit.com/r/Bitcoin/comments/38hn9d/top_10_most_retweeted_bitcoin_tweets/" TargetMode="External"/><Relationship Id="rId2385" Type="http://schemas.openxmlformats.org/officeDocument/2006/relationships/hyperlink" Target="http://www.dailymail.co.uk/news/article-3119945/Chaos-Download-Festival-useless-new-cashless-payment-crashes-leaving-music-fans-unable-pay-food-drink.html" TargetMode="External"/><Relationship Id="rId224" Type="http://schemas.openxmlformats.org/officeDocument/2006/relationships/hyperlink" Target="http://www.reddit.com/r/Bitcoin/comments/37z56q/best_bitcoin_debit_card_to_use_worldwide/" TargetMode="External"/><Relationship Id="rId1055" Type="http://schemas.openxmlformats.org/officeDocument/2006/relationships/hyperlink" Target="https://i.chzbgr.com/maxW500/8504636416/h3E9F4696/" TargetMode="External"/><Relationship Id="rId2386" Type="http://schemas.openxmlformats.org/officeDocument/2006/relationships/hyperlink" Target="http://www.reddit.com/r/Bitcoin/comments/39h5lb/download_festivals_cashless_payment_system/" TargetMode="External"/><Relationship Id="rId223" Type="http://schemas.openxmlformats.org/officeDocument/2006/relationships/hyperlink" Target="http://www.reddit.com/r/Bitcoin/comments/37z1ru/i_operate_a_service_where_i_ship_people_items/" TargetMode="External"/><Relationship Id="rId1056" Type="http://schemas.openxmlformats.org/officeDocument/2006/relationships/hyperlink" Target="http://www.reddit.com/r/Bitcoin/comments/38hn1r/are_you_seriously_telling_me/" TargetMode="External"/><Relationship Id="rId2387" Type="http://schemas.openxmlformats.org/officeDocument/2006/relationships/hyperlink" Target="http://www.reddit.com/r/Bitcoin/comments/39h8x6/what_are_connected_peers/" TargetMode="External"/><Relationship Id="rId222" Type="http://schemas.openxmlformats.org/officeDocument/2006/relationships/hyperlink" Target="http://www.reddit.com/r/Bitcoin/comments/37z1s7/spinning_gold_into_dollars_how_bitgold_intends_to/" TargetMode="External"/><Relationship Id="rId1057" Type="http://schemas.openxmlformats.org/officeDocument/2006/relationships/hyperlink" Target="http://twitter.com/stephenfry/status/606374239701106688" TargetMode="External"/><Relationship Id="rId2388" Type="http://schemas.openxmlformats.org/officeDocument/2006/relationships/hyperlink" Target="http://www.reddit.com/r/Bitcoin/comments/39h8qy/the_bitcoin_fundamental_issue_in_the_block_size/" TargetMode="External"/><Relationship Id="rId221" Type="http://schemas.openxmlformats.org/officeDocument/2006/relationships/hyperlink" Target="http://www.theguardian.com/money/us-money-blog/2015/may/31/bitgold-new-standard-digital-currency" TargetMode="External"/><Relationship Id="rId1058" Type="http://schemas.openxmlformats.org/officeDocument/2006/relationships/hyperlink" Target="http://www.reddit.com/r/Bitcoin/comments/38hs26/stephen_fry_gives_10_million_followers_some/" TargetMode="External"/><Relationship Id="rId2389" Type="http://schemas.openxmlformats.org/officeDocument/2006/relationships/hyperlink" Target="https://twitter.com/brian_armstrong/status/609057838292271104" TargetMode="External"/><Relationship Id="rId1048" Type="http://schemas.openxmlformats.org/officeDocument/2006/relationships/hyperlink" Target="https://leginfo.legislature.ca.gov/faces/billNavClient.xhtml;jsessionid=d3fea13d550e031c7a7ab0d18d50" TargetMode="External"/><Relationship Id="rId2379" Type="http://schemas.openxmlformats.org/officeDocument/2006/relationships/hyperlink" Target="http://telecom.economictimes.indiatimes.com/news/industry/40-of-companies-will-be-dead-in-10-years-predicts-cisco-ceo/47598574" TargetMode="External"/><Relationship Id="rId1049" Type="http://schemas.openxmlformats.org/officeDocument/2006/relationships/hyperlink" Target="http://www.reddit.com/r/Bitcoin/comments/38him8/california_bill_ab1326_passes_state_legislature/" TargetMode="External"/><Relationship Id="rId217" Type="http://schemas.openxmlformats.org/officeDocument/2006/relationships/hyperlink" Target="http://www.reddit.com/r/Bitcoin/comments/37yx7l/do_5_cent_transactions_really_matter/" TargetMode="External"/><Relationship Id="rId216" Type="http://schemas.openxmlformats.org/officeDocument/2006/relationships/hyperlink" Target="http://www.reddit.com/r/Bitcoin/comments/37yxfb/secure_cold_storage_with_arduino_raspberry_pi/" TargetMode="External"/><Relationship Id="rId215" Type="http://schemas.openxmlformats.org/officeDocument/2006/relationships/hyperlink" Target="http://www.reddit.com/r/Bitcoin/comments/37yzzs/is_the_blocksize_question_one_of_centralization/" TargetMode="External"/><Relationship Id="rId699" Type="http://schemas.openxmlformats.org/officeDocument/2006/relationships/hyperlink" Target="http://www.reddit.com/r/Bitcoin/comments/389q5y/international_snack_distributor_accepts_bitcoin/" TargetMode="External"/><Relationship Id="rId214" Type="http://schemas.openxmlformats.org/officeDocument/2006/relationships/hyperlink" Target="http://www.reddit.com/r/Bitcoin/comments/37yulm/sounds_like_bitcoin_evolution_it_was_actually/" TargetMode="External"/><Relationship Id="rId698" Type="http://schemas.openxmlformats.org/officeDocument/2006/relationships/hyperlink" Target="http://www.reddit.com/r/IAmA/comments/388dc6/a_year_and_a_half_ago_i_quit_my_job_and_sold_my/" TargetMode="External"/><Relationship Id="rId219" Type="http://schemas.openxmlformats.org/officeDocument/2006/relationships/hyperlink" Target="http://www.reddit.com/r/Bitcoin/comments/37ywd5/for_of_you_trolling_about_ross_ulbricht_it_was_a/" TargetMode="External"/><Relationship Id="rId218" Type="http://schemas.openxmlformats.org/officeDocument/2006/relationships/hyperlink" Target="https://youtu.be/FknwWMzc96A?list=PL3ZQ5CpNulQnEuE9CAbtUDSeemJciwxUK&amp;t=204" TargetMode="External"/><Relationship Id="rId2370" Type="http://schemas.openxmlformats.org/officeDocument/2006/relationships/hyperlink" Target="http://www.reddit.com/r/Bitcoin/comments/39gsnc/all_world_debt_will_be_paid_off_by_sept_2015_how/" TargetMode="External"/><Relationship Id="rId693" Type="http://schemas.openxmlformats.org/officeDocument/2006/relationships/hyperlink" Target="http://www.reddit.com/r/Bitcoin/comments/3898nv/how_to_begin_accepting_bitcoin_at_your_business/" TargetMode="External"/><Relationship Id="rId1040" Type="http://schemas.openxmlformats.org/officeDocument/2006/relationships/hyperlink" Target="http://www.reddit.com/r/Bitcoin/comments/38h9qv/some_ideas_for_bitcoin_business_card_templates/" TargetMode="External"/><Relationship Id="rId2371" Type="http://schemas.openxmlformats.org/officeDocument/2006/relationships/hyperlink" Target="http://www.newsbtc.com/2015/06/11/bitcoin-exchange-shapeshift-shuts-down-ny-operations-protesting-bitlicense/" TargetMode="External"/><Relationship Id="rId692" Type="http://schemas.openxmlformats.org/officeDocument/2006/relationships/hyperlink" Target="http://libratax.com/blog/how-to-begin-accepting-bitcoin-at-your-business-the-bitpay-method/" TargetMode="External"/><Relationship Id="rId1041" Type="http://schemas.openxmlformats.org/officeDocument/2006/relationships/hyperlink" Target="http://www.reddit.com/r/Bitcoin/comments/38h9n9/is_banks_vs_bitcoin_analogous_to_blockbuster_vs/" TargetMode="External"/><Relationship Id="rId2372" Type="http://schemas.openxmlformats.org/officeDocument/2006/relationships/hyperlink" Target="http://www.reddit.com/r/Bitcoin/comments/39gs58/bitcoin_exchange_shapeshift_shuts_down_ny/" TargetMode="External"/><Relationship Id="rId691" Type="http://schemas.openxmlformats.org/officeDocument/2006/relationships/hyperlink" Target="http://www.reddit.com/r/Bitcoin/comments/389n23/russia_and_china_could_start_100_trillion/" TargetMode="External"/><Relationship Id="rId1042" Type="http://schemas.openxmlformats.org/officeDocument/2006/relationships/hyperlink" Target="http://www.bloomberg.com/news/articles/2015-06-04/dish-said-to-be-in-talks-to-merge-with-t-mobile-wsj-reports" TargetMode="External"/><Relationship Id="rId2373" Type="http://schemas.openxmlformats.org/officeDocument/2006/relationships/hyperlink" Target="http://cointelegraph.com/news/114537/russia-expected-to-legalize-bitcoin-p2p-transactions" TargetMode="External"/><Relationship Id="rId690" Type="http://schemas.openxmlformats.org/officeDocument/2006/relationships/hyperlink" Target="http://pro.moneymappress.com/MMRBSSH39PPM2/WMMRR316/?pub=mmr&amp;h=true" TargetMode="External"/><Relationship Id="rId1043" Type="http://schemas.openxmlformats.org/officeDocument/2006/relationships/hyperlink" Target="http://www.reddit.com/r/Bitcoin/comments/38hc3u/dish_in_talks_to_merge_with_tmobile_us_im_not/" TargetMode="External"/><Relationship Id="rId2374" Type="http://schemas.openxmlformats.org/officeDocument/2006/relationships/hyperlink" Target="http://www.reddit.com/r/Bitcoin/comments/39gruo/russia_to_legalize_bitcoin/" TargetMode="External"/><Relationship Id="rId213" Type="http://schemas.openxmlformats.org/officeDocument/2006/relationships/hyperlink" Target="http://www.washingtonpost.com/business/capitalbusiness/steve-case-get-ready-the-internet-is-about-to-change-again-heres-how/2015/05/29/d6c87f6c-0493-11e5-bc72-f3e16bf50bb6_story.html" TargetMode="External"/><Relationship Id="rId697" Type="http://schemas.openxmlformats.org/officeDocument/2006/relationships/hyperlink" Target="http://www.reddit.com/r/Bitcoin/comments/389qeb/what_is_the_best_way_to_store_my_bitcoins/" TargetMode="External"/><Relationship Id="rId1044" Type="http://schemas.openxmlformats.org/officeDocument/2006/relationships/hyperlink" Target="http://www.reddit.com/r/Bitcoin/comments/38hb7y/wife_and_mom_who_uses_bitcoin/" TargetMode="External"/><Relationship Id="rId2375" Type="http://schemas.openxmlformats.org/officeDocument/2006/relationships/hyperlink" Target="http://www.reddit.com/r/Bitcoin/comments/39gxim/a_reason_to_think_larger_blocks_wont_push_out/" TargetMode="External"/><Relationship Id="rId212" Type="http://schemas.openxmlformats.org/officeDocument/2006/relationships/hyperlink" Target="http://www.reddit.com/r/Bitcoin/comments/37yupf/friendly_reminder_gavin_is_no_longer_the_chief/" TargetMode="External"/><Relationship Id="rId696" Type="http://schemas.openxmlformats.org/officeDocument/2006/relationships/hyperlink" Target="http://www.reddit.com/r/Bitcoin/comments/389t2a/snapchat_paypal_getgems_killer_app/" TargetMode="External"/><Relationship Id="rId1045" Type="http://schemas.openxmlformats.org/officeDocument/2006/relationships/hyperlink" Target="http://www.reddit.com/r/Bitcoin/comments/38ha5y/whats_the_easiest_way_to_buy_bitcoins_without/" TargetMode="External"/><Relationship Id="rId2376" Type="http://schemas.openxmlformats.org/officeDocument/2006/relationships/hyperlink" Target="http://www.reddit.com/r/Bitcoin/comments/39h0rg/filibuster_extending_discussion_so_as_to_prevent/" TargetMode="External"/><Relationship Id="rId211" Type="http://schemas.openxmlformats.org/officeDocument/2006/relationships/hyperlink" Target="http://www.reddit.com/r/Bitcoin/comments/37yvim/the_max_blocksize_debate_is_really_an_economic/" TargetMode="External"/><Relationship Id="rId695" Type="http://schemas.openxmlformats.org/officeDocument/2006/relationships/hyperlink" Target="http://www.reddit.com/r/Bitcoin/comments/389t4m/kraken_a_bitcoin_entrepreneur_fights_through_a/" TargetMode="External"/><Relationship Id="rId1046" Type="http://schemas.openxmlformats.org/officeDocument/2006/relationships/hyperlink" Target="http://www.reddit.com/r/Bitcoin/comments/38hed5/legality_on_buyingselling_large_amounts/" TargetMode="External"/><Relationship Id="rId2377" Type="http://schemas.openxmlformats.org/officeDocument/2006/relationships/hyperlink" Target="https://bitcoinmagazine.liberty.me/bitcoin-shop-inc-btcs-and-spondoolies-tech-move-forward-with-merger/" TargetMode="External"/><Relationship Id="rId210" Type="http://schemas.openxmlformats.org/officeDocument/2006/relationships/hyperlink" Target="http://www.reddit.com/r/Bitcoin/comments/37ytyj/gavinandresens_optimistic_20mb_block_analysis_had/" TargetMode="External"/><Relationship Id="rId694" Type="http://schemas.openxmlformats.org/officeDocument/2006/relationships/hyperlink" Target="http://www.strictlyvc.com/2015/06/01/a-bitcoin-entrepreneur-fights-through-a-fog-of-uncertainty/" TargetMode="External"/><Relationship Id="rId1047" Type="http://schemas.openxmlformats.org/officeDocument/2006/relationships/hyperlink" Target="http://www.reddit.com/r/Bitcoin/comments/38hfx0/a_bitcoin_scenario/" TargetMode="External"/><Relationship Id="rId2378" Type="http://schemas.openxmlformats.org/officeDocument/2006/relationships/hyperlink" Target="http://www.reddit.com/r/Bitcoin/comments/39gzxy/bitcoin_shop_inc_btcs_and_spondooliestech_move/" TargetMode="External"/><Relationship Id="rId249" Type="http://schemas.openxmlformats.org/officeDocument/2006/relationships/hyperlink" Target="http://www.reddit.com/r/Bitcoin/comments/37zpw4/how_can_i_create_multiple_bip32_public_key/" TargetMode="External"/><Relationship Id="rId248" Type="http://schemas.openxmlformats.org/officeDocument/2006/relationships/hyperlink" Target="http://www.reddit.com/r/Bitcoin/comments/37zqtz/bitcoins_threat_to_the_federal_reserve/" TargetMode="External"/><Relationship Id="rId247" Type="http://schemas.openxmlformats.org/officeDocument/2006/relationships/hyperlink" Target="http://www.reddit.com/r/Bitcoin/comments/37zns5/bitcoin_billionaire_trending_on_apple_app_store/" TargetMode="External"/><Relationship Id="rId1070" Type="http://schemas.openxmlformats.org/officeDocument/2006/relationships/hyperlink" Target="http://www.reddit.com/r/Bitcoin/comments/38i4m9/bitcoin_blockchain/" TargetMode="External"/><Relationship Id="rId1071" Type="http://schemas.openxmlformats.org/officeDocument/2006/relationships/hyperlink" Target="http://www.australianbankingfinance.com/technology/bitcoin-challenges-central-banks-/" TargetMode="External"/><Relationship Id="rId1072" Type="http://schemas.openxmlformats.org/officeDocument/2006/relationships/hyperlink" Target="http://www.reddit.com/r/Bitcoin/comments/38i3wh/bitcoin_challenges_central_banks/" TargetMode="External"/><Relationship Id="rId242" Type="http://schemas.openxmlformats.org/officeDocument/2006/relationships/hyperlink" Target="http://www.reddit.com/r/Bitcoin/comments/37zj3i/peter_todd_re_blocksize_debate_for_500h_ill/" TargetMode="External"/><Relationship Id="rId1073" Type="http://schemas.openxmlformats.org/officeDocument/2006/relationships/hyperlink" Target="http://www.reddit.com/r/Bitcoin/comments/38i6jr/coinvestco_with_bitcoin/" TargetMode="External"/><Relationship Id="rId241" Type="http://schemas.openxmlformats.org/officeDocument/2006/relationships/hyperlink" Target="https://youtu.be/sADoZx7Ar4A?t=20m38s" TargetMode="External"/><Relationship Id="rId1074" Type="http://schemas.openxmlformats.org/officeDocument/2006/relationships/hyperlink" Target="http://www.coindesk.com/bitcoin-regulation-bill-approved-by-californian-state-assembly" TargetMode="External"/><Relationship Id="rId240" Type="http://schemas.openxmlformats.org/officeDocument/2006/relationships/hyperlink" Target="http://www.reddit.com/r/Bitcoin/comments/37zkrw/a_discussion_on_scalability/" TargetMode="External"/><Relationship Id="rId1075" Type="http://schemas.openxmlformats.org/officeDocument/2006/relationships/hyperlink" Target="http://www.reddit.com/r/Bitcoin/comments/38i6e8/bitcoin_regulation_bill_approved_by_californian/" TargetMode="External"/><Relationship Id="rId1076" Type="http://schemas.openxmlformats.org/officeDocument/2006/relationships/hyperlink" Target="http://www.reddit.com/r/Bitcoin/comments/38i62o/is_there_anywhere_i_can_buy_bitcoin_without/" TargetMode="External"/><Relationship Id="rId246" Type="http://schemas.openxmlformats.org/officeDocument/2006/relationships/hyperlink" Target="http://imgur.com/4pUpwtV" TargetMode="External"/><Relationship Id="rId1077" Type="http://schemas.openxmlformats.org/officeDocument/2006/relationships/hyperlink" Target="http://www.reddit.com/r/Bitcoin/comments/38i7s7/how_do_i_put_a_wallet_on_my_usb_drive_will_it/" TargetMode="External"/><Relationship Id="rId245" Type="http://schemas.openxmlformats.org/officeDocument/2006/relationships/hyperlink" Target="http://www.reddit.com/r/Bitcoin/comments/37zoxk/whats_the_amount_of_active_connections_you_have/" TargetMode="External"/><Relationship Id="rId1078" Type="http://schemas.openxmlformats.org/officeDocument/2006/relationships/hyperlink" Target="https://twitter.com/flibbr/status/606422627167707136" TargetMode="External"/><Relationship Id="rId244" Type="http://schemas.openxmlformats.org/officeDocument/2006/relationships/hyperlink" Target="http://www.reddit.com/r/Bitcoin/comments/37zoxw/oral_hearing_in_bitcoin_vat_case_in_eu_court_of/" TargetMode="External"/><Relationship Id="rId1079" Type="http://schemas.openxmlformats.org/officeDocument/2006/relationships/hyperlink" Target="http://www.reddit.com/r/Bitcoin/comments/38i7dw/can_we_have_a_twitter_marketing_drive_to_get/" TargetMode="External"/><Relationship Id="rId243" Type="http://schemas.openxmlformats.org/officeDocument/2006/relationships/hyperlink" Target="http://www.bitcoin.se/2015/05/31/oral-hearing-in-bitcoin-vat-case-on-june-17th/" TargetMode="External"/><Relationship Id="rId239" Type="http://schemas.openxmlformats.org/officeDocument/2006/relationships/hyperlink" Target="http://www.reddit.com/r/Bitcoin/comments/37zgos/block_size/" TargetMode="External"/><Relationship Id="rId238" Type="http://schemas.openxmlformats.org/officeDocument/2006/relationships/hyperlink" Target="http://www.reddit.com/r/Bitcoin/comments/37zi6s/watch_deep_web_here/" TargetMode="External"/><Relationship Id="rId237" Type="http://schemas.openxmlformats.org/officeDocument/2006/relationships/hyperlink" Target="http://www.primewire.ag/external.php?title=Deep+Web&amp;url=aHR0cDovL3ZpZHppLnR2L3M3YWJlNG9oZzR4eS5odG1s&amp;domain=dmlkemkudHY=&amp;loggedin=0" TargetMode="External"/><Relationship Id="rId236" Type="http://schemas.openxmlformats.org/officeDocument/2006/relationships/hyperlink" Target="http://www.reddit.com/r/Bitcoin/comments/37ziio/blt_new_blockchain_standard_for_digital_identity/" TargetMode="External"/><Relationship Id="rId2390" Type="http://schemas.openxmlformats.org/officeDocument/2006/relationships/hyperlink" Target="http://www.reddit.com/r/Bitcoin/comments/39h8lk/brian_armstrong_on_twitter_coinbase_is_hiring_a/" TargetMode="External"/><Relationship Id="rId1060" Type="http://schemas.openxmlformats.org/officeDocument/2006/relationships/hyperlink" Target="http://www.reddit.com/r/Bitcoin/comments/38hrrp/bits_of_bitcoin_wisdom_for_inhouse_lawyers/" TargetMode="External"/><Relationship Id="rId2391" Type="http://schemas.openxmlformats.org/officeDocument/2006/relationships/hyperlink" Target="http://www.justice.gov/opa/pr/virginia-teen-pleads-guilty-providing-material-support-isil" TargetMode="External"/><Relationship Id="rId1061" Type="http://schemas.openxmlformats.org/officeDocument/2006/relationships/hyperlink" Target="http://www.reddit.com/r/Bitcoin/comments/38hq04/fight_centralization_if_you_can_no_longer_run_a/" TargetMode="External"/><Relationship Id="rId2392" Type="http://schemas.openxmlformats.org/officeDocument/2006/relationships/hyperlink" Target="http://www.reddit.com/r/Bitcoin/comments/39h89g/virginia_teen_pleads_guilty_to_providing_material/" TargetMode="External"/><Relationship Id="rId231" Type="http://schemas.openxmlformats.org/officeDocument/2006/relationships/hyperlink" Target="http://www.reddit.com/r/Bitcoin/comments/37zdre/corona_cash_in_your_coins/" TargetMode="External"/><Relationship Id="rId1062" Type="http://schemas.openxmlformats.org/officeDocument/2006/relationships/hyperlink" Target="http://8btc.com/thread-19234-6-1.html" TargetMode="External"/><Relationship Id="rId2393" Type="http://schemas.openxmlformats.org/officeDocument/2006/relationships/hyperlink" Target="http://www.reddit.com/r/Bitcoin/comments/39h47p/i_believe_that_openbazaar_will_have_100_utility/" TargetMode="External"/><Relationship Id="rId230" Type="http://schemas.openxmlformats.org/officeDocument/2006/relationships/hyperlink" Target="https://www.youtube.com/watch?v=drUqi3FgVGQ" TargetMode="External"/><Relationship Id="rId1063" Type="http://schemas.openxmlformats.org/officeDocument/2006/relationships/hyperlink" Target="http://www.reddit.com/r/Bitcoin/comments/38hpdj/hangzhou_bitcoiners_meetup_hosted_by_8btc/" TargetMode="External"/><Relationship Id="rId2394" Type="http://schemas.openxmlformats.org/officeDocument/2006/relationships/hyperlink" Target="http://www.reddit.com/r/Bitcoin/comments/39hapd/greenaddress_support_bitcoin_uris/" TargetMode="External"/><Relationship Id="rId1064" Type="http://schemas.openxmlformats.org/officeDocument/2006/relationships/hyperlink" Target="http://cointelegraph.com/news/114468/china-releases-worlds-first-atm-with-built-in-facial-recognition" TargetMode="External"/><Relationship Id="rId2395" Type="http://schemas.openxmlformats.org/officeDocument/2006/relationships/hyperlink" Target="http://www.reddit.com/r/Bitcoin/comments/39ha91/the_fundamental_issue_in_the_block_size_debate/" TargetMode="External"/><Relationship Id="rId1065" Type="http://schemas.openxmlformats.org/officeDocument/2006/relationships/hyperlink" Target="http://www.reddit.com/r/Bitcoin/comments/38i2a6/china_releases_worlds_first_atm_with_builtin/" TargetMode="External"/><Relationship Id="rId2396" Type="http://schemas.openxmlformats.org/officeDocument/2006/relationships/hyperlink" Target="http://arstechnica.com/tech-policy/2015/06/jihadist-us-teen-faces-prison-for-blog-tweets-about-encryption-and-bitcoin" TargetMode="External"/><Relationship Id="rId235" Type="http://schemas.openxmlformats.org/officeDocument/2006/relationships/hyperlink" Target="http://redd.it/37zi6w" TargetMode="External"/><Relationship Id="rId1066" Type="http://schemas.openxmlformats.org/officeDocument/2006/relationships/hyperlink" Target="http://www.thisismoney.co.uk/money/holidays/article-3107546/Kiosk-turns-unwanted-currency-pounds-launches-tube-stations-August-accept-pesetas-schillings.html" TargetMode="External"/><Relationship Id="rId2397" Type="http://schemas.openxmlformats.org/officeDocument/2006/relationships/hyperlink" Target="http://www.reddit.com/r/Bitcoin/comments/39h9wf/jihadist_us_teen_faces_prison_for_blog_tweets/" TargetMode="External"/><Relationship Id="rId234" Type="http://schemas.openxmlformats.org/officeDocument/2006/relationships/hyperlink" Target="http://www.reddit.com/r/Bitcoin/comments/37zgos/block_size/" TargetMode="External"/><Relationship Id="rId1067" Type="http://schemas.openxmlformats.org/officeDocument/2006/relationships/hyperlink" Target="http://www.reddit.com/r/Bitcoin/comments/38i3kc/we_need_these_everywhere_but_with_bitcoin_option/" TargetMode="External"/><Relationship Id="rId2398" Type="http://schemas.openxmlformats.org/officeDocument/2006/relationships/hyperlink" Target="http://www.coindesk.com/bitcoin-teen-pleads-guilty-over-providing-support-to-isil/" TargetMode="External"/><Relationship Id="rId233" Type="http://schemas.openxmlformats.org/officeDocument/2006/relationships/hyperlink" Target="http://www.reddit.com/r/Bitcoin/comments/37zbrg/independence_and_money_my_bitcoin_story/" TargetMode="External"/><Relationship Id="rId1068" Type="http://schemas.openxmlformats.org/officeDocument/2006/relationships/hyperlink" Target="http://localbitcoins.blogspot.fi/2015/06/localbitcoinscom-largest-uk-exchange.html" TargetMode="External"/><Relationship Id="rId2399" Type="http://schemas.openxmlformats.org/officeDocument/2006/relationships/hyperlink" Target="http://www.reddit.com/r/Bitcoin/comments/39he5t/bitcoin_teen_pleads_guilty_over_providing_support/" TargetMode="External"/><Relationship Id="rId232" Type="http://schemas.openxmlformats.org/officeDocument/2006/relationships/hyperlink" Target="http://www.reddit.com/r/Bitcoin/comments/37zd1y/what_happened_to_the_idea_of_dynamically_growing/" TargetMode="External"/><Relationship Id="rId1069" Type="http://schemas.openxmlformats.org/officeDocument/2006/relationships/hyperlink" Target="http://www.reddit.com/r/Bitcoin/comments/38i4p5/localbitcoinscom_localbitcoinscom_largest_uk/" TargetMode="External"/><Relationship Id="rId1015" Type="http://schemas.openxmlformats.org/officeDocument/2006/relationships/hyperlink" Target="http://www.reddit.com/r/Bitcoin/comments/38h3n5/proposed_legislation_could_impede_innovation/" TargetMode="External"/><Relationship Id="rId1499" Type="http://schemas.openxmlformats.org/officeDocument/2006/relationships/hyperlink" Target="http://www.ofnumbers.com/2015/06/05/needing-a-token-to-operate-a-distributed-ledger-is-a-red-herring/" TargetMode="External"/><Relationship Id="rId2346" Type="http://schemas.openxmlformats.org/officeDocument/2006/relationships/hyperlink" Target="https://tradeblock.com/blog/bitcoin-network-capacity-analysis-part-4-simulating-practical-capacity" TargetMode="External"/><Relationship Id="rId1016" Type="http://schemas.openxmlformats.org/officeDocument/2006/relationships/hyperlink" Target="https://youtu.be/3qQ7SmBP7mQ" TargetMode="External"/><Relationship Id="rId2347" Type="http://schemas.openxmlformats.org/officeDocument/2006/relationships/hyperlink" Target="http://www.reddit.com/r/Bitcoin/comments/39g7rf/analysis_significant_congestion_will_occur_long/" TargetMode="External"/><Relationship Id="rId1017" Type="http://schemas.openxmlformats.org/officeDocument/2006/relationships/hyperlink" Target="http://www.reddit.com/r/Bitcoin/comments/38h2ll/thomas_middleditch_from_silicon_valley_made_a/" TargetMode="External"/><Relationship Id="rId2348" Type="http://schemas.openxmlformats.org/officeDocument/2006/relationships/hyperlink" Target="http://www.reddit.com/r/Bitcoin/comments/39gck6/getting_more_than_8_connections_on_my_full_node/" TargetMode="External"/><Relationship Id="rId1018" Type="http://schemas.openxmlformats.org/officeDocument/2006/relationships/hyperlink" Target="http://www.reddit.com/r/Bitcoin/comments/38h1em/in_our_bright_lightning_future_in_what_situations/" TargetMode="External"/><Relationship Id="rId2349" Type="http://schemas.openxmlformats.org/officeDocument/2006/relationships/hyperlink" Target="http://www.reddit.com/r/Bitcoin/comments/39gbb6/so_with_these_0022_trades_when_are_we_going_to/" TargetMode="External"/><Relationship Id="rId1019" Type="http://schemas.openxmlformats.org/officeDocument/2006/relationships/hyperlink" Target="http://bravenewcoin.com/news/brainwallets-get-an-upgrade-with-warpwallet/" TargetMode="External"/><Relationship Id="rId668" Type="http://schemas.openxmlformats.org/officeDocument/2006/relationships/hyperlink" Target="http://www.reddit.com/r/Bitcoin/comments/3899jd/how_well_do_you_think_ben_lawsky_will_do_in_the/" TargetMode="External"/><Relationship Id="rId667" Type="http://schemas.openxmlformats.org/officeDocument/2006/relationships/hyperlink" Target="https://twitter.com/aaronwwwilliams/status/605809307041464321" TargetMode="External"/><Relationship Id="rId666" Type="http://schemas.openxmlformats.org/officeDocument/2006/relationships/hyperlink" Target="http://www.reddit.com/r/Bitcoin/comments/389ayl/25_minute_interview_with_erik_voorhees_on_bitcoin/" TargetMode="External"/><Relationship Id="rId665" Type="http://schemas.openxmlformats.org/officeDocument/2006/relationships/hyperlink" Target="http://www.reddit.com/r/Bitcoin/comments/389b25/question_about_fee_structure/" TargetMode="External"/><Relationship Id="rId669" Type="http://schemas.openxmlformats.org/officeDocument/2006/relationships/hyperlink" Target="http://www.reddit.com/r/Bitcoin/comments/3898sg/i_wish_to_start_a_business_in_the_bitcoin_space_i/" TargetMode="External"/><Relationship Id="rId1490" Type="http://schemas.openxmlformats.org/officeDocument/2006/relationships/hyperlink" Target="http://www.reddit.com/r/Bitcoin/comments/38tiv3/spectrocoin_announces_prepaid_bitcoin_card/" TargetMode="External"/><Relationship Id="rId660" Type="http://schemas.openxmlformats.org/officeDocument/2006/relationships/hyperlink" Target="https://www.cryptocoinsnews.com/youbase-decentralized-bitcoin-like-answer-databases-social-networks/" TargetMode="External"/><Relationship Id="rId1491" Type="http://schemas.openxmlformats.org/officeDocument/2006/relationships/hyperlink" Target="http://www.reddit.com/r/Bitcoin/comments/38thoq/samsung_pay_and_bitcoin_young_sohn_might_approve/" TargetMode="External"/><Relationship Id="rId1492" Type="http://schemas.openxmlformats.org/officeDocument/2006/relationships/hyperlink" Target="https://letstalkbitcoin.com/blog/post/lets-talk-bitcoin-219" TargetMode="External"/><Relationship Id="rId1493" Type="http://schemas.openxmlformats.org/officeDocument/2006/relationships/hyperlink" Target="http://www.reddit.com/r/Bitcoin/comments/38tnen/lets_talk_bitcoin_219_understanding_payment/" TargetMode="External"/><Relationship Id="rId2340" Type="http://schemas.openxmlformats.org/officeDocument/2006/relationships/hyperlink" Target="http://cointelegraph.com/news/114536/decentralized-marketplace-openbazaar-raises-1-million" TargetMode="External"/><Relationship Id="rId1010" Type="http://schemas.openxmlformats.org/officeDocument/2006/relationships/hyperlink" Target="http://www.reddit.com/r/Bitcoin/comments/38h1em/in_our_bright_lightning_future_in_what_situations/" TargetMode="External"/><Relationship Id="rId1494" Type="http://schemas.openxmlformats.org/officeDocument/2006/relationships/hyperlink" Target="http://www.reddit.com/r/Bitcoin/comments/38tlm7/eli5_selling_bitcoins/" TargetMode="External"/><Relationship Id="rId2341" Type="http://schemas.openxmlformats.org/officeDocument/2006/relationships/hyperlink" Target="http://www.reddit.com/r/Bitcoin/comments/39g2s6/decentralized_marketplace_openbazaar_raises_1/" TargetMode="External"/><Relationship Id="rId664" Type="http://schemas.openxmlformats.org/officeDocument/2006/relationships/hyperlink" Target="http://www.reddit.com/r/Bitcoin/comments/389bo6/rnicoll_comments_on_the_block_size_limit/" TargetMode="External"/><Relationship Id="rId1011" Type="http://schemas.openxmlformats.org/officeDocument/2006/relationships/hyperlink" Target="http://www.reddit.com/r/Bitcoin/comments/38h0b7/thought_experiment_imagine_the_blockchain_is_6tb/" TargetMode="External"/><Relationship Id="rId1495" Type="http://schemas.openxmlformats.org/officeDocument/2006/relationships/hyperlink" Target="http://www.coindesk.com/overstock-to-issue-digital-corporate-bond-on-bitcoin-blockchain/" TargetMode="External"/><Relationship Id="rId2342" Type="http://schemas.openxmlformats.org/officeDocument/2006/relationships/hyperlink" Target="https://tradeblock.com/blog/bitcoin-network-capacity-analysis-part-4-simulating-practical-capacity" TargetMode="External"/><Relationship Id="rId663" Type="http://schemas.openxmlformats.org/officeDocument/2006/relationships/hyperlink" Target="https://www.reddit.com/r/Bitcoin/comments/386gtr/the_real_reason_peter_todd_is_against_a_block/crsxj3t" TargetMode="External"/><Relationship Id="rId1012" Type="http://schemas.openxmlformats.org/officeDocument/2006/relationships/hyperlink" Target="http://www.vero7.com" TargetMode="External"/><Relationship Id="rId1496" Type="http://schemas.openxmlformats.org/officeDocument/2006/relationships/hyperlink" Target="http://www.reddit.com/r/Bitcoin/comments/38tlgx/overstock_to_issue_digital_corporate_bond_on_the/" TargetMode="External"/><Relationship Id="rId2343" Type="http://schemas.openxmlformats.org/officeDocument/2006/relationships/hyperlink" Target="http://www.reddit.com/r/Bitcoin/comments/39g7rf/analysis_significant_congestion_will_occur_long/" TargetMode="External"/><Relationship Id="rId662" Type="http://schemas.openxmlformats.org/officeDocument/2006/relationships/hyperlink" Target="http://www.reddit.com/r/Bitcoin/comments/389c12/the_cost_of_filling_up_all_blocks_for_a_day_3303/" TargetMode="External"/><Relationship Id="rId1013" Type="http://schemas.openxmlformats.org/officeDocument/2006/relationships/hyperlink" Target="http://www.reddit.com/r/Bitcoin/comments/38h0ai/vero7_the_first_company_to_offer_voip_phone_and/" TargetMode="External"/><Relationship Id="rId1497" Type="http://schemas.openxmlformats.org/officeDocument/2006/relationships/hyperlink" Target="http://i.imgur.com/y5KWkGI.jpg?1" TargetMode="External"/><Relationship Id="rId2344" Type="http://schemas.openxmlformats.org/officeDocument/2006/relationships/hyperlink" Target="http://forklog.net/odessa-to-host-international-bitcoin-conference-blockchain-incredible-party/" TargetMode="External"/><Relationship Id="rId661" Type="http://schemas.openxmlformats.org/officeDocument/2006/relationships/hyperlink" Target="http://www.reddit.com/r/Bitcoin/comments/389dhq/youbase_a_decentralized_bitcoinlike_answer_to/" TargetMode="External"/><Relationship Id="rId1014" Type="http://schemas.openxmlformats.org/officeDocument/2006/relationships/hyperlink" Target="http://www.exitevent.com/article/bitcoin-enthusiasts-proposed-nc-legislation-could-impede-innovation-150601" TargetMode="External"/><Relationship Id="rId1498" Type="http://schemas.openxmlformats.org/officeDocument/2006/relationships/hyperlink" Target="http://www.reddit.com/r/Bitcoin/comments/38tk86/new_bitcoin_atm_hits_new_york_city_bitlicense/" TargetMode="External"/><Relationship Id="rId2345" Type="http://schemas.openxmlformats.org/officeDocument/2006/relationships/hyperlink" Target="http://www.reddit.com/r/Bitcoin/comments/39g5mp/odessa_to_host_international_bitcoin_conference/" TargetMode="External"/><Relationship Id="rId1004" Type="http://schemas.openxmlformats.org/officeDocument/2006/relationships/hyperlink" Target="http://online.barrons.com/articles/will-chesapeake-energy-bitcoin-rise-again-1433370750" TargetMode="External"/><Relationship Id="rId1488" Type="http://schemas.openxmlformats.org/officeDocument/2006/relationships/hyperlink" Target="http://www.reddit.com/r/Bitcoin/comments/38tdb7/how_many_confirmations_are_needed_to_move_some/" TargetMode="External"/><Relationship Id="rId2335" Type="http://schemas.openxmlformats.org/officeDocument/2006/relationships/hyperlink" Target="http://www.reddit.com/r/Bitcoin/comments/39fviw/economic_crisisstock_market_crash_imminent_peter/" TargetMode="External"/><Relationship Id="rId1005" Type="http://schemas.openxmlformats.org/officeDocument/2006/relationships/hyperlink" Target="http://www.reddit.com/r/Bitcoin/comments/38gyg1/will_chesapeake_energy_bitcoin_rise_again/" TargetMode="External"/><Relationship Id="rId1489" Type="http://schemas.openxmlformats.org/officeDocument/2006/relationships/hyperlink" Target="http://digitalmoneytimes.com/crypto-news/spectrocoin-announces-prepaid-bitcoin-card/" TargetMode="External"/><Relationship Id="rId2336" Type="http://schemas.openxmlformats.org/officeDocument/2006/relationships/hyperlink" Target="http://blogs.wsj.com/moneybeat/2015/06/11/bitbeat-openbaazar-raises-1m-for-its-decentralized-marketplace/" TargetMode="External"/><Relationship Id="rId1006" Type="http://schemas.openxmlformats.org/officeDocument/2006/relationships/hyperlink" Target="http://www.nytimes.com/2015/06/04/business/dealbook/new-york-regulator-announces-final-rules-on-bitcoin.html?_r=0" TargetMode="External"/><Relationship Id="rId2337" Type="http://schemas.openxmlformats.org/officeDocument/2006/relationships/hyperlink" Target="http://www.reddit.com/r/Bitcoin/comments/39fyu7/openbaazar_raises_1m_for_its_decentralized/" TargetMode="External"/><Relationship Id="rId1007" Type="http://schemas.openxmlformats.org/officeDocument/2006/relationships/hyperlink" Target="http://www.reddit.com/r/Bitcoin/comments/38gyax/bitcoin_rules_completed_by_new_york_regulator/" TargetMode="External"/><Relationship Id="rId2338" Type="http://schemas.openxmlformats.org/officeDocument/2006/relationships/hyperlink" Target="http://bravenewcoin.com/news/openbazaar-team-raises-1-million/" TargetMode="External"/><Relationship Id="rId1008" Type="http://schemas.openxmlformats.org/officeDocument/2006/relationships/hyperlink" Target="https://buyabitcoin.com.au/blog/cryptosteel-bitcoin-cold-storage/" TargetMode="External"/><Relationship Id="rId2339" Type="http://schemas.openxmlformats.org/officeDocument/2006/relationships/hyperlink" Target="http://www.reddit.com/r/Bitcoin/comments/39g4zi/openbazaar_team_raises_1_million/" TargetMode="External"/><Relationship Id="rId1009" Type="http://schemas.openxmlformats.org/officeDocument/2006/relationships/hyperlink" Target="http://www.reddit.com/r/Bitcoin/comments/38gxym/cryptosteel_bitcoins_newest_cold_storage_devicce/" TargetMode="External"/><Relationship Id="rId657" Type="http://schemas.openxmlformats.org/officeDocument/2006/relationships/hyperlink" Target="https://www.zapchain.com/a/iXGRYcP2CI" TargetMode="External"/><Relationship Id="rId656" Type="http://schemas.openxmlformats.org/officeDocument/2006/relationships/hyperlink" Target="http://www.reddit.com/r/Bitcoin/comments/3894ti/what_is_your_opinion_of_physical_bitcoins_and_who/" TargetMode="External"/><Relationship Id="rId655" Type="http://schemas.openxmlformats.org/officeDocument/2006/relationships/hyperlink" Target="http://www.reddit.com/r/Bitcoin/comments/388zv7/is_gavin_open_and_honest/" TargetMode="External"/><Relationship Id="rId654" Type="http://schemas.openxmlformats.org/officeDocument/2006/relationships/hyperlink" Target="http://www.reddit.com/r/Bitcoin/comments/3891c0/i_know_nothing_about_bitcoin_but_just_received_an/" TargetMode="External"/><Relationship Id="rId659" Type="http://schemas.openxmlformats.org/officeDocument/2006/relationships/hyperlink" Target="http://www.reddit.com/r/Bitcoin/comments/38937n/idea_make_the_difficulty_target_scale_with_block/" TargetMode="External"/><Relationship Id="rId658" Type="http://schemas.openxmlformats.org/officeDocument/2006/relationships/hyperlink" Target="http://www.reddit.com/r/Bitcoin/comments/3893kq/new_fitness_bitcoin_application/" TargetMode="External"/><Relationship Id="rId1480" Type="http://schemas.openxmlformats.org/officeDocument/2006/relationships/hyperlink" Target="http://www.reddit.com/r/Bitcoin/comments/38tael/just_popped_my_multisig_cherry_with_copay/" TargetMode="External"/><Relationship Id="rId1481" Type="http://schemas.openxmlformats.org/officeDocument/2006/relationships/hyperlink" Target="http://www.reddit.com/r/Bitcoin/comments/38taaa/stupid_noob_questions/" TargetMode="External"/><Relationship Id="rId1482" Type="http://schemas.openxmlformats.org/officeDocument/2006/relationships/hyperlink" Target="http://www.reddit.com/r/Bitcoin/comments/38ta4g/is_there_any_reliable_known_cases_of_bitcoin/" TargetMode="External"/><Relationship Id="rId1483" Type="http://schemas.openxmlformats.org/officeDocument/2006/relationships/hyperlink" Target="http://imgur.com/o7aAdS0" TargetMode="External"/><Relationship Id="rId2330" Type="http://schemas.openxmlformats.org/officeDocument/2006/relationships/hyperlink" Target="http://www.coindesk.com/openbazaar-raises-1-million-from-silicon-valley-giants/" TargetMode="External"/><Relationship Id="rId653" Type="http://schemas.openxmlformats.org/officeDocument/2006/relationships/hyperlink" Target="http://www.reddit.com/r/Bitcoin/comments/388wer/ugg_less_than_36_of_the_members_of_rbitcoin_have/" TargetMode="External"/><Relationship Id="rId1000" Type="http://schemas.openxmlformats.org/officeDocument/2006/relationships/hyperlink" Target="http://www.reddit.com/r/Bitcoin/comments/38gzry/transactions_still_up_stress_test_happening/" TargetMode="External"/><Relationship Id="rId1484" Type="http://schemas.openxmlformats.org/officeDocument/2006/relationships/hyperlink" Target="http://www.reddit.com/r/Bitcoin/comments/38tbmi/blockchain_error_help/" TargetMode="External"/><Relationship Id="rId2331" Type="http://schemas.openxmlformats.org/officeDocument/2006/relationships/hyperlink" Target="http://www.reddit.com/r/Bitcoin/comments/39fu13/openbazaar_raises_1_million_from_silicon_valley/" TargetMode="External"/><Relationship Id="rId652" Type="http://schemas.openxmlformats.org/officeDocument/2006/relationships/hyperlink" Target="http://www.reddit.com/r/Bitcoin/comments/388wyu/new_bitcoin_bank_ecoin_visa_card_now_secured_by/" TargetMode="External"/><Relationship Id="rId1001" Type="http://schemas.openxmlformats.org/officeDocument/2006/relationships/hyperlink" Target="http://www.reddit.com/r/Bitcoin/comments/38gyzh/ive_been_scammed_looking_for_help/" TargetMode="External"/><Relationship Id="rId1485" Type="http://schemas.openxmlformats.org/officeDocument/2006/relationships/hyperlink" Target="http://serv.markets.com/promoRedirect?key=ej0xMzc3MzU4MyZsPTEzNzczNTgwJnA9MjI0NzI%3D" TargetMode="External"/><Relationship Id="rId2332" Type="http://schemas.openxmlformats.org/officeDocument/2006/relationships/hyperlink" Target="http://blogs.wsj.com/law/2015/06/09/reason-magazine-subpoenaed-over-reader-comments-on-silk-road-judge/" TargetMode="External"/><Relationship Id="rId651" Type="http://schemas.openxmlformats.org/officeDocument/2006/relationships/hyperlink" Target="http://bravenewcoin.com/news/e-coin-bitcoin-visa-card-now-secured-by-bitgo" TargetMode="External"/><Relationship Id="rId1002" Type="http://schemas.openxmlformats.org/officeDocument/2006/relationships/hyperlink" Target="http://www.msn.com/en-us/money/markets/why-bitcoin-and-paypal-arent-real-threats-to-the-big-banks/ar-BBkED3I" TargetMode="External"/><Relationship Id="rId1486" Type="http://schemas.openxmlformats.org/officeDocument/2006/relationships/hyperlink" Target="http://www.reddit.com/r/Bitcoin/comments/38tg1r/marketscombitcointrading/" TargetMode="External"/><Relationship Id="rId2333" Type="http://schemas.openxmlformats.org/officeDocument/2006/relationships/hyperlink" Target="http://www.reddit.com/r/Bitcoin/comments/39ftx9/reason_magazine_subpoenaed_over_reader_comments/" TargetMode="External"/><Relationship Id="rId650" Type="http://schemas.openxmlformats.org/officeDocument/2006/relationships/hyperlink" Target="http://www.reddit.com/r/Bitcoin/comments/388zcw/what_mass_scale_use_case_increases_the_demand_for/" TargetMode="External"/><Relationship Id="rId1003" Type="http://schemas.openxmlformats.org/officeDocument/2006/relationships/hyperlink" Target="http://www.reddit.com/r/Bitcoin/comments/38gyte/why_bitcoin_and_paypal_arent_real_threats_to_the/" TargetMode="External"/><Relationship Id="rId1487" Type="http://schemas.openxmlformats.org/officeDocument/2006/relationships/hyperlink" Target="http://www.reddit.com/r/Bitcoin/comments/38tep3/b_the_difference/" TargetMode="External"/><Relationship Id="rId2334" Type="http://schemas.openxmlformats.org/officeDocument/2006/relationships/hyperlink" Target="https://www.youtube.com/watch?v=RapC2-oxSRM" TargetMode="External"/><Relationship Id="rId1037" Type="http://schemas.openxmlformats.org/officeDocument/2006/relationships/hyperlink" Target="http://www.reddit.com/r/Bitcoin/comments/38hb7y/wife_and_mom_who_uses_bitcoin/" TargetMode="External"/><Relationship Id="rId2368" Type="http://schemas.openxmlformats.org/officeDocument/2006/relationships/hyperlink" Target="http://www.reddit.com/r/Bitcoin/comments/39gsu3/as_currency_dies_zimbabweans_will_get_5_for_175/" TargetMode="External"/><Relationship Id="rId1038" Type="http://schemas.openxmlformats.org/officeDocument/2006/relationships/hyperlink" Target="http://www.reddit.com/r/Bitcoin/comments/38ha5y/whats_the_easiest_way_to_buy_bitcoins_without/" TargetMode="External"/><Relationship Id="rId2369" Type="http://schemas.openxmlformats.org/officeDocument/2006/relationships/hyperlink" Target="https://www.youtube.com/watch?v=-A93mLlSWuw" TargetMode="External"/><Relationship Id="rId1039" Type="http://schemas.openxmlformats.org/officeDocument/2006/relationships/hyperlink" Target="http://imgur.com/a/YmTs7" TargetMode="External"/><Relationship Id="rId206" Type="http://schemas.openxmlformats.org/officeDocument/2006/relationships/hyperlink" Target="http://www.reddit.com/r/Bitcoin/comments/37ylml/blocksize_limit_whats_the_percentage_of_spam/" TargetMode="External"/><Relationship Id="rId205" Type="http://schemas.openxmlformats.org/officeDocument/2006/relationships/hyperlink" Target="http://www.reddit.com/r/Bitcoin/comments/37ymxq/selling_bitcoin_in_kathmandu_nepal/" TargetMode="External"/><Relationship Id="rId689" Type="http://schemas.openxmlformats.org/officeDocument/2006/relationships/hyperlink" Target="http://www.reddit.com/r/Bitcoin/comments/389nc5/cancoin/" TargetMode="External"/><Relationship Id="rId204" Type="http://schemas.openxmlformats.org/officeDocument/2006/relationships/hyperlink" Target="http://www.reddit.com/r/Bitcoin/comments/37yo6o/new_features_proposed_for_the_next_hard_fork/" TargetMode="External"/><Relationship Id="rId688" Type="http://schemas.openxmlformats.org/officeDocument/2006/relationships/hyperlink" Target="https://www.youtube.com/watch?v=BExxJv4uP50" TargetMode="External"/><Relationship Id="rId203" Type="http://schemas.openxmlformats.org/officeDocument/2006/relationships/hyperlink" Target="http://www.reddit.com/r/Bitcoin/comments/37ypfk/love_bitcoin_like_dice_just_found_the_fastest/" TargetMode="External"/><Relationship Id="rId687" Type="http://schemas.openxmlformats.org/officeDocument/2006/relationships/hyperlink" Target="http://www.reddit.com/r/Bitcoin/comments/389ovm/why_multisig_payments_matter_in_the_real_world/" TargetMode="External"/><Relationship Id="rId209" Type="http://schemas.openxmlformats.org/officeDocument/2006/relationships/hyperlink" Target="https://twitter.com/petertoddbtc/status/604862985404702721" TargetMode="External"/><Relationship Id="rId208" Type="http://schemas.openxmlformats.org/officeDocument/2006/relationships/hyperlink" Target="http://www.reddit.com/r/Bitcoin/comments/37yrbc/deep_web_thoughts/" TargetMode="External"/><Relationship Id="rId207" Type="http://schemas.openxmlformats.org/officeDocument/2006/relationships/hyperlink" Target="http://www.reddit.com/r/Bitcoin/comments/37yrok/why_there_must_be_a_static_hard_maximum_block_size/" TargetMode="External"/><Relationship Id="rId682" Type="http://schemas.openxmlformats.org/officeDocument/2006/relationships/hyperlink" Target="http://blogs.wsj.com/moneybeat/2015/06/02/bitbeat-grand-plans-for-bitcoin-from-necker-island/" TargetMode="External"/><Relationship Id="rId2360" Type="http://schemas.openxmlformats.org/officeDocument/2006/relationships/hyperlink" Target="https://twitter.com/AleenaMaleena/status/609038248518639616" TargetMode="External"/><Relationship Id="rId681" Type="http://schemas.openxmlformats.org/officeDocument/2006/relationships/hyperlink" Target="http://www.reddit.com/r/Bitcoin/comments/389n23/russia_and_china_could_start_100_trillion/" TargetMode="External"/><Relationship Id="rId1030" Type="http://schemas.openxmlformats.org/officeDocument/2006/relationships/hyperlink" Target="http://www.reddit.com/r/Bitcoin/comments/38h6w8/new_paypal_user_agreement_automatically_opts_you/" TargetMode="External"/><Relationship Id="rId2361" Type="http://schemas.openxmlformats.org/officeDocument/2006/relationships/hyperlink" Target="http://www.reddit.com/r/Bitcoin/comments/39grka/bitcoin_challenge_n3_send_350_satoshi_and_unlock/" TargetMode="External"/><Relationship Id="rId680" Type="http://schemas.openxmlformats.org/officeDocument/2006/relationships/hyperlink" Target="http://pro.moneymappress.com/MMRBSSH39PPM2/WMMRR316/?pub=mmr&amp;h=true" TargetMode="External"/><Relationship Id="rId1031" Type="http://schemas.openxmlformats.org/officeDocument/2006/relationships/hyperlink" Target="http://imgur.com/a/YmTs7" TargetMode="External"/><Relationship Id="rId2362" Type="http://schemas.openxmlformats.org/officeDocument/2006/relationships/hyperlink" Target="http://www.reddit.com/r/Bitcoin/comments/39gr7s/the_bitcoin_community_has_been_infested_with/" TargetMode="External"/><Relationship Id="rId1032" Type="http://schemas.openxmlformats.org/officeDocument/2006/relationships/hyperlink" Target="http://www.reddit.com/r/Bitcoin/comments/38h9qv/some_ideas_for_bitcoin_business_card_templates/" TargetMode="External"/><Relationship Id="rId2363" Type="http://schemas.openxmlformats.org/officeDocument/2006/relationships/hyperlink" Target="http://www.reddit.com/r/Bitcoin/comments/39gv7k/which_type_of_website_still_lacking_in_bitcoin/" TargetMode="External"/><Relationship Id="rId202" Type="http://schemas.openxmlformats.org/officeDocument/2006/relationships/hyperlink" Target="https://betterbets.io" TargetMode="External"/><Relationship Id="rId686" Type="http://schemas.openxmlformats.org/officeDocument/2006/relationships/hyperlink" Target="http://pollen23.com/pass-it-pass-it/" TargetMode="External"/><Relationship Id="rId1033" Type="http://schemas.openxmlformats.org/officeDocument/2006/relationships/hyperlink" Target="http://www.reddit.com/r/Bitcoin/comments/38h9n9/is_banks_vs_bitcoin_analogous_to_blockbuster_vs/" TargetMode="External"/><Relationship Id="rId2364" Type="http://schemas.openxmlformats.org/officeDocument/2006/relationships/hyperlink" Target="http://www.reddit.com/r/Bitcoin/comments/39gtph/please_stop_advertising_on_reddit/" TargetMode="External"/><Relationship Id="rId201" Type="http://schemas.openxmlformats.org/officeDocument/2006/relationships/hyperlink" Target="http://www.reddit.com/r/Bitcoin/comments/37yeve/i_need_key_talking_points_to_school_a_large_group/" TargetMode="External"/><Relationship Id="rId685" Type="http://schemas.openxmlformats.org/officeDocument/2006/relationships/hyperlink" Target="http://www.reddit.com/r/Bitcoin/comments/389pq6/elastic_block_cap_with_rollover_penalties_my/" TargetMode="External"/><Relationship Id="rId1034" Type="http://schemas.openxmlformats.org/officeDocument/2006/relationships/hyperlink" Target="http://np.reddit.com/r/Streamiumlive/comments/38h75j/dutch_kittens_naughty_stream/" TargetMode="External"/><Relationship Id="rId2365" Type="http://schemas.openxmlformats.org/officeDocument/2006/relationships/hyperlink" Target="http://www.reddit.com/r/Bitcoin/comments/39gtd1/related_to_shapeshifts_ny_exit_is_there_a_list_of/" TargetMode="External"/><Relationship Id="rId200" Type="http://schemas.openxmlformats.org/officeDocument/2006/relationships/hyperlink" Target="http://www.reddit.com/r/Bitcoin/comments/37w7p7/what_do_you_guys_feel_about_a_stresstest_of_okcoin/" TargetMode="External"/><Relationship Id="rId684" Type="http://schemas.openxmlformats.org/officeDocument/2006/relationships/hyperlink" Target="https://bitcointalk.org/index.php?topic=1078521" TargetMode="External"/><Relationship Id="rId1035" Type="http://schemas.openxmlformats.org/officeDocument/2006/relationships/hyperlink" Target="http://www.reddit.com/r/Bitcoin/comments/38h9c2/dutch_kittens_naughty_stream_rstreamiumlive/" TargetMode="External"/><Relationship Id="rId2366" Type="http://schemas.openxmlformats.org/officeDocument/2006/relationships/hyperlink" Target="http://www.reddit.com/r/Bitcoin/comments/39gszl/what_if_i_just_made_a_fork_of_ethereum_and_made/" TargetMode="External"/><Relationship Id="rId683" Type="http://schemas.openxmlformats.org/officeDocument/2006/relationships/hyperlink" Target="http://www.reddit.com/r/Bitcoin/comments/389mt3/bitbeat_grand_plans_for_bitcoin_from_necker_island/" TargetMode="External"/><Relationship Id="rId1036" Type="http://schemas.openxmlformats.org/officeDocument/2006/relationships/hyperlink" Target="http://www.reddit.com/r/Bitcoin/comments/38h96b/all_this_talk_of_blocksize_this_and_centralized/" TargetMode="External"/><Relationship Id="rId2367" Type="http://schemas.openxmlformats.org/officeDocument/2006/relationships/hyperlink" Target="http://news.yahoo.com/currency-dies-zimbabweans-5-175-quadrillion-local-dollars-153844646.html" TargetMode="External"/><Relationship Id="rId1026" Type="http://schemas.openxmlformats.org/officeDocument/2006/relationships/hyperlink" Target="http://www.reddit.com/r/Bitcoin/comments/38h2ll/thomas_middleditch_from_silicon_valley_made_a/" TargetMode="External"/><Relationship Id="rId2357" Type="http://schemas.openxmlformats.org/officeDocument/2006/relationships/hyperlink" Target="http://www.reddit.com/r/Bitcoin/comments/39gs58/bitcoin_exchange_shapeshift_shuts_down_ny/" TargetMode="External"/><Relationship Id="rId1027" Type="http://schemas.openxmlformats.org/officeDocument/2006/relationships/hyperlink" Target="http://www.reddit.com/r/Bitcoin/comments/38h8f9/igotcom_get_scam/" TargetMode="External"/><Relationship Id="rId2358" Type="http://schemas.openxmlformats.org/officeDocument/2006/relationships/hyperlink" Target="http://cointelegraph.com/news/114537/russia-expected-to-legalize-bitcoin-p2p-transactions" TargetMode="External"/><Relationship Id="rId1028" Type="http://schemas.openxmlformats.org/officeDocument/2006/relationships/hyperlink" Target="http://www.reddit.com/r/Bitcoin/comments/38h888/just_link_the_block_size_to_scale_with_the/" TargetMode="External"/><Relationship Id="rId2359" Type="http://schemas.openxmlformats.org/officeDocument/2006/relationships/hyperlink" Target="http://www.reddit.com/r/Bitcoin/comments/39gruo/russia_to_legalize_bitcoin/" TargetMode="External"/><Relationship Id="rId1029" Type="http://schemas.openxmlformats.org/officeDocument/2006/relationships/hyperlink" Target="http://www.washingtonpost.com/blogs/the-switch/wp/2015/06/03/a-horrible-new-paypal-policy-opts-you-into-getting-robocalls/" TargetMode="External"/><Relationship Id="rId679" Type="http://schemas.openxmlformats.org/officeDocument/2006/relationships/hyperlink" Target="http://www.reddit.com/r/Bitcoin/comments/3897kk/alleged_author_of_locker_ransomware_apologizes/" TargetMode="External"/><Relationship Id="rId678" Type="http://schemas.openxmlformats.org/officeDocument/2006/relationships/hyperlink" Target="http://freedomhacker.net/alleged-author-locker-ransomware-apologizes-publishes-decryption-keys-4226/" TargetMode="External"/><Relationship Id="rId677" Type="http://schemas.openxmlformats.org/officeDocument/2006/relationships/hyperlink" Target="http://www.reddit.com/r/Bitcoin/comments/3897tx/russell_brandwhy_so_hard_on_silk_road/" TargetMode="External"/><Relationship Id="rId676" Type="http://schemas.openxmlformats.org/officeDocument/2006/relationships/hyperlink" Target="https://www.youtube.com/watch?t=15&amp;v=er6mZAF5Lwk" TargetMode="External"/><Relationship Id="rId671" Type="http://schemas.openxmlformats.org/officeDocument/2006/relationships/hyperlink" Target="http://www.reddit.com/r/Bitcoin/comments/3898py/marvinie_launches_bitcoin_payment_service_bitcoin/" TargetMode="External"/><Relationship Id="rId670" Type="http://schemas.openxmlformats.org/officeDocument/2006/relationships/hyperlink" Target="http://bitcoinwarrior.net/2015/05/marvin-ie-launches-bitcoin-payment-service/" TargetMode="External"/><Relationship Id="rId2350" Type="http://schemas.openxmlformats.org/officeDocument/2006/relationships/hyperlink" Target="http://www.reddit.com/r/Bitcoin/comments/39ga8r/world_wide_ledger_though/" TargetMode="External"/><Relationship Id="rId1020" Type="http://schemas.openxmlformats.org/officeDocument/2006/relationships/hyperlink" Target="http://www.reddit.com/r/Bitcoin/comments/38h5um/brainwallets_get_an_upgrade_with_warpwallet/" TargetMode="External"/><Relationship Id="rId2351" Type="http://schemas.openxmlformats.org/officeDocument/2006/relationships/hyperlink" Target="http://www.reddit.com/r/Bitcoin/comments/39ggjp/what_applications_do_you_think_we_will_see_built/" TargetMode="External"/><Relationship Id="rId1021" Type="http://schemas.openxmlformats.org/officeDocument/2006/relationships/hyperlink" Target="http://globalvoicesonline.org/2015/06/02/tor-use-in-russia-spiking-in-response-to-kremlins-censorship-efforts/" TargetMode="External"/><Relationship Id="rId2352" Type="http://schemas.openxmlformats.org/officeDocument/2006/relationships/hyperlink" Target="http://i.imgur.com/xxAJCyR.jpg" TargetMode="External"/><Relationship Id="rId675" Type="http://schemas.openxmlformats.org/officeDocument/2006/relationships/hyperlink" Target="http://www.reddit.com/r/Bitcoin/comments/3897w9/top_50_discussions_of_may_2015_roger_ver_mike/" TargetMode="External"/><Relationship Id="rId1022" Type="http://schemas.openxmlformats.org/officeDocument/2006/relationships/hyperlink" Target="http://www.reddit.com/r/Bitcoin/comments/38h5jl/tor_use_in_russia_spiking_in_response_to_kremlins/" TargetMode="External"/><Relationship Id="rId2353" Type="http://schemas.openxmlformats.org/officeDocument/2006/relationships/hyperlink" Target="http://www.reddit.com/r/Bitcoin/comments/39gjim/bitreserve_should_accept_bank_transfers_in_the/" TargetMode="External"/><Relationship Id="rId674" Type="http://schemas.openxmlformats.org/officeDocument/2006/relationships/hyperlink" Target="https://www.zapchain.com/a/l/best-of-may-2015/sFQChxHudy" TargetMode="External"/><Relationship Id="rId1023" Type="http://schemas.openxmlformats.org/officeDocument/2006/relationships/hyperlink" Target="http://www.exitevent.com/article/bitcoin-enthusiasts-proposed-nc-legislation-could-impede-innovation-150601" TargetMode="External"/><Relationship Id="rId2354" Type="http://schemas.openxmlformats.org/officeDocument/2006/relationships/hyperlink" Target="http://www.reddit.com/r/Bitcoin/comments/39gikj/just_got_locked_out_of_my_bitreserve_account_with/" TargetMode="External"/><Relationship Id="rId673" Type="http://schemas.openxmlformats.org/officeDocument/2006/relationships/hyperlink" Target="http://www.reddit.com/r/Bitcoin/comments/3898nv/how_to_begin_accepting_bitcoin_at_your_business/" TargetMode="External"/><Relationship Id="rId1024" Type="http://schemas.openxmlformats.org/officeDocument/2006/relationships/hyperlink" Target="http://www.reddit.com/r/Bitcoin/comments/38h3n5/proposed_legislation_could_impede_innovation/" TargetMode="External"/><Relationship Id="rId2355" Type="http://schemas.openxmlformats.org/officeDocument/2006/relationships/hyperlink" Target="http://www.reddit.com/r/Bitcoin/comments/39gi4x/less_then_60000_blocks_to_reward_half_sit_tight/" TargetMode="External"/><Relationship Id="rId672" Type="http://schemas.openxmlformats.org/officeDocument/2006/relationships/hyperlink" Target="http://libratax.com/blog/how-to-begin-accepting-bitcoin-at-your-business-the-bitpay-method/" TargetMode="External"/><Relationship Id="rId1025" Type="http://schemas.openxmlformats.org/officeDocument/2006/relationships/hyperlink" Target="https://youtu.be/3qQ7SmBP7mQ" TargetMode="External"/><Relationship Id="rId2356" Type="http://schemas.openxmlformats.org/officeDocument/2006/relationships/hyperlink" Target="http://www.newsbtc.com/2015/06/11/bitcoin-exchange-shapeshift-shuts-down-ny-operations-protesting-bitlicense/" TargetMode="External"/><Relationship Id="rId190" Type="http://schemas.openxmlformats.org/officeDocument/2006/relationships/hyperlink" Target="http://www.reddit.com/r/Bitcoin/comments/37yfr2/genesis_coins_to_be_sold_on_bitcointalkorg/" TargetMode="External"/><Relationship Id="rId194" Type="http://schemas.openxmlformats.org/officeDocument/2006/relationships/hyperlink" Target="http://www.reddit.com/r/Bitcoin/comments/37yhib/what_happened_to_mt_gox/" TargetMode="External"/><Relationship Id="rId193" Type="http://schemas.openxmlformats.org/officeDocument/2006/relationships/hyperlink" Target="http://www.reddit.com/r/Bitcoin/comments/37yevv/geeks_need_sociopaths_a_lesson_for_the_bitcoin/" TargetMode="External"/><Relationship Id="rId192" Type="http://schemas.openxmlformats.org/officeDocument/2006/relationships/hyperlink" Target="http://meaningness.com/metablog/geeks-mops-sociopaths" TargetMode="External"/><Relationship Id="rId191" Type="http://schemas.openxmlformats.org/officeDocument/2006/relationships/hyperlink" Target="http://www.reddit.com/r/Bitcoin/comments/37yf2x/newbie_here_i_got_a_mycelium_wallet_but_im/" TargetMode="External"/><Relationship Id="rId187" Type="http://schemas.openxmlformats.org/officeDocument/2006/relationships/hyperlink" Target="https://chrome.google.com/webstore/detail/trezor-chrome-extension/jcjjhjgimijdkoamemaghajlhegmoclj" TargetMode="External"/><Relationship Id="rId186" Type="http://schemas.openxmlformats.org/officeDocument/2006/relationships/hyperlink" Target="http://www.reddit.com/r/Bitcoin/comments/37ye6d/major_scammer_alert_cloudtd/" TargetMode="External"/><Relationship Id="rId185" Type="http://schemas.openxmlformats.org/officeDocument/2006/relationships/hyperlink" Target="http://www.reddit.com/r/Bitcoin/comments/37yagw/okcoins_account_uokcoinbtc_okcoin_supports_the/" TargetMode="External"/><Relationship Id="rId184" Type="http://schemas.openxmlformats.org/officeDocument/2006/relationships/hyperlink" Target="http://www.reddit.com/r/Bitcoin/comments/37xrd4/i_dont_think_the_miners_have_a_choice_if_we/crqqliv" TargetMode="External"/><Relationship Id="rId189" Type="http://schemas.openxmlformats.org/officeDocument/2006/relationships/hyperlink" Target="http://bitcoinist.net/genesis-coins-sold-on-bitcointalk/" TargetMode="External"/><Relationship Id="rId188" Type="http://schemas.openxmlformats.org/officeDocument/2006/relationships/hyperlink" Target="http://www.reddit.com/r/Bitcoin/comments/37ydz2/trezor_chrome_extension_now_enables_configuring/" TargetMode="External"/><Relationship Id="rId183" Type="http://schemas.openxmlformats.org/officeDocument/2006/relationships/hyperlink" Target="http://www.reddit.com/r/Bitcoin/comments/37yarc/video_interview_recorded_with_peter_todd_1_year/" TargetMode="External"/><Relationship Id="rId182" Type="http://schemas.openxmlformats.org/officeDocument/2006/relationships/hyperlink" Target="https://www.youtube.com/attribution_link?a=wJ4rYCRIgZ8&amp;u=%2Fwatch%3Fv%3DTfovKFvnqXk%26feature%3Dshare" TargetMode="External"/><Relationship Id="rId181" Type="http://schemas.openxmlformats.org/officeDocument/2006/relationships/hyperlink" Target="http://www.reddit.com/r/Bitcoin/comments/37ya64/tinfoil_hat_thought_experiment_which_devs_have/" TargetMode="External"/><Relationship Id="rId180" Type="http://schemas.openxmlformats.org/officeDocument/2006/relationships/hyperlink" Target="http://www.reddit.com/r/Bitcoin/comments/37yagw/okcoins_account_uokcoinbtc_okcoin_supports_the/" TargetMode="External"/><Relationship Id="rId176" Type="http://schemas.openxmlformats.org/officeDocument/2006/relationships/hyperlink" Target="http://www.reddit.com/r/Bitcoin/comments/37y3s5/how_do_i_make_a_backup_of_my_hw1_with_greenaddress/" TargetMode="External"/><Relationship Id="rId175" Type="http://schemas.openxmlformats.org/officeDocument/2006/relationships/hyperlink" Target="http://www.reddit.com/r/Bitcoin/comments/37y45y/is_this_plan_for_my_bitcoin_holdings_a_good_one/" TargetMode="External"/><Relationship Id="rId174" Type="http://schemas.openxmlformats.org/officeDocument/2006/relationships/hyperlink" Target="http://www.reddit.com/r/Bitcoin/comments/37y32d/why_are_20mb_blocksize_supporters_so_opposed_to/" TargetMode="External"/><Relationship Id="rId173" Type="http://schemas.openxmlformats.org/officeDocument/2006/relationships/hyperlink" Target="http://www.reddit.com/r/Bitcoin/comments/37y11u/this_is_how_banks_become_too_big_to_fail/" TargetMode="External"/><Relationship Id="rId179" Type="http://schemas.openxmlformats.org/officeDocument/2006/relationships/hyperlink" Target="http://www.reddit.com/r/Bitcoin/comments/37xrd4/i_dont_think_the_miners_have_a_choice_if_we/crqqliv" TargetMode="External"/><Relationship Id="rId178" Type="http://schemas.openxmlformats.org/officeDocument/2006/relationships/hyperlink" Target="http://www.reddit.com/r/Bitcoin/comments/37y7mm/the_blocksize_debate_is_harming_bitcoin/" TargetMode="External"/><Relationship Id="rId177" Type="http://schemas.openxmlformats.org/officeDocument/2006/relationships/hyperlink" Target="http://www.reddit.com/r/Bitcoin/comments/37y4jy/is_it_really_a_good_decision_2021mb_blocks_now/" TargetMode="External"/><Relationship Id="rId1910" Type="http://schemas.openxmlformats.org/officeDocument/2006/relationships/hyperlink" Target="http://www.coindesk.com/blockstream-open-source-code-sidechains/" TargetMode="External"/><Relationship Id="rId1911" Type="http://schemas.openxmlformats.org/officeDocument/2006/relationships/hyperlink" Target="http://www.reddit.com/r/Bitcoin/comments/393h73/blockstream_to_release_first_opensource_code_for/" TargetMode="External"/><Relationship Id="rId1912" Type="http://schemas.openxmlformats.org/officeDocument/2006/relationships/hyperlink" Target="http://www.reddit.com/r/Bitcoin/comments/393gvq/looks_like_the_block_size_change_is_going_to_be/" TargetMode="External"/><Relationship Id="rId1913" Type="http://schemas.openxmlformats.org/officeDocument/2006/relationships/hyperlink" Target="https://bitcoinnewsmagazine.com/haobtc-interest-bearing-bitcoin-wallet-pays-you-9-apr/" TargetMode="External"/><Relationship Id="rId1914" Type="http://schemas.openxmlformats.org/officeDocument/2006/relationships/hyperlink" Target="http://www.reddit.com/r/Bitcoin/comments/393gny/haobtc_interest_bearing_bitcoin_wallet_pays_you_9/" TargetMode="External"/><Relationship Id="rId1915" Type="http://schemas.openxmlformats.org/officeDocument/2006/relationships/hyperlink" Target="http://www.reddit.com/r/Bitcoin/comments/393j32/is_there_a_tool_that_would_allow_to_search_for/" TargetMode="External"/><Relationship Id="rId1916" Type="http://schemas.openxmlformats.org/officeDocument/2006/relationships/hyperlink" Target="https://letstalkbitcoin.com/blog/post/epicenter-bitcoin-82-mike-hearn-blocksize-debate-at-the-breaking-point" TargetMode="External"/><Relationship Id="rId1917" Type="http://schemas.openxmlformats.org/officeDocument/2006/relationships/hyperlink" Target="http://www.reddit.com/r/Bitcoin/comments/393ix4/lets_talk_bitcoin_mike_hearn_blocksize_debate_at/" TargetMode="External"/><Relationship Id="rId1918" Type="http://schemas.openxmlformats.org/officeDocument/2006/relationships/hyperlink" Target="http://www.zerohedge.com/news/2015-06-08/watch-blockchain-gafa-google-apple-facebook-amazon-send-slower-banks-way-classified-" TargetMode="External"/><Relationship Id="rId1919" Type="http://schemas.openxmlformats.org/officeDocument/2006/relationships/hyperlink" Target="http://www.reddit.com/r/Bitcoin/comments/393itz/watch_as_blockchain_gafa_google_apple_facebook/" TargetMode="External"/><Relationship Id="rId1900" Type="http://schemas.openxmlformats.org/officeDocument/2006/relationships/hyperlink" Target="http://www.reddit.com/r/Bitcoin/comments/3937qr/i_just_realized_that_even_if_worst_case_scenario/" TargetMode="External"/><Relationship Id="rId1901" Type="http://schemas.openxmlformats.org/officeDocument/2006/relationships/hyperlink" Target="http://popehat.com/2015/06/08/department-of-justice-uses-grand-jury-subpoena-to-identify-anonymous-commenters-on-a-silk-road-post-at-reason-com/" TargetMode="External"/><Relationship Id="rId1902" Type="http://schemas.openxmlformats.org/officeDocument/2006/relationships/hyperlink" Target="http://www.reddit.com/r/Bitcoin/comments/393a7o/us_doj_subpoenas_website_for_identities_of/" TargetMode="External"/><Relationship Id="rId1903" Type="http://schemas.openxmlformats.org/officeDocument/2006/relationships/hyperlink" Target="http://i.imgur.com/kLWnKLF.png" TargetMode="External"/><Relationship Id="rId1904" Type="http://schemas.openxmlformats.org/officeDocument/2006/relationships/hyperlink" Target="http://www.reddit.com/r/Bitcoin/comments/3939cm/protecting_satoshi_counters_booth_during_the_f1/" TargetMode="External"/><Relationship Id="rId1905" Type="http://schemas.openxmlformats.org/officeDocument/2006/relationships/hyperlink" Target="http://www.dbo.ca.gov/Consumers/Advisories/Virtual_Currencies_0414.pdf" TargetMode="External"/><Relationship Id="rId1906" Type="http://schemas.openxmlformats.org/officeDocument/2006/relationships/hyperlink" Target="http://www.reddit.com/r/Bitcoin/comments/393d9r/what_you_should_know_about_virtual_currencies/" TargetMode="External"/><Relationship Id="rId1907" Type="http://schemas.openxmlformats.org/officeDocument/2006/relationships/hyperlink" Target="http://www.bbc.co.uk/news/technology-33047854" TargetMode="External"/><Relationship Id="rId1908" Type="http://schemas.openxmlformats.org/officeDocument/2006/relationships/hyperlink" Target="http://www.reddit.com/r/Bitcoin/comments/393cwr/internet_magna_carta_vote_launched_by_british/" TargetMode="External"/><Relationship Id="rId1909" Type="http://schemas.openxmlformats.org/officeDocument/2006/relationships/hyperlink" Target="http://www.reddit.com/r/Bitcoin/comments/39392w/second_attempt_rand_paul_bitcoin_moneybomb/" TargetMode="External"/><Relationship Id="rId198" Type="http://schemas.openxmlformats.org/officeDocument/2006/relationships/hyperlink" Target="http://www.reddit.com/r/Bitcoin/comments/37yiun/lightning_network_is_great_but_not_available/" TargetMode="External"/><Relationship Id="rId197" Type="http://schemas.openxmlformats.org/officeDocument/2006/relationships/hyperlink" Target="https://github.com/strawpay" TargetMode="External"/><Relationship Id="rId196" Type="http://schemas.openxmlformats.org/officeDocument/2006/relationships/hyperlink" Target="http://www.reddit.com/r/Bitcoin/comments/37yhcc/bitcoin_sports_esports_betting_make_easy_btc/" TargetMode="External"/><Relationship Id="rId195" Type="http://schemas.openxmlformats.org/officeDocument/2006/relationships/hyperlink" Target="https://nitrogensports.eu/r/431647" TargetMode="External"/><Relationship Id="rId199" Type="http://schemas.openxmlformats.org/officeDocument/2006/relationships/hyperlink" Target="http://www.reddit.com/r/Bitcoin/comments/37yku9/im_glad_we_are_having_a_debate_on_block_size_and/" TargetMode="External"/><Relationship Id="rId150" Type="http://schemas.openxmlformats.org/officeDocument/2006/relationships/hyperlink" Target="http://www.reddit.com/r/Bitcoin/comments/37xxmj/gavin_is_being_too_divisive_core_devs_need_to/" TargetMode="External"/><Relationship Id="rId149" Type="http://schemas.openxmlformats.org/officeDocument/2006/relationships/hyperlink" Target="http://www.reddit.com/r/Bitcoin/comments/37xwkq/what_can_bitcoin_get_out_of_googles_project_vault/" TargetMode="External"/><Relationship Id="rId148" Type="http://schemas.openxmlformats.org/officeDocument/2006/relationships/hyperlink" Target="http://www.reddit.com/r/Bitcoin/comments/37xu51/bitcoin_debit_card_from_spectrocoin_probably/" TargetMode="External"/><Relationship Id="rId1090" Type="http://schemas.openxmlformats.org/officeDocument/2006/relationships/hyperlink" Target="http://www.reddit.com/r/Bitcoin/comments/38ii2n/the_factom_protocol_a_technical_overview_inside/" TargetMode="External"/><Relationship Id="rId1091" Type="http://schemas.openxmlformats.org/officeDocument/2006/relationships/hyperlink" Target="http://www.poll-maker.com/poll329839xee274Cb0-12" TargetMode="External"/><Relationship Id="rId1092" Type="http://schemas.openxmlformats.org/officeDocument/2006/relationships/hyperlink" Target="http://www.reddit.com/r/Bitcoin/comments/38ijak/should_the_bitcoin_block_size_limit_be_raised/" TargetMode="External"/><Relationship Id="rId1093" Type="http://schemas.openxmlformats.org/officeDocument/2006/relationships/hyperlink" Target="https://8ch.net/btc/res/326.html" TargetMode="External"/><Relationship Id="rId1094" Type="http://schemas.openxmlformats.org/officeDocument/2006/relationships/hyperlink" Target="http://www.reddit.com/r/Bitcoin/comments/38imb5/hey_lets_increase_the_block_size/" TargetMode="External"/><Relationship Id="rId143" Type="http://schemas.openxmlformats.org/officeDocument/2006/relationships/hyperlink" Target="http://www.coinbuzz.com/2015/05/30/switzerland-bitcoin-bank/" TargetMode="External"/><Relationship Id="rId1095" Type="http://schemas.openxmlformats.org/officeDocument/2006/relationships/hyperlink" Target="http://247cryptonews.com/russell-brand-comments-regarding-ross-ulbricht-injust-sentece/" TargetMode="External"/><Relationship Id="rId142" Type="http://schemas.openxmlformats.org/officeDocument/2006/relationships/hyperlink" Target="http://www.reddit.com/r/Bitcoin/comments/37xpn9/let_your_bitcoin_do_the_talking/" TargetMode="External"/><Relationship Id="rId1096" Type="http://schemas.openxmlformats.org/officeDocument/2006/relationships/hyperlink" Target="http://www.reddit.com/r/Bitcoin/comments/38ilod/russell_brand_comments_regarding_ross_ulbricht/" TargetMode="External"/><Relationship Id="rId141" Type="http://schemas.openxmlformats.org/officeDocument/2006/relationships/hyperlink" Target="http://www.reddit.com/r/Bitcoin/comments/37xqie/can_we_debate_the_following_statement_to_see_if/" TargetMode="External"/><Relationship Id="rId1097" Type="http://schemas.openxmlformats.org/officeDocument/2006/relationships/hyperlink" Target="http://www.reddit.com/r/Bitcoin/comments/38ivtc/how_are_your_local_btc_atms_to_me_that_is_worst/" TargetMode="External"/><Relationship Id="rId140" Type="http://schemas.openxmlformats.org/officeDocument/2006/relationships/hyperlink" Target="http://www.reddit.com/r/Bitcoin/comments/37xqlm/la_fin_des_banks/" TargetMode="External"/><Relationship Id="rId1098" Type="http://schemas.openxmlformats.org/officeDocument/2006/relationships/hyperlink" Target="https://www.copyrightxchange.com/" TargetMode="External"/><Relationship Id="rId147" Type="http://schemas.openxmlformats.org/officeDocument/2006/relationships/hyperlink" Target="http://blog.spectrocoin.com/2015/05/use-spectrocoin-debit-card-to-withdraw-bitcoin/" TargetMode="External"/><Relationship Id="rId1099" Type="http://schemas.openxmlformats.org/officeDocument/2006/relationships/hyperlink" Target="http://www.reddit.com/r/Bitcoin/comments/38ivqc/copyrightxchange_is_giving_100000_shares_to_each/" TargetMode="External"/><Relationship Id="rId146" Type="http://schemas.openxmlformats.org/officeDocument/2006/relationships/hyperlink" Target="http://www.reddit.com/r/Bitcoin/comments/37xtvu/do_transactions_with_a_1_satoshi_fee_get/" TargetMode="External"/><Relationship Id="rId145" Type="http://schemas.openxmlformats.org/officeDocument/2006/relationships/hyperlink" Target="http://www.reddit.com/r/Bitcoin/comments/37xp82/if_you_had_to_rebrand_bitcoin_for_maximum_global/" TargetMode="External"/><Relationship Id="rId144" Type="http://schemas.openxmlformats.org/officeDocument/2006/relationships/hyperlink" Target="http://www.reddit.com/r/Bitcoin/comments/37xpam/switzerland_to_establish_the_first_bitcoin_bank/" TargetMode="External"/><Relationship Id="rId139" Type="http://schemas.openxmlformats.org/officeDocument/2006/relationships/hyperlink" Target="http://i.imgur.com/aucGtLn.png" TargetMode="External"/><Relationship Id="rId138" Type="http://schemas.openxmlformats.org/officeDocument/2006/relationships/hyperlink" Target="http://www.reddit.com/r/Bitcoin/comments/37xltw/i_am_worried_about_the_coming_20mb_hard_fork_that/" TargetMode="External"/><Relationship Id="rId137" Type="http://schemas.openxmlformats.org/officeDocument/2006/relationships/hyperlink" Target="http://www.reddit.com/r/Bitcoin/comments/37xnj9/gavin_andresen_be_like/" TargetMode="External"/><Relationship Id="rId1080" Type="http://schemas.openxmlformats.org/officeDocument/2006/relationships/hyperlink" Target="https://www.youtube.com/attribution_link?a=e9yoywt3SJA&amp;u=%2Fwatch%3Fv%3D29Gm8K4GUs8%26feature%3Dshare" TargetMode="External"/><Relationship Id="rId1081" Type="http://schemas.openxmlformats.org/officeDocument/2006/relationships/hyperlink" Target="http://www.reddit.com/r/Bitcoin/comments/38ic3q/orbitcoin_ranter_webcam_madness_episode_7_video/" TargetMode="External"/><Relationship Id="rId1082" Type="http://schemas.openxmlformats.org/officeDocument/2006/relationships/hyperlink" Target="http://satoshilabs.com/news/2015-06-04-chrome-extension-with-trezor-management/" TargetMode="External"/><Relationship Id="rId1083" Type="http://schemas.openxmlformats.org/officeDocument/2006/relationships/hyperlink" Target="http://www.reddit.com/r/Bitcoin/comments/38iajh/satoshilabs_releases_standalone_trezor_management/" TargetMode="External"/><Relationship Id="rId132" Type="http://schemas.openxmlformats.org/officeDocument/2006/relationships/hyperlink" Target="http://www.reddit.com/r/Bitcoin/comments/37xfqx/calculated_how_long_000005460_tx_would_take_wout/" TargetMode="External"/><Relationship Id="rId1084" Type="http://schemas.openxmlformats.org/officeDocument/2006/relationships/hyperlink" Target="http://imgur.com/cSToDOD" TargetMode="External"/><Relationship Id="rId131" Type="http://schemas.openxmlformats.org/officeDocument/2006/relationships/hyperlink" Target="http://puu.sh/i6N5Z/f459cb1b0a.jpg" TargetMode="External"/><Relationship Id="rId1085" Type="http://schemas.openxmlformats.org/officeDocument/2006/relationships/hyperlink" Target="http://www.reddit.com/r/Bitcoin/comments/38i9js/did_xapo_added_the_1_fee_to_sell_your_bitcoins/" TargetMode="External"/><Relationship Id="rId130" Type="http://schemas.openxmlformats.org/officeDocument/2006/relationships/hyperlink" Target="http://www.reddit.com/r/Bitcoin/comments/37xgp5/we_cant_trust_women_with_bitcoin/" TargetMode="External"/><Relationship Id="rId1086" Type="http://schemas.openxmlformats.org/officeDocument/2006/relationships/hyperlink" Target="http://www.reddit.com/r/Bitcoin/comments/38i8yq/the_next_bernie_madoff_will_hold_a_bit/" TargetMode="External"/><Relationship Id="rId1087" Type="http://schemas.openxmlformats.org/officeDocument/2006/relationships/hyperlink" Target="http://satoshilabs.com/news/2015-06-04-chrome-extension-with-trezor-management/" TargetMode="External"/><Relationship Id="rId136" Type="http://schemas.openxmlformats.org/officeDocument/2006/relationships/hyperlink" Target="http://i.imgur.com/J1x8mqc.png" TargetMode="External"/><Relationship Id="rId1088" Type="http://schemas.openxmlformats.org/officeDocument/2006/relationships/hyperlink" Target="http://www.reddit.com/r/Bitcoin/comments/38iajh/satoshilabs_releases_standalone_trezor_management/" TargetMode="External"/><Relationship Id="rId135" Type="http://schemas.openxmlformats.org/officeDocument/2006/relationships/hyperlink" Target="http://www.reddit.com/r/Bitcoin/comments/37xnsc/interested_in_bitcoin_but_dont_have_a_tech/" TargetMode="External"/><Relationship Id="rId1089" Type="http://schemas.openxmlformats.org/officeDocument/2006/relationships/hyperlink" Target="http://insidebitcoins.com/news/the-factom-protocol-a-technical-overview/32872" TargetMode="External"/><Relationship Id="rId134" Type="http://schemas.openxmlformats.org/officeDocument/2006/relationships/hyperlink" Target="http://www.reddit.com/r/Bitcoin/comments/37xi69/the_war_on_drugs/" TargetMode="External"/><Relationship Id="rId133" Type="http://schemas.openxmlformats.org/officeDocument/2006/relationships/hyperlink" Target="http://i.imgur.com/TGyeVba.jpg" TargetMode="External"/><Relationship Id="rId172" Type="http://schemas.openxmlformats.org/officeDocument/2006/relationships/hyperlink" Target="http://www.motherjones.com/files/images/big-bank-theory-chart.jpg" TargetMode="External"/><Relationship Id="rId171" Type="http://schemas.openxmlformats.org/officeDocument/2006/relationships/hyperlink" Target="http://www.reddit.com/r/Bitcoin/comments/37xxug/wanting_to_start_mining_bitcoins_whats_the_best/" TargetMode="External"/><Relationship Id="rId170" Type="http://schemas.openxmlformats.org/officeDocument/2006/relationships/hyperlink" Target="http://www.reddit.com/r/Bitcoin/comments/37xxxd/so_why_dont_we_find_middleground_and_raise_the/" TargetMode="External"/><Relationship Id="rId165" Type="http://schemas.openxmlformats.org/officeDocument/2006/relationships/hyperlink" Target="http://www.reddit.com/r/Bitcoin/comments/37xxu9/a_healthy_decision_is_based_on_consent_not/" TargetMode="External"/><Relationship Id="rId164" Type="http://schemas.openxmlformats.org/officeDocument/2006/relationships/hyperlink" Target="http://www.reddit.com/r/Bitcoin/comments/37xxug/wanting_to_start_mining_bitcoins_whats_the_best/" TargetMode="External"/><Relationship Id="rId163" Type="http://schemas.openxmlformats.org/officeDocument/2006/relationships/hyperlink" Target="http://www.reddit.com/r/Bitcoin/comments/37xxxd/so_why_dont_we_find_middleground_and_raise_the/" TargetMode="External"/><Relationship Id="rId162" Type="http://schemas.openxmlformats.org/officeDocument/2006/relationships/hyperlink" Target="http://www.reddit.com/r/Bitcoin/comments/37xy3c/whats_your_vote/" TargetMode="External"/><Relationship Id="rId169" Type="http://schemas.openxmlformats.org/officeDocument/2006/relationships/hyperlink" Target="http://www.reddit.com/r/Bitcoin/comments/37xy3c/whats_your_vote/" TargetMode="External"/><Relationship Id="rId168" Type="http://schemas.openxmlformats.org/officeDocument/2006/relationships/hyperlink" Target="http://www.reddit.com/r/Bitcoin/comments/37xy80/two_noob_questions_about_the_upcoming_hardfork_if/" TargetMode="External"/><Relationship Id="rId167" Type="http://schemas.openxmlformats.org/officeDocument/2006/relationships/hyperlink" Target="http://www.reddit.com/r/Bitcoin/comments/37xyde/satoshi_can_kill_all_but_one_of_the_competing/" TargetMode="External"/><Relationship Id="rId166" Type="http://schemas.openxmlformats.org/officeDocument/2006/relationships/hyperlink" Target="http://www.reddit.com/r/Bitcoin/comments/37xzux/why_all_the_fear_of_block_size/" TargetMode="External"/><Relationship Id="rId161" Type="http://schemas.openxmlformats.org/officeDocument/2006/relationships/hyperlink" Target="http://www.reddit.com/r/Bitcoin/comments/37xy80/two_noob_questions_about_the_upcoming_hardfork_if/" TargetMode="External"/><Relationship Id="rId160" Type="http://schemas.openxmlformats.org/officeDocument/2006/relationships/hyperlink" Target="http://www.reddit.com/r/Bitcoin/comments/37xyde/satoshi_can_kill_all_but_one_of_the_competing/" TargetMode="External"/><Relationship Id="rId159" Type="http://schemas.openxmlformats.org/officeDocument/2006/relationships/hyperlink" Target="http://www.reddit.com/r/Bitcoin/comments/37xx7r/igot_withdrawal_13_days_and_waiting/" TargetMode="External"/><Relationship Id="rId154" Type="http://schemas.openxmlformats.org/officeDocument/2006/relationships/hyperlink" Target="http://www.reddit.com/r/Bitcoin/comments/37xy3c/whats_your_vote/" TargetMode="External"/><Relationship Id="rId153" Type="http://schemas.openxmlformats.org/officeDocument/2006/relationships/hyperlink" Target="http://www.reddit.com/r/Bitcoin/comments/37xy80/two_noob_questions_about_the_upcoming_hardfork_if/" TargetMode="External"/><Relationship Id="rId152" Type="http://schemas.openxmlformats.org/officeDocument/2006/relationships/hyperlink" Target="http://www.reddit.com/r/Bitcoin/comments/37xyde/satoshi_can_kill_all_but_one_of_the_competing/" TargetMode="External"/><Relationship Id="rId151" Type="http://schemas.openxmlformats.org/officeDocument/2006/relationships/hyperlink" Target="http://www.reddit.com/r/Bitcoin/comments/37xx7r/igot_withdrawal_13_days_and_waiting/" TargetMode="External"/><Relationship Id="rId158" Type="http://schemas.openxmlformats.org/officeDocument/2006/relationships/hyperlink" Target="http://www.reddit.com/r/Bitcoin/comments/37xxmj/gavin_is_being_too_divisive_core_devs_need_to/" TargetMode="External"/><Relationship Id="rId157" Type="http://schemas.openxmlformats.org/officeDocument/2006/relationships/hyperlink" Target="http://www.reddit.com/r/Bitcoin/comments/37xxu9/a_healthy_decision_is_based_on_consent_not/" TargetMode="External"/><Relationship Id="rId156" Type="http://schemas.openxmlformats.org/officeDocument/2006/relationships/hyperlink" Target="http://www.reddit.com/r/Bitcoin/comments/37xxug/wanting_to_start_mining_bitcoins_whats_the_best/" TargetMode="External"/><Relationship Id="rId155" Type="http://schemas.openxmlformats.org/officeDocument/2006/relationships/hyperlink" Target="http://www.reddit.com/r/Bitcoin/comments/37xxxd/so_why_dont_we_find_middleground_and_raise_the/" TargetMode="External"/><Relationship Id="rId1972" Type="http://schemas.openxmlformats.org/officeDocument/2006/relationships/hyperlink" Target="http://www.reddit.com/r/Bitcoin/comments/394w3f/startup_accelerator_boostvc_ends_bitcoin_focus/" TargetMode="External"/><Relationship Id="rId1973" Type="http://schemas.openxmlformats.org/officeDocument/2006/relationships/hyperlink" Target="http://www.reddit.com/r/Bitcoin/comments/394uyy/explain_the_difference_open_assets_protocol/" TargetMode="External"/><Relationship Id="rId2820" Type="http://schemas.openxmlformats.org/officeDocument/2006/relationships/hyperlink" Target="https://np.reddit.com/r/collapse/comments/39q7pv/chris_martenson_talks_about_the_war_on_cash_what/" TargetMode="External"/><Relationship Id="rId1974" Type="http://schemas.openxmlformats.org/officeDocument/2006/relationships/hyperlink" Target="https://twitter.com/huobicom/status/608185777575575552" TargetMode="External"/><Relationship Id="rId2821" Type="http://schemas.openxmlformats.org/officeDocument/2006/relationships/hyperlink" Target="http://www.reddit.com/r/Bitcoin/comments/39qate/chris_martenson_talks_about_the_war_on_cash_he/" TargetMode="External"/><Relationship Id="rId1975" Type="http://schemas.openxmlformats.org/officeDocument/2006/relationships/hyperlink" Target="http://www.reddit.com/r/Bitcoin/comments/394zug/how_to_protect_against_the_bitcoin_robbery/" TargetMode="External"/><Relationship Id="rId2822" Type="http://schemas.openxmlformats.org/officeDocument/2006/relationships/hyperlink" Target="http://www.reddit.com/r/Bitcoin/comments/39qcrf/future_prediction_bitcoin_will_slowly_be/" TargetMode="External"/><Relationship Id="rId1976" Type="http://schemas.openxmlformats.org/officeDocument/2006/relationships/hyperlink" Target="http://cointelegraph.com/news/114476/cash-is-going-extinct-unless-you-pay-to-protect-it" TargetMode="External"/><Relationship Id="rId2823" Type="http://schemas.openxmlformats.org/officeDocument/2006/relationships/hyperlink" Target="http://tondo.is/post/shall-we-trade" TargetMode="External"/><Relationship Id="rId1977" Type="http://schemas.openxmlformats.org/officeDocument/2006/relationships/hyperlink" Target="http://www.reddit.com/r/Bitcoin/comments/394os1/cash_is_going_extinct_unless_your_willing_to_pay/" TargetMode="External"/><Relationship Id="rId2824" Type="http://schemas.openxmlformats.org/officeDocument/2006/relationships/hyperlink" Target="http://www.reddit.com/r/Bitcoin/comments/39qg0t/worlds_first_blockchain_assured_art_swap_just/" TargetMode="External"/><Relationship Id="rId1978" Type="http://schemas.openxmlformats.org/officeDocument/2006/relationships/hyperlink" Target="http://cointemporary.com/?Palacz" TargetMode="External"/><Relationship Id="rId2825" Type="http://schemas.openxmlformats.org/officeDocument/2006/relationships/hyperlink" Target="https://twitter.com/adam3us/status/609802396798164992" TargetMode="External"/><Relationship Id="rId1979" Type="http://schemas.openxmlformats.org/officeDocument/2006/relationships/hyperlink" Target="http://www.reddit.com/r/Bitcoin/comments/3952uf/less_then_6_hours_left_get_your_blockchain/" TargetMode="External"/><Relationship Id="rId2826" Type="http://schemas.openxmlformats.org/officeDocument/2006/relationships/hyperlink" Target="http://www.reddit.com/r/Bitcoin/comments/39qfz0/first_preprealpha_code_release_on_lightning/" TargetMode="External"/><Relationship Id="rId2827" Type="http://schemas.openxmlformats.org/officeDocument/2006/relationships/hyperlink" Target="http://imgur.com/COzSxLS" TargetMode="External"/><Relationship Id="rId2828" Type="http://schemas.openxmlformats.org/officeDocument/2006/relationships/hyperlink" Target="http://www.reddit.com/r/Bitcoin/comments/39qfpj/western_union_and_marvel_comics_and_you/" TargetMode="External"/><Relationship Id="rId2829" Type="http://schemas.openxmlformats.org/officeDocument/2006/relationships/hyperlink" Target="http://www.reddit.com/r/Bitcoin/comments/39qexq/elephant_in_this_subreddit_the_near_30_price/" TargetMode="External"/><Relationship Id="rId1970" Type="http://schemas.openxmlformats.org/officeDocument/2006/relationships/hyperlink" Target="http://www.reddit.com/r/Bitcoin/comments/394sk8/panel_interviewhangout_w_coinbase_exchange_weds/" TargetMode="External"/><Relationship Id="rId1971" Type="http://schemas.openxmlformats.org/officeDocument/2006/relationships/hyperlink" Target="https://bitcoinmagazine.com/20735/startup-accelerator-boost-vc-ends-bitcoin-focus-diversifies-vr-tech/" TargetMode="External"/><Relationship Id="rId1961" Type="http://schemas.openxmlformats.org/officeDocument/2006/relationships/hyperlink" Target="http://www.reddit.com/r/Bitcoin/comments/39497m/announcing_sidechain_elements_open_source_code/" TargetMode="External"/><Relationship Id="rId1962" Type="http://schemas.openxmlformats.org/officeDocument/2006/relationships/hyperlink" Target="http://digitalmoneytimes.com/crypto-news/bitcoins-farmville-farmsatoshi-lets-you-earn-btc-while-playing-a-game/" TargetMode="External"/><Relationship Id="rId1963" Type="http://schemas.openxmlformats.org/officeDocument/2006/relationships/hyperlink" Target="http://www.reddit.com/r/Bitcoin/comments/394oho/bitcoins_farmville_farmsatoshi_lets_you_earn_btc/" TargetMode="External"/><Relationship Id="rId2810" Type="http://schemas.openxmlformats.org/officeDocument/2006/relationships/hyperlink" Target="http://www.reddit.com/r/Bitcoin/comments/39q5k6/perhaps_stability_and_consensus_is_ideal/" TargetMode="External"/><Relationship Id="rId1964" Type="http://schemas.openxmlformats.org/officeDocument/2006/relationships/hyperlink" Target="http://www.reddit.com/r/BitcoinMarkets/comments/394rwl/panel_interviewhangout_w_coinbase_exchange_weds/" TargetMode="External"/><Relationship Id="rId2811" Type="http://schemas.openxmlformats.org/officeDocument/2006/relationships/hyperlink" Target="http://i.imgur.com/GLQdm66.png" TargetMode="External"/><Relationship Id="rId1965" Type="http://schemas.openxmlformats.org/officeDocument/2006/relationships/hyperlink" Target="http://www.reddit.com/r/Bitcoin/comments/394sk8/panel_interviewhangout_w_coinbase_exchange_weds/" TargetMode="External"/><Relationship Id="rId2812" Type="http://schemas.openxmlformats.org/officeDocument/2006/relationships/hyperlink" Target="http://www.reddit.com/r/Bitcoin/comments/39q5g2/crypdonuts_metaphorical_donut_shop_after_an/" TargetMode="External"/><Relationship Id="rId1966" Type="http://schemas.openxmlformats.org/officeDocument/2006/relationships/hyperlink" Target="http://images.apple.com/cn/live/2015-june-event/images/f7dc4225feb6480ffacd1aea6f1230f6950de7a1_expanded_large.jpg" TargetMode="External"/><Relationship Id="rId2813" Type="http://schemas.openxmlformats.org/officeDocument/2006/relationships/hyperlink" Target="http://www.reddit.com/r/Bitcoin/comments/39q831/suggestions_please_how_would_someone_obtain_btc/" TargetMode="External"/><Relationship Id="rId1967" Type="http://schemas.openxmlformats.org/officeDocument/2006/relationships/hyperlink" Target="http://www.reddit.com/r/Bitcoin/comments/394sen/bitcoin_app_on_wwdc2015_apple_watch_last_5_line/" TargetMode="External"/><Relationship Id="rId2814" Type="http://schemas.openxmlformats.org/officeDocument/2006/relationships/hyperlink" Target="http://www.reddit.com/r/Bitcoin/comments/39q9mm/did_satoshi_nakamoto_say_that_the_block_chain/" TargetMode="External"/><Relationship Id="rId1968" Type="http://schemas.openxmlformats.org/officeDocument/2006/relationships/hyperlink" Target="http://www.reddit.com/r/Bitcoin/comments/394tf2/method_which_makes_2_btc_a_week_anyone_know_what/" TargetMode="External"/><Relationship Id="rId2815" Type="http://schemas.openxmlformats.org/officeDocument/2006/relationships/hyperlink" Target="https://np.reddit.com/r/Entrepreneur/comments/39p2yl/paypal_made_a_mistake_when_opening_my_merchant/" TargetMode="External"/><Relationship Id="rId1969" Type="http://schemas.openxmlformats.org/officeDocument/2006/relationships/hyperlink" Target="http://www.reddit.com/r/BitcoinMarkets/comments/394rwl/panel_interviewhangout_w_coinbase_exchange_weds/" TargetMode="External"/><Relationship Id="rId2816" Type="http://schemas.openxmlformats.org/officeDocument/2006/relationships/hyperlink" Target="http://www.reddit.com/r/Bitcoin/comments/39q91p/yet_another_example_of_how_things_can_go_wrong/" TargetMode="External"/><Relationship Id="rId2817" Type="http://schemas.openxmlformats.org/officeDocument/2006/relationships/hyperlink" Target="http://www.reddit.com/r/Bitcoin/comments/39q8vb/warning_big_ponzi_sheme_xmybtcplease_spread_this/" TargetMode="External"/><Relationship Id="rId2818" Type="http://schemas.openxmlformats.org/officeDocument/2006/relationships/hyperlink" Target="https://imgur.com/au5LJFy" TargetMode="External"/><Relationship Id="rId2819" Type="http://schemas.openxmlformats.org/officeDocument/2006/relationships/hyperlink" Target="http://www.reddit.com/r/Bitcoin/comments/39qcgd/one_of_many_reasons_why_bitcoin_is_best_for/" TargetMode="External"/><Relationship Id="rId1960" Type="http://schemas.openxmlformats.org/officeDocument/2006/relationships/hyperlink" Target="https://www.blockstream.com/2015/06/08/714/" TargetMode="External"/><Relationship Id="rId1510" Type="http://schemas.openxmlformats.org/officeDocument/2006/relationships/hyperlink" Target="http://www.reddit.com/r/Bitcoin/comments/38twat/next_time_somebody_tells_you_we_shouldnt_increase/" TargetMode="External"/><Relationship Id="rId1994" Type="http://schemas.openxmlformats.org/officeDocument/2006/relationships/hyperlink" Target="http://www.finextra.com/news/fullstory.aspx?newsitemid=27444" TargetMode="External"/><Relationship Id="rId2841" Type="http://schemas.openxmlformats.org/officeDocument/2006/relationships/hyperlink" Target="http://www.reddit.com/r/Bitcoin/comments/39qo5m/russias_central_bank_meets_with_finance_reps_for/" TargetMode="External"/><Relationship Id="rId1511" Type="http://schemas.openxmlformats.org/officeDocument/2006/relationships/hyperlink" Target="http://www.reddit.com/r/Bitcoin/comments/38tvxq/could_payment_channels_be_the_key_to_solving_the/" TargetMode="External"/><Relationship Id="rId1995" Type="http://schemas.openxmlformats.org/officeDocument/2006/relationships/hyperlink" Target="http://www.reddit.com/r/Bitcoin/comments/395e9l/fiat_on_the_blockchain_by_an_estonian_bank/" TargetMode="External"/><Relationship Id="rId2842" Type="http://schemas.openxmlformats.org/officeDocument/2006/relationships/hyperlink" Target="http://www.reddit.com/r/Bitcoin/comments/39qo4v/simple_overlooked_use_case_venmo/" TargetMode="External"/><Relationship Id="rId1512" Type="http://schemas.openxmlformats.org/officeDocument/2006/relationships/hyperlink" Target="https://www.instaforex.com/forex_promo/bitcoin_1/?x=JIYQ" TargetMode="External"/><Relationship Id="rId1996" Type="http://schemas.openxmlformats.org/officeDocument/2006/relationships/hyperlink" Target="https://www.youtube.com/watch?v=cZvHHl6wa6Q" TargetMode="External"/><Relationship Id="rId2843" Type="http://schemas.openxmlformats.org/officeDocument/2006/relationships/hyperlink" Target="http://www.reddit.com/r/Bitcoin/comments/39qvf4/full_page_ad_in_large_swedish_newspaper_paid_by/" TargetMode="External"/><Relationship Id="rId1513" Type="http://schemas.openxmlformats.org/officeDocument/2006/relationships/hyperlink" Target="http://www.reddit.com/r/Bitcoin/comments/38tv73/bitcoin_trading_in_forex_instaforex/" TargetMode="External"/><Relationship Id="rId1997" Type="http://schemas.openxmlformats.org/officeDocument/2006/relationships/hyperlink" Target="http://www.reddit.com/r/Bitcoin/comments/395fxl/rockminer_r_box_new_bitcoin_miner_unboxing/" TargetMode="External"/><Relationship Id="rId2844" Type="http://schemas.openxmlformats.org/officeDocument/2006/relationships/hyperlink" Target="http://www.reddit.com/r/Bitcoin/comments/39qv8p/easiest_safest_and_cheapest_way_to_convert_30k/" TargetMode="External"/><Relationship Id="rId1514" Type="http://schemas.openxmlformats.org/officeDocument/2006/relationships/hyperlink" Target="http://imgur.com/gallery/a4HpQqR/new" TargetMode="External"/><Relationship Id="rId1998" Type="http://schemas.openxmlformats.org/officeDocument/2006/relationships/hyperlink" Target="http://www.cnbc.com/id/102736489" TargetMode="External"/><Relationship Id="rId2845" Type="http://schemas.openxmlformats.org/officeDocument/2006/relationships/hyperlink" Target="http://www.reddit.com/r/Bitcoin/comments/39qutf/click_for_bitcoin_a_scam/" TargetMode="External"/><Relationship Id="rId1515" Type="http://schemas.openxmlformats.org/officeDocument/2006/relationships/hyperlink" Target="http://www.reddit.com/r/Bitcoin/comments/38tucl/when_to_buy_bitcoin_is_now_the_right_time_to_buy/" TargetMode="External"/><Relationship Id="rId1999" Type="http://schemas.openxmlformats.org/officeDocument/2006/relationships/hyperlink" Target="http://www.reddit.com/r/Bitcoin/comments/395fan/how_you_could_really_make_money_from_bitcoin/" TargetMode="External"/><Relationship Id="rId2846" Type="http://schemas.openxmlformats.org/officeDocument/2006/relationships/hyperlink" Target="http://www.reddit.com/r/Bitcoin/comments/39qtil/bitcoin_shop_acquiring_used_spondoolies/" TargetMode="External"/><Relationship Id="rId1516" Type="http://schemas.openxmlformats.org/officeDocument/2006/relationships/hyperlink" Target="http://www.reddit.com/r/Bitcoin/comments/38u4g1/know_of_an_alternative_to_blockchaininfo_payment/" TargetMode="External"/><Relationship Id="rId2847" Type="http://schemas.openxmlformats.org/officeDocument/2006/relationships/hyperlink" Target="http://youtu.be/xzZgIcxPzBw" TargetMode="External"/><Relationship Id="rId1517" Type="http://schemas.openxmlformats.org/officeDocument/2006/relationships/hyperlink" Target="http://www.inquisitr.com/2149196/28-year-old-new-yorker-robbed-at-gunpoint-for-bitcoin/" TargetMode="External"/><Relationship Id="rId2848" Type="http://schemas.openxmlformats.org/officeDocument/2006/relationships/hyperlink" Target="http://www.reddit.com/r/Bitcoin/comments/39qt1a/bitfinexs_broken_order_book_on_13062015/" TargetMode="External"/><Relationship Id="rId1518" Type="http://schemas.openxmlformats.org/officeDocument/2006/relationships/hyperlink" Target="http://www.reddit.com/r/Bitcoin/comments/38u9s3/28yearold_new_yorker_robbed_at_gunpoint_for/" TargetMode="External"/><Relationship Id="rId2849" Type="http://schemas.openxmlformats.org/officeDocument/2006/relationships/hyperlink" Target="http://www.reddit.com/r/Bitcoin/comments/39qsk9/bip_100_is_like_suspending_part_of_the/" TargetMode="External"/><Relationship Id="rId1519" Type="http://schemas.openxmlformats.org/officeDocument/2006/relationships/hyperlink" Target="http://www.reddit.com/r/Bitcoin/comments/38u8r6/what_id_requirements_are_needed_to_use_the_major/" TargetMode="External"/><Relationship Id="rId1990" Type="http://schemas.openxmlformats.org/officeDocument/2006/relationships/hyperlink" Target="http://www.cityam.com/217464/how-really-make-money-bitcoin-cnbc-comment" TargetMode="External"/><Relationship Id="rId1991" Type="http://schemas.openxmlformats.org/officeDocument/2006/relationships/hyperlink" Target="http://www.reddit.com/r/Bitcoin/comments/395av8/how_to_really_make_money_from_bitcoin_regulatory/" TargetMode="External"/><Relationship Id="rId1992" Type="http://schemas.openxmlformats.org/officeDocument/2006/relationships/hyperlink" Target="http://www.itaxsmart.com/how-to-get-funding-for-your-next-app-business/" TargetMode="External"/><Relationship Id="rId1993" Type="http://schemas.openxmlformats.org/officeDocument/2006/relationships/hyperlink" Target="http://www.reddit.com/r/Bitcoin/comments/395cnp/how_to_get_crowdfunding_for_your_business/" TargetMode="External"/><Relationship Id="rId2840" Type="http://schemas.openxmlformats.org/officeDocument/2006/relationships/hyperlink" Target="http://www.coindesk.com/russias-central-bank-meets-with-finance-reps-for-bitcoin-talks/?utm_content=buffera05dd&amp;utm_medium=social&amp;utm_source=twitter.com&amp;utm_campaign=buffer" TargetMode="External"/><Relationship Id="rId1983" Type="http://schemas.openxmlformats.org/officeDocument/2006/relationships/hyperlink" Target="https://www.cryptojewellery.com/" TargetMode="External"/><Relationship Id="rId2830" Type="http://schemas.openxmlformats.org/officeDocument/2006/relationships/hyperlink" Target="http://www.reddit.com/r/Bitcoin/comments/39qiiv/ive_been_officially_working_in/" TargetMode="External"/><Relationship Id="rId1500" Type="http://schemas.openxmlformats.org/officeDocument/2006/relationships/hyperlink" Target="http://www.reddit.com/r/Bitcoin/comments/38tp3q/needing_a_token_to_operate_a_distributed_ledger/" TargetMode="External"/><Relationship Id="rId1984" Type="http://schemas.openxmlformats.org/officeDocument/2006/relationships/hyperlink" Target="http://www.reddit.com/r/Bitcoin/comments/3957bi/crypto_jewellery_presents_limited_edition_of_a/" TargetMode="External"/><Relationship Id="rId2831" Type="http://schemas.openxmlformats.org/officeDocument/2006/relationships/hyperlink" Target="https://bitcoinmagazine.com/20826/bitlicense-blowback-no-surprise-nydfs-officials/" TargetMode="External"/><Relationship Id="rId1501" Type="http://schemas.openxmlformats.org/officeDocument/2006/relationships/hyperlink" Target="http://www.reddit.com/r/Bitcoin/comments/38tqhg/what_are_good_examples_of_apps_using_bitcoin_20/" TargetMode="External"/><Relationship Id="rId1985" Type="http://schemas.openxmlformats.org/officeDocument/2006/relationships/hyperlink" Target="http://www.reddit.com/r/Bitcoin/comments/395abb/bitman_antminer_s5_server_psu_breakout_board/" TargetMode="External"/><Relationship Id="rId2832" Type="http://schemas.openxmlformats.org/officeDocument/2006/relationships/hyperlink" Target="http://www.reddit.com/r/Bitcoin/comments/39qh88/bitlicense_blowback_no_surprise_to_nydfs_officials/" TargetMode="External"/><Relationship Id="rId1502" Type="http://schemas.openxmlformats.org/officeDocument/2006/relationships/hyperlink" Target="http://www.reddit.com/r/Bitcoin/comments/38tpu4/looks_like_someone_hacked_joseph_davids_fb/" TargetMode="External"/><Relationship Id="rId1986" Type="http://schemas.openxmlformats.org/officeDocument/2006/relationships/hyperlink" Target="http://www.reddit.com/r/Bitcoin/comments/395bcj/paypal_buying_bitcoin_banks/" TargetMode="External"/><Relationship Id="rId2833" Type="http://schemas.openxmlformats.org/officeDocument/2006/relationships/hyperlink" Target="http://www.reddit.com/r/Bitcoin/comments/39kzyt/draft_bip_100_soft_fork_block_size_increase/cs5gvak" TargetMode="External"/><Relationship Id="rId1503" Type="http://schemas.openxmlformats.org/officeDocument/2006/relationships/hyperlink" Target="https://www.youtube.com/watch?v=Y9jKqtXiHJQ&amp;feature=youtu.be" TargetMode="External"/><Relationship Id="rId1987" Type="http://schemas.openxmlformats.org/officeDocument/2006/relationships/hyperlink" Target="http://www.reddit.com/r/Bitcoin/comments/395b3x/weekly_spend_thread/" TargetMode="External"/><Relationship Id="rId2834" Type="http://schemas.openxmlformats.org/officeDocument/2006/relationships/hyperlink" Target="http://www.reddit.com/r/Bitcoin/comments/39qh66/i_would_like_more_discussion_about_this_objection/" TargetMode="External"/><Relationship Id="rId1504" Type="http://schemas.openxmlformats.org/officeDocument/2006/relationships/hyperlink" Target="http://www.reddit.com/r/Bitcoin/comments/38tsth/tilepay_internet_of_things_micropayments_platform/" TargetMode="External"/><Relationship Id="rId1988" Type="http://schemas.openxmlformats.org/officeDocument/2006/relationships/hyperlink" Target="http://digitalmoneytimes.com/crypto-news/bitcoin-trading-volume-on-localbitcoins-sets-new-record/" TargetMode="External"/><Relationship Id="rId2835" Type="http://schemas.openxmlformats.org/officeDocument/2006/relationships/hyperlink" Target="https://bitcointalk.org/index.php?topic=1035826.0" TargetMode="External"/><Relationship Id="rId1505" Type="http://schemas.openxmlformats.org/officeDocument/2006/relationships/hyperlink" Target="https://hashtalk.ch/topic/38016/buying-gold-with-bitcoins-bitgold" TargetMode="External"/><Relationship Id="rId1989" Type="http://schemas.openxmlformats.org/officeDocument/2006/relationships/hyperlink" Target="http://www.reddit.com/r/Bitcoin/comments/395b1h/bitcoin_trading_volume_on_localbitcoins_sets_new/" TargetMode="External"/><Relationship Id="rId2836" Type="http://schemas.openxmlformats.org/officeDocument/2006/relationships/hyperlink" Target="http://www.reddit.com/r/Bitcoin/comments/39qkth/bitcoin_peaksart_on_the_wall/" TargetMode="External"/><Relationship Id="rId1506" Type="http://schemas.openxmlformats.org/officeDocument/2006/relationships/hyperlink" Target="http://www.reddit.com/r/Bitcoin/comments/38trgj/bitgold_helps_you_to_invest_in_gold_with_bitcoins/" TargetMode="External"/><Relationship Id="rId2837" Type="http://schemas.openxmlformats.org/officeDocument/2006/relationships/hyperlink" Target="http://www.reddit.com/r/Bitcoin/comments/39qpru/what_can_i_get_for_1_usd_in_bitcoin/" TargetMode="External"/><Relationship Id="rId1507" Type="http://schemas.openxmlformats.org/officeDocument/2006/relationships/hyperlink" Target="http://imgur.com/swPrEhN" TargetMode="External"/><Relationship Id="rId2838" Type="http://schemas.openxmlformats.org/officeDocument/2006/relationships/hyperlink" Target="http://www.reddit.com/r/Bitcoin/comments/39qph5/psa_if_you_dont_spend_bitcoins_dont_complain_when/" TargetMode="External"/><Relationship Id="rId1508" Type="http://schemas.openxmlformats.org/officeDocument/2006/relationships/hyperlink" Target="http://www.reddit.com/r/Bitcoin/comments/38tye7/according_to_this_map_from_coinmap_north_america/" TargetMode="External"/><Relationship Id="rId2839" Type="http://schemas.openxmlformats.org/officeDocument/2006/relationships/hyperlink" Target="http://www.reddit.com/r/Bitcoin/comments/39qofx/72mm_in_last_block_31k_btc/" TargetMode="External"/><Relationship Id="rId1509" Type="http://schemas.openxmlformats.org/officeDocument/2006/relationships/hyperlink" Target="http://www.reddit.com/r/Bitcoin/comments/38ty4g/i_just_hit_my_weekly_circle_limit_for_buying/" TargetMode="External"/><Relationship Id="rId1980" Type="http://schemas.openxmlformats.org/officeDocument/2006/relationships/hyperlink" Target="http://www.reddit.com/r/Bitcoin/comments/3954kt/dont_ask_online_merchants_if_they_accept_bitcoin/" TargetMode="External"/><Relationship Id="rId1981" Type="http://schemas.openxmlformats.org/officeDocument/2006/relationships/hyperlink" Target="https://ssl.www8.hp.com/hpmatter/issue-no-5-summer-2015-idea-economy/technology-behind-bitcoin-could-replace-lawyers-too" TargetMode="External"/><Relationship Id="rId1982" Type="http://schemas.openxmlformats.org/officeDocument/2006/relationships/hyperlink" Target="http://www.reddit.com/r/Bitcoin/comments/3957pc/the_technology_behind_bitcoin_could_replace/" TargetMode="External"/><Relationship Id="rId1930" Type="http://schemas.openxmlformats.org/officeDocument/2006/relationships/hyperlink" Target="http://www.zerohedge.com/news/2015-06-08/watch-blockchain-gafa-google-apple-facebook-amazon-send-slower-banks-way-classified-" TargetMode="External"/><Relationship Id="rId1931" Type="http://schemas.openxmlformats.org/officeDocument/2006/relationships/hyperlink" Target="http://www.reddit.com/r/Bitcoin/comments/393itz/watch_as_blockchain_gafa_google_apple_facebook/" TargetMode="External"/><Relationship Id="rId1932" Type="http://schemas.openxmlformats.org/officeDocument/2006/relationships/hyperlink" Target="http://motherboard.vice.com/read/more-people-started-buying-drugs-on-the-darknet-after-silk-road-shut-down" TargetMode="External"/><Relationship Id="rId1933" Type="http://schemas.openxmlformats.org/officeDocument/2006/relationships/hyperlink" Target="http://www.reddit.com/r/Bitcoin/comments/393iqw/more_people_started_buying_drugs_on_the_darknet/" TargetMode="External"/><Relationship Id="rId1934" Type="http://schemas.openxmlformats.org/officeDocument/2006/relationships/hyperlink" Target="https://bitscan.com/articles/btcd-from-cryptocurrency-to-cryptostock" TargetMode="External"/><Relationship Id="rId1935" Type="http://schemas.openxmlformats.org/officeDocument/2006/relationships/hyperlink" Target="http://www.reddit.com/r/Bitcoin/comments/393tpz/the_line_between_first_and_secondgeneration_coins/" TargetMode="External"/><Relationship Id="rId1936" Type="http://schemas.openxmlformats.org/officeDocument/2006/relationships/hyperlink" Target="http://www.reddit.com/r/Bitcoin/comments/393s21/bitcoin_foundation_canada/" TargetMode="External"/><Relationship Id="rId1937" Type="http://schemas.openxmlformats.org/officeDocument/2006/relationships/hyperlink" Target="https://twitter.com/twobitidiot/status/608088070517366784" TargetMode="External"/><Relationship Id="rId1938" Type="http://schemas.openxmlformats.org/officeDocument/2006/relationships/hyperlink" Target="http://www.reddit.com/r/Bitcoin/comments/393vsa/twobitidiot_timestamp_this_tweet_this_is_the/" TargetMode="External"/><Relationship Id="rId1939" Type="http://schemas.openxmlformats.org/officeDocument/2006/relationships/hyperlink" Target="http://blogs.wsj.com/moneybeat/2015/06/08/bitbeat-blockstream-unveils-much-awaited-first-sidechain-prototype/" TargetMode="External"/><Relationship Id="rId1920" Type="http://schemas.openxmlformats.org/officeDocument/2006/relationships/hyperlink" Target="http://motherboard.vice.com/read/more-people-started-buying-drugs-on-the-darknet-after-silk-road-shut-down" TargetMode="External"/><Relationship Id="rId1921" Type="http://schemas.openxmlformats.org/officeDocument/2006/relationships/hyperlink" Target="http://www.reddit.com/r/Bitcoin/comments/393iqw/more_people_started_buying_drugs_on_the_darknet/" TargetMode="External"/><Relationship Id="rId1922" Type="http://schemas.openxmlformats.org/officeDocument/2006/relationships/hyperlink" Target="http://www.reddit.com/r/Bitcoin/comments/393l4p/watchonlinetampa_bay_lightning_vs_chicago/" TargetMode="External"/><Relationship Id="rId1923" Type="http://schemas.openxmlformats.org/officeDocument/2006/relationships/hyperlink" Target="http://www.newsbtc.com/2015/06/08/isis-terror-group-using-bitcoin-to-transfer-funds/" TargetMode="External"/><Relationship Id="rId1924" Type="http://schemas.openxmlformats.org/officeDocument/2006/relationships/hyperlink" Target="http://www.reddit.com/r/Bitcoin/comments/393m1h/its_time_to_boycott_newsbtc_how_can_a_probitcoin/" TargetMode="External"/><Relationship Id="rId1925" Type="http://schemas.openxmlformats.org/officeDocument/2006/relationships/hyperlink" Target="http://www.reddit.com/r/Bitcoin/comments/393luk/buy_electronics_and_smart_phones_at_incredible/" TargetMode="External"/><Relationship Id="rId1926" Type="http://schemas.openxmlformats.org/officeDocument/2006/relationships/hyperlink" Target="http://www.reddit.com/r/Bitcoin/comments/393l0z/in_case_you_havent_seen_the_new_doc_deep_web_yet/" TargetMode="External"/><Relationship Id="rId1927" Type="http://schemas.openxmlformats.org/officeDocument/2006/relationships/hyperlink" Target="http://bitshare.cm/post/121059490504/bitcoin-explained-in-under-20-seconds-narrated-by" TargetMode="External"/><Relationship Id="rId1928" Type="http://schemas.openxmlformats.org/officeDocument/2006/relationships/hyperlink" Target="http://www.reddit.com/r/Bitcoin/comments/393jnk/bitcoin_explained_in_under_20_secs_narrated_by/" TargetMode="External"/><Relationship Id="rId1929" Type="http://schemas.openxmlformats.org/officeDocument/2006/relationships/hyperlink" Target="http://www.reddit.com/r/Bitcoin/comments/393j32/is_there_a_tool_that_would_allow_to_search_for/" TargetMode="External"/><Relationship Id="rId1950" Type="http://schemas.openxmlformats.org/officeDocument/2006/relationships/hyperlink" Target="http://www.reddit.com/r/Bitcoin/comments/3942gg/blockstream_meetup_livestream_need_meerkat_app/" TargetMode="External"/><Relationship Id="rId1951" Type="http://schemas.openxmlformats.org/officeDocument/2006/relationships/hyperlink" Target="https://twitter.com/lopp/status/608112119817469953" TargetMode="External"/><Relationship Id="rId1952" Type="http://schemas.openxmlformats.org/officeDocument/2006/relationships/hyperlink" Target="http://www.reddit.com/r/Bitcoin/comments/3947kk/jameson_lopp_on_twitter_incoming_script/" TargetMode="External"/><Relationship Id="rId1953" Type="http://schemas.openxmlformats.org/officeDocument/2006/relationships/hyperlink" Target="http://www.reddit.com/r/Bitcoin/comments/3947ck/multiple_polls_results_regarding_bitcoin/" TargetMode="External"/><Relationship Id="rId2800" Type="http://schemas.openxmlformats.org/officeDocument/2006/relationships/hyperlink" Target="http://www.augur.net/blog/in-case-you-missed-it" TargetMode="External"/><Relationship Id="rId1954" Type="http://schemas.openxmlformats.org/officeDocument/2006/relationships/hyperlink" Target="http://i.imgur.com/Y2vFl11.jpg" TargetMode="External"/><Relationship Id="rId2801" Type="http://schemas.openxmlformats.org/officeDocument/2006/relationships/hyperlink" Target="http://www.reddit.com/r/Bitcoin/comments/39q0j1/in_case_you_missed_it_some_of_the_awesome_augur/" TargetMode="External"/><Relationship Id="rId1955" Type="http://schemas.openxmlformats.org/officeDocument/2006/relationships/hyperlink" Target="http://www.reddit.com/r/Bitcoin/comments/3946tn/trinity_and_friends/" TargetMode="External"/><Relationship Id="rId2802" Type="http://schemas.openxmlformats.org/officeDocument/2006/relationships/hyperlink" Target="https://i1.wp.com/s23.postimg.org/69611n4ff/DPoker_Diagram.png" TargetMode="External"/><Relationship Id="rId1956" Type="http://schemas.openxmlformats.org/officeDocument/2006/relationships/hyperlink" Target="http://www.afr.com/business/banking-and-finance/financial-services/westpac-anz-trial-ripple-payments-but-big-four-reluctant-on-bitcoin-20150608-ghhmsq" TargetMode="External"/><Relationship Id="rId2803" Type="http://schemas.openxmlformats.org/officeDocument/2006/relationships/hyperlink" Target="http://www.reddit.com/r/Bitcoin/comments/39pztd/can_this_work_as_a_model_for_decentralized_poker/" TargetMode="External"/><Relationship Id="rId1957" Type="http://schemas.openxmlformats.org/officeDocument/2006/relationships/hyperlink" Target="http://www.reddit.com/r/Bitcoin/comments/394jdw/some_more_on_the_aussie_bank_ripple_thingy/" TargetMode="External"/><Relationship Id="rId2804" Type="http://schemas.openxmlformats.org/officeDocument/2006/relationships/hyperlink" Target="http://www.reddit.com/r/Bitcoin/comments/39q3y8/i_just_spun_up_a_full_vps_node_whats_a_nice/" TargetMode="External"/><Relationship Id="rId1958" Type="http://schemas.openxmlformats.org/officeDocument/2006/relationships/hyperlink" Target="https://twitter.com/petertoddbtc/status/608130975109943296" TargetMode="External"/><Relationship Id="rId2805" Type="http://schemas.openxmlformats.org/officeDocument/2006/relationships/hyperlink" Target="http://btcfaucet.org" TargetMode="External"/><Relationship Id="rId1959" Type="http://schemas.openxmlformats.org/officeDocument/2006/relationships/hyperlink" Target="http://www.reddit.com/r/Bitcoin/comments/394k1t/petertoddbtc_gregory_maxwells_confidental/" TargetMode="External"/><Relationship Id="rId2806" Type="http://schemas.openxmlformats.org/officeDocument/2006/relationships/hyperlink" Target="http://www.reddit.com/r/Bitcoin/comments/39q6i5/btcfaucetorg/" TargetMode="External"/><Relationship Id="rId2807" Type="http://schemas.openxmlformats.org/officeDocument/2006/relationships/hyperlink" Target="http://www.coindesk.com/bitcoin-in-the-headlines-us-teen-sparks-isil-media-frenzy/" TargetMode="External"/><Relationship Id="rId2808" Type="http://schemas.openxmlformats.org/officeDocument/2006/relationships/hyperlink" Target="http://www.reddit.com/r/Bitcoin/comments/39q5vf/bitcoin_in_the_headlines_us_teen_sparks_isil/" TargetMode="External"/><Relationship Id="rId2809" Type="http://schemas.openxmlformats.org/officeDocument/2006/relationships/hyperlink" Target="https://thewealthofchips.wordpress.com/2015/06/13/here-is-the-thing-about-block-size-debate/" TargetMode="External"/><Relationship Id="rId1940" Type="http://schemas.openxmlformats.org/officeDocument/2006/relationships/hyperlink" Target="http://www.reddit.com/r/Bitcoin/comments/393u2w/blockstream_unveils_muchawaited_first_sidechain/" TargetMode="External"/><Relationship Id="rId1941" Type="http://schemas.openxmlformats.org/officeDocument/2006/relationships/hyperlink" Target="http://www.reddit.com/r/Bitcoin/comments/393z8z/after_the_fork_there_will_actually_be_three/" TargetMode="External"/><Relationship Id="rId1942" Type="http://schemas.openxmlformats.org/officeDocument/2006/relationships/hyperlink" Target="http://www.reddit.com/r/Bitcoin/comments/393z50/which_is_a_bigger_change_for_bitcoin_larger_block/" TargetMode="External"/><Relationship Id="rId1943" Type="http://schemas.openxmlformats.org/officeDocument/2006/relationships/hyperlink" Target="https://twitter.com/victoriavaneyk/status/608101268523880449" TargetMode="External"/><Relationship Id="rId1944" Type="http://schemas.openxmlformats.org/officeDocument/2006/relationships/hyperlink" Target="http://www.reddit.com/r/Bitcoin/comments/3942gg/blockstream_meetup_livestream_need_meerkat_app/" TargetMode="External"/><Relationship Id="rId1945" Type="http://schemas.openxmlformats.org/officeDocument/2006/relationships/hyperlink" Target="http://www.reddit.com/r/Bitcoin/comments/3941t8/is_the_lightning_network_useful_for_other_than/" TargetMode="External"/><Relationship Id="rId1946" Type="http://schemas.openxmlformats.org/officeDocument/2006/relationships/hyperlink" Target="http://www.reddit.com/r/Bitcoin/comments/394559/parts_of_the_june7_episode_of_silicon_valley/" TargetMode="External"/><Relationship Id="rId1947" Type="http://schemas.openxmlformats.org/officeDocument/2006/relationships/hyperlink" Target="https://blockchain.info/charts" TargetMode="External"/><Relationship Id="rId1948" Type="http://schemas.openxmlformats.org/officeDocument/2006/relationships/hyperlink" Target="http://www.reddit.com/r/Bitcoin/comments/3943y0/does_anyone_know_what_all_this_recent_activity_is/" TargetMode="External"/><Relationship Id="rId1949" Type="http://schemas.openxmlformats.org/officeDocument/2006/relationships/hyperlink" Target="https://twitter.com/victoriavaneyk/status/608101268523880449" TargetMode="External"/><Relationship Id="rId1576" Type="http://schemas.openxmlformats.org/officeDocument/2006/relationships/hyperlink" Target="http://www.reddit.com/r/Bitcoin/comments/38v8zm/actual_saturday_night/" TargetMode="External"/><Relationship Id="rId2423" Type="http://schemas.openxmlformats.org/officeDocument/2006/relationships/hyperlink" Target="http://www.reuters.com/article/2015/06/11/us-usa-security-islamicstate-idUSKBN0OR1V520150611" TargetMode="External"/><Relationship Id="rId1577" Type="http://schemas.openxmlformats.org/officeDocument/2006/relationships/hyperlink" Target="https://coinvoy.net" TargetMode="External"/><Relationship Id="rId2424" Type="http://schemas.openxmlformats.org/officeDocument/2006/relationships/hyperlink" Target="http://www.reddit.com/r/Bitcoin/comments/39hy2q/america_arrests_17_year_old_for_teaching_muslims/" TargetMode="External"/><Relationship Id="rId1578" Type="http://schemas.openxmlformats.org/officeDocument/2006/relationships/hyperlink" Target="http://www.reddit.com/r/Bitcoin/comments/38v8ti/an_unbreakable_wallet/" TargetMode="External"/><Relationship Id="rId2425" Type="http://schemas.openxmlformats.org/officeDocument/2006/relationships/hyperlink" Target="http://www.reddit.com/r/Bitcoin/comments/39hwt7/for_my_cakeday_i_give_you_the_launch_of_xotikatv/" TargetMode="External"/><Relationship Id="rId1579" Type="http://schemas.openxmlformats.org/officeDocument/2006/relationships/hyperlink" Target="http://www.reddit.com/r/Bitcoin/comments/38v8ot/only_one_block_in_the_past_hour/" TargetMode="External"/><Relationship Id="rId2426" Type="http://schemas.openxmlformats.org/officeDocument/2006/relationships/hyperlink" Target="http://techcrunch.com/2015/06/08/apple-rebrands-passbook-to-wallet/" TargetMode="External"/><Relationship Id="rId2427" Type="http://schemas.openxmlformats.org/officeDocument/2006/relationships/hyperlink" Target="http://www.reddit.com/r/Bitcoin/comments/39hwpi/apple_rebrands_passbook_to_wallet_could_they_be/" TargetMode="External"/><Relationship Id="rId2428" Type="http://schemas.openxmlformats.org/officeDocument/2006/relationships/hyperlink" Target="http://www.reddit.com/r/Bitcoin/comments/39i2m7/im_sick_and_tired_of_seeing_0_trx_blocks_whoever/" TargetMode="External"/><Relationship Id="rId2429" Type="http://schemas.openxmlformats.org/officeDocument/2006/relationships/hyperlink" Target="http://www.reddit.com/r/Bitcoin/comments/39i0ny/question_about_sidechains/" TargetMode="External"/><Relationship Id="rId509" Type="http://schemas.openxmlformats.org/officeDocument/2006/relationships/hyperlink" Target="https://twitter.com/ChangeTip/status/605504586519072769" TargetMode="External"/><Relationship Id="rId508" Type="http://schemas.openxmlformats.org/officeDocument/2006/relationships/hyperlink" Target="http://www.reddit.com/r/Bitcoin/comments/385ofs/21mb_and_goodbye_to_some_core_devs/" TargetMode="External"/><Relationship Id="rId503" Type="http://schemas.openxmlformats.org/officeDocument/2006/relationships/hyperlink" Target="http://www.reddit.com/r/Bitcoin/comments/385db0/a_new_platform_to_trade_in_bitcoin/" TargetMode="External"/><Relationship Id="rId987" Type="http://schemas.openxmlformats.org/officeDocument/2006/relationships/hyperlink" Target="http://www.reddit.com/r/Bitcoin/comments/38giar/analysis_graphs_of_block_sizes/" TargetMode="External"/><Relationship Id="rId502" Type="http://schemas.openxmlformats.org/officeDocument/2006/relationships/hyperlink" Target="https://www.zapchain.com/a/GjpAQ3kUBU" TargetMode="External"/><Relationship Id="rId986" Type="http://schemas.openxmlformats.org/officeDocument/2006/relationships/hyperlink" Target="http://www.reddit.com/r/Bitcoin/comments/38gioe/one_bitcoin_address_per_transaction_how/" TargetMode="External"/><Relationship Id="rId501" Type="http://schemas.openxmlformats.org/officeDocument/2006/relationships/hyperlink" Target="http://www.reddit.com/r/Bitcoin/comments/385e15/peter_todd_said_20mb_blocks_would_cause_the/" TargetMode="External"/><Relationship Id="rId985" Type="http://schemas.openxmlformats.org/officeDocument/2006/relationships/hyperlink" Target="http://www.reddit.com/r/Bitcoin/comments/38gk18/subnetworking_as_a_solution_to_the_block_size/" TargetMode="External"/><Relationship Id="rId500" Type="http://schemas.openxmlformats.org/officeDocument/2006/relationships/hyperlink" Target="http://www.reddit.com/r/Bitcoin/comments/3855zy/poll_please_share_your_opinion_on_the_block_size/" TargetMode="External"/><Relationship Id="rId984" Type="http://schemas.openxmlformats.org/officeDocument/2006/relationships/hyperlink" Target="http://www.reddit.com/r/Bitcoin/comments/38gbwk/what_is_your_favorite_bitcoin_wallet_also_you/" TargetMode="External"/><Relationship Id="rId507" Type="http://schemas.openxmlformats.org/officeDocument/2006/relationships/hyperlink" Target="http://www.reddit.com/r/Bitcoin/comments/385m7p/new_bitcoin_game_for_android_mobile/" TargetMode="External"/><Relationship Id="rId506" Type="http://schemas.openxmlformats.org/officeDocument/2006/relationships/hyperlink" Target="https://play.google.com/store/apps/details?id=com.arabiaplay.calimeroadventures&amp;hl=de" TargetMode="External"/><Relationship Id="rId505" Type="http://schemas.openxmlformats.org/officeDocument/2006/relationships/hyperlink" Target="http://www.reddit.com/r/Bitcoin/comments/385m8y/password_reset_requested_on_my_btce_account_wasnt/" TargetMode="External"/><Relationship Id="rId989" Type="http://schemas.openxmlformats.org/officeDocument/2006/relationships/hyperlink" Target="http://www.reddit.com/r/Bitcoin/comments/38gmuq/would_bitcoin_survive_a_zombie_apocalypse_and/" TargetMode="External"/><Relationship Id="rId504" Type="http://schemas.openxmlformats.org/officeDocument/2006/relationships/hyperlink" Target="http://www.reddit.com/r/Bitcoin/comments/385ctl/fulltime_trolls_are_shilling_hard_against_the/" TargetMode="External"/><Relationship Id="rId988" Type="http://schemas.openxmlformats.org/officeDocument/2006/relationships/hyperlink" Target="http://www.reddit.com/r/Bitcoin/comments/38gnk6/one_month_review_of_veritaseum_120_beta/" TargetMode="External"/><Relationship Id="rId1570" Type="http://schemas.openxmlformats.org/officeDocument/2006/relationships/hyperlink" Target="http://www.reddit.com/r/Bitcoin/comments/38v1tw/the_truth_why_99_of_bitcoiners_are_interested_in/" TargetMode="External"/><Relationship Id="rId1571" Type="http://schemas.openxmlformats.org/officeDocument/2006/relationships/hyperlink" Target="http://www.reddit.com/r/Bitcoin/comments/38v8c8/5025_unconfirmed_transactions_at_the_moment/" TargetMode="External"/><Relationship Id="rId983" Type="http://schemas.openxmlformats.org/officeDocument/2006/relationships/hyperlink" Target="http://www.reddit.com/r/Bitcoin/comments/38ga06/stoner_thought_gavin_andressen_is_jeff_goldblum/" TargetMode="External"/><Relationship Id="rId1572" Type="http://schemas.openxmlformats.org/officeDocument/2006/relationships/hyperlink" Target="http://www.reddit.com/r/Bitcoin/comments/38v7ys/2_random_occurrences_telling_me_mass_adoption_is/" TargetMode="External"/><Relationship Id="rId982" Type="http://schemas.openxmlformats.org/officeDocument/2006/relationships/hyperlink" Target="http://www.reddit.com/r/Bitcoin/comments/38gbf1/erik_voorhees_is_speaking_live_at_liberty_on_the/" TargetMode="External"/><Relationship Id="rId1573" Type="http://schemas.openxmlformats.org/officeDocument/2006/relationships/hyperlink" Target="http://i.imgur.com/lIm3lYk.jpg" TargetMode="External"/><Relationship Id="rId2420" Type="http://schemas.openxmlformats.org/officeDocument/2006/relationships/hyperlink" Target="http://www.reddit.com/r/Bitcoin/comments/39hwkq/video_icymi_what_is_openbazaar_theprotocoltv/" TargetMode="External"/><Relationship Id="rId981" Type="http://schemas.openxmlformats.org/officeDocument/2006/relationships/hyperlink" Target="https://streamium.io/b/erik-voorhees-at-lotr" TargetMode="External"/><Relationship Id="rId1574" Type="http://schemas.openxmlformats.org/officeDocument/2006/relationships/hyperlink" Target="http://www.reddit.com/r/Bitcoin/comments/38v9ea/last_confirmationblock_was_over_an_hour_ago/" TargetMode="External"/><Relationship Id="rId2421" Type="http://schemas.openxmlformats.org/officeDocument/2006/relationships/hyperlink" Target="https://medium.com/@Credex/this-bank-was-founded-by-a-local-business-network-and-it-s-saving-them-2-5b-a-year-4fc74ab386db" TargetMode="External"/><Relationship Id="rId980" Type="http://schemas.openxmlformats.org/officeDocument/2006/relationships/hyperlink" Target="http://www.reddit.com/r/Bitcoin/comments/38g3jp/buying_with_btc_just_got_a_little_better_today/" TargetMode="External"/><Relationship Id="rId1575" Type="http://schemas.openxmlformats.org/officeDocument/2006/relationships/hyperlink" Target="http://imgur.com/L2qKydv" TargetMode="External"/><Relationship Id="rId2422" Type="http://schemas.openxmlformats.org/officeDocument/2006/relationships/hyperlink" Target="http://www.reddit.com/r/Bitcoin/comments/39hvo1/this_bank_was_founded_by_a_local_business_network/" TargetMode="External"/><Relationship Id="rId1565" Type="http://schemas.openxmlformats.org/officeDocument/2006/relationships/hyperlink" Target="http://www.reddit.com/r/Bitcoin/comments/38v478/intro_bitalias_easy_aliases_for_bitcoin_addresses/" TargetMode="External"/><Relationship Id="rId2412" Type="http://schemas.openxmlformats.org/officeDocument/2006/relationships/hyperlink" Target="http://i.imgur.com/ntAY7zT.png" TargetMode="External"/><Relationship Id="rId2896" Type="http://schemas.openxmlformats.org/officeDocument/2006/relationships/hyperlink" Target="http://www.reddit.com/r/Bitcoin/comments/39rw2h/switzerland_reportedly_eliminates_vat_for_bitcoin/" TargetMode="External"/><Relationship Id="rId1566" Type="http://schemas.openxmlformats.org/officeDocument/2006/relationships/hyperlink" Target="http://www.businesslnsider.us/finance/Mark-Zuckerberg-Spoke-Out-About-Bitcoin-during-Beijing.html" TargetMode="External"/><Relationship Id="rId2413" Type="http://schemas.openxmlformats.org/officeDocument/2006/relationships/hyperlink" Target="http://www.reddit.com/r/Bitcoin/comments/39hjn0/why_is_blockchaininfo_wallet_ahead_of_breadwallet/" TargetMode="External"/><Relationship Id="rId2897" Type="http://schemas.openxmlformats.org/officeDocument/2006/relationships/hyperlink" Target="http://www.reddit.com/r/Bitcoin/comments/39rvl1/have_any_of_you_made_a_voat_account_yet/" TargetMode="External"/><Relationship Id="rId1567" Type="http://schemas.openxmlformats.org/officeDocument/2006/relationships/hyperlink" Target="http://www.reddit.com/r/Bitcoin/comments/38v2fj/what_did_he_say_i_cant_get_the_video_to_load/" TargetMode="External"/><Relationship Id="rId2414" Type="http://schemas.openxmlformats.org/officeDocument/2006/relationships/hyperlink" Target="http://www.reddit.com/r/Bitcoin/comments/39hjk6/bitcoin_giveaway_0005btc_for_every_user_of/" TargetMode="External"/><Relationship Id="rId2898" Type="http://schemas.openxmlformats.org/officeDocument/2006/relationships/hyperlink" Target="http://www.reddit.com/r/Bitcoin/comments/39rwim/i_will_pay_whatever_price_in_bitcoins_to_anyone/" TargetMode="External"/><Relationship Id="rId1568" Type="http://schemas.openxmlformats.org/officeDocument/2006/relationships/hyperlink" Target="http://www.reddit.com/r/Bitcoin/comments/38v27r/when_is_foma_day/" TargetMode="External"/><Relationship Id="rId2415" Type="http://schemas.openxmlformats.org/officeDocument/2006/relationships/hyperlink" Target="http://www.reddit.com/r/Bitcoin/comments/39hr9i/who_is_the_girl_in_the_circle_ads/" TargetMode="External"/><Relationship Id="rId2899" Type="http://schemas.openxmlformats.org/officeDocument/2006/relationships/hyperlink" Target="http://bravenewcoin.com/news/switzerland-reportedly-eliminates-vat-for-bitcoin-transactions/" TargetMode="External"/><Relationship Id="rId1569" Type="http://schemas.openxmlformats.org/officeDocument/2006/relationships/hyperlink" Target="https://www.youtube.com/watch?v=zzQU20B3lh8" TargetMode="External"/><Relationship Id="rId2416" Type="http://schemas.openxmlformats.org/officeDocument/2006/relationships/hyperlink" Target="http://www.reddit.com/r/Bitcoin/comments/39hwt7/for_my_cakeday_i_give_you_the_launch_of_xotikatv/" TargetMode="External"/><Relationship Id="rId2417" Type="http://schemas.openxmlformats.org/officeDocument/2006/relationships/hyperlink" Target="http://techcrunch.com/2015/06/08/apple-rebrands-passbook-to-wallet/" TargetMode="External"/><Relationship Id="rId2418" Type="http://schemas.openxmlformats.org/officeDocument/2006/relationships/hyperlink" Target="http://www.reddit.com/r/Bitcoin/comments/39hwpi/apple_rebrands_passbook_to_wallet_could_they_be/" TargetMode="External"/><Relationship Id="rId2419" Type="http://schemas.openxmlformats.org/officeDocument/2006/relationships/hyperlink" Target="https://www.youtube.com/watch?v=RPxpY_6czRU" TargetMode="External"/><Relationship Id="rId976" Type="http://schemas.openxmlformats.org/officeDocument/2006/relationships/hyperlink" Target="http://www.reddit.com/r/Bitcoin/comments/38g681/now_were_getting_somewhere_several_options_now/" TargetMode="External"/><Relationship Id="rId975" Type="http://schemas.openxmlformats.org/officeDocument/2006/relationships/hyperlink" Target="http://www.reddit.com/r/Bitcoin/comments/38g6er/german_bitcoin_traders_welcome_to_paxful_start/" TargetMode="External"/><Relationship Id="rId974" Type="http://schemas.openxmlformats.org/officeDocument/2006/relationships/hyperlink" Target="https://paxful.com/vip?vipcode=deutschland&amp;name=German%20Traders" TargetMode="External"/><Relationship Id="rId973" Type="http://schemas.openxmlformats.org/officeDocument/2006/relationships/hyperlink" Target="http://www.reddit.com/r/Bitcoin/comments/38g12x/insurance_on_the_blockchain/" TargetMode="External"/><Relationship Id="rId979" Type="http://schemas.openxmlformats.org/officeDocument/2006/relationships/hyperlink" Target="https://purse.io/blog/post/120544664798/snap-1-click-checkout-for-bitcoin" TargetMode="External"/><Relationship Id="rId978" Type="http://schemas.openxmlformats.org/officeDocument/2006/relationships/hyperlink" Target="http://www.reddit.com/r/Bitcoin/comments/38g445/time_to_see_how_confident_the_people_in/" TargetMode="External"/><Relationship Id="rId977" Type="http://schemas.openxmlformats.org/officeDocument/2006/relationships/hyperlink" Target="https://www.betmoose.com/bet/bernie-sanders-to-be-democratic-nominee-1193" TargetMode="External"/><Relationship Id="rId2890" Type="http://schemas.openxmlformats.org/officeDocument/2006/relationships/hyperlink" Target="http://www.bbc.com/news/world-africa-33105400?ocid=socialflow_twitter" TargetMode="External"/><Relationship Id="rId1560" Type="http://schemas.openxmlformats.org/officeDocument/2006/relationships/hyperlink" Target="http://www.reddit.com/r/Bitcoin/comments/38v0mn/when_is_the_last_chunk_of_bitcoin_going_to_be/" TargetMode="External"/><Relationship Id="rId2891" Type="http://schemas.openxmlformats.org/officeDocument/2006/relationships/hyperlink" Target="http://www.reddit.com/r/Bitcoin/comments/39rqiy/would_bitcoin_be_a_feasible_option_for_a/" TargetMode="External"/><Relationship Id="rId972" Type="http://schemas.openxmlformats.org/officeDocument/2006/relationships/hyperlink" Target="http://www.reddit.com/r/Bitcoin/comments/38g236/where_to_buy_bitcoins_instantly/" TargetMode="External"/><Relationship Id="rId1561" Type="http://schemas.openxmlformats.org/officeDocument/2006/relationships/hyperlink" Target="http://www.reddit.com/r/Bitcoin/comments/38uzl2/rand_paul_bitcoin_money_bomb_scheduled_for_july/" TargetMode="External"/><Relationship Id="rId2892" Type="http://schemas.openxmlformats.org/officeDocument/2006/relationships/hyperlink" Target="http://imgur.com/agvVGOA" TargetMode="External"/><Relationship Id="rId971" Type="http://schemas.openxmlformats.org/officeDocument/2006/relationships/hyperlink" Target="http://www.reddit.com/r/Bitcoin/comments/38fym5/20mb_block_sizes_requires_at_most_26_mbps/" TargetMode="External"/><Relationship Id="rId1562" Type="http://schemas.openxmlformats.org/officeDocument/2006/relationships/hyperlink" Target="https://bitcoinmagazine.com/20722/asic-developer-bitmine-ag-goes-bankrupt-faces-lawsuits/" TargetMode="External"/><Relationship Id="rId2893" Type="http://schemas.openxmlformats.org/officeDocument/2006/relationships/hyperlink" Target="http://www.reddit.com/r/Bitcoin/comments/39rv14/bitcoin_to_pluto_live_countdown_in_coinbase/" TargetMode="External"/><Relationship Id="rId970" Type="http://schemas.openxmlformats.org/officeDocument/2006/relationships/hyperlink" Target="http://www.reddit.com/r/Bitcoin/comments/38fz7q/barter_ocf_cryptobarter_exchange/" TargetMode="External"/><Relationship Id="rId1563" Type="http://schemas.openxmlformats.org/officeDocument/2006/relationships/hyperlink" Target="http://www.reddit.com/r/Bitcoin/comments/38uylg/asic_developer_bitmine_ag_goes_bankrupt_faces/" TargetMode="External"/><Relationship Id="rId2410" Type="http://schemas.openxmlformats.org/officeDocument/2006/relationships/hyperlink" Target="http://i.imgur.com/V0UGBtT.jpg" TargetMode="External"/><Relationship Id="rId2894" Type="http://schemas.openxmlformats.org/officeDocument/2006/relationships/hyperlink" Target="http://www.reddit.com/r/Bitcoin/comments/39rtby/what_if_current_price_is_beginning_to_reflect/" TargetMode="External"/><Relationship Id="rId1564" Type="http://schemas.openxmlformats.org/officeDocument/2006/relationships/hyperlink" Target="https://medium.com/p/7b66bffed9d8" TargetMode="External"/><Relationship Id="rId2411" Type="http://schemas.openxmlformats.org/officeDocument/2006/relationships/hyperlink" Target="http://www.reddit.com/r/Bitcoin/comments/39hjp1/bitreserve_should_add_a_trezor_card_like_this/" TargetMode="External"/><Relationship Id="rId2895" Type="http://schemas.openxmlformats.org/officeDocument/2006/relationships/hyperlink" Target="http://bravenewcoin.com/news/switzerland-reportedly-eliminates-vat-for-bitcoin-transactions/" TargetMode="External"/><Relationship Id="rId1114" Type="http://schemas.openxmlformats.org/officeDocument/2006/relationships/hyperlink" Target="http://bitcoinist.net/bitcoin-adoption-to-thrive-from-spacex-internet-providing-satellites/" TargetMode="External"/><Relationship Id="rId1598" Type="http://schemas.openxmlformats.org/officeDocument/2006/relationships/hyperlink" Target="http://www.reddit.com/r/Bitcoin/comments/38vjc5/consensus_2015_what_the_internet_can_teach/" TargetMode="External"/><Relationship Id="rId2445" Type="http://schemas.openxmlformats.org/officeDocument/2006/relationships/hyperlink" Target="http://imgur.com/rFFl2B5" TargetMode="External"/><Relationship Id="rId1115" Type="http://schemas.openxmlformats.org/officeDocument/2006/relationships/hyperlink" Target="http://www.reddit.com/r/Bitcoin/comments/38j9fb/bitcoin_adoption_to_thrive_from_spacexs/" TargetMode="External"/><Relationship Id="rId1599" Type="http://schemas.openxmlformats.org/officeDocument/2006/relationships/hyperlink" Target="https://payivy.com/u/VindictiveSteam" TargetMode="External"/><Relationship Id="rId2446" Type="http://schemas.openxmlformats.org/officeDocument/2006/relationships/hyperlink" Target="http://www.reddit.com/r/Bitcoin/comments/39idhx/the_truth_about_banks/" TargetMode="External"/><Relationship Id="rId1116" Type="http://schemas.openxmlformats.org/officeDocument/2006/relationships/hyperlink" Target="http://www.reddit.com/r/Bitcoin/comments/38j8me/is_my_miner_working/" TargetMode="External"/><Relationship Id="rId2447" Type="http://schemas.openxmlformats.org/officeDocument/2006/relationships/hyperlink" Target="http://www.reddit.com/r/Bitcoin/comments/39iinb/i_would_like_to_invite_any_writers_and_developers/" TargetMode="External"/><Relationship Id="rId1117" Type="http://schemas.openxmlformats.org/officeDocument/2006/relationships/hyperlink" Target="https://github.com/bitcoinxt/bitcoinxt/releases/tag/v0.10.2A" TargetMode="External"/><Relationship Id="rId2448" Type="http://schemas.openxmlformats.org/officeDocument/2006/relationships/hyperlink" Target="http://www.reddit.com/r/Bitcoin/comments/39ing0/winklevoss_called_it_bitcorn_rekt/" TargetMode="External"/><Relationship Id="rId1118" Type="http://schemas.openxmlformats.org/officeDocument/2006/relationships/hyperlink" Target="http://www.reddit.com/r/Bitcoin/comments/38jjm8/bitcoin_xt_0102a/" TargetMode="External"/><Relationship Id="rId2449" Type="http://schemas.openxmlformats.org/officeDocument/2006/relationships/hyperlink" Target="http://i.imgur.com/xs5VE5t.png" TargetMode="External"/><Relationship Id="rId1119" Type="http://schemas.openxmlformats.org/officeDocument/2006/relationships/hyperlink" Target="http://www.marketwatch.com/story/the-next-great-bull-market-gold-25000-2015-06-04" TargetMode="External"/><Relationship Id="rId525" Type="http://schemas.openxmlformats.org/officeDocument/2006/relationships/hyperlink" Target="http://www.reddit.com/r/Bitcoin/comments/385r79/20_for_a_nodejs_or_python_script_that_generates_a/" TargetMode="External"/><Relationship Id="rId524" Type="http://schemas.openxmlformats.org/officeDocument/2006/relationships/hyperlink" Target="http://www.reddit.com/r/Bitcoin/comments/385rmd/ive_never_used_bitcoins_before_but_i_need_to/" TargetMode="External"/><Relationship Id="rId523" Type="http://schemas.openxmlformats.org/officeDocument/2006/relationships/hyperlink" Target="http://www.reddit.com/r/Bitcoin/comments/385roj/if_you_combine_bitcoin_and_rich/" TargetMode="External"/><Relationship Id="rId522" Type="http://schemas.openxmlformats.org/officeDocument/2006/relationships/hyperlink" Target="http://www.reddit.com/r/Bitcoin/comments/385ryq/bitfury_to_release_light_bulbs_that_mine_bitcoin/" TargetMode="External"/><Relationship Id="rId529" Type="http://schemas.openxmlformats.org/officeDocument/2006/relationships/hyperlink" Target="http://imgur.com/eR4ON2r" TargetMode="External"/><Relationship Id="rId528" Type="http://schemas.openxmlformats.org/officeDocument/2006/relationships/hyperlink" Target="http://www.reddit.com/r/Bitcoin/comments/385u6c/how_is_the_huge_block_problem_any_different_than/" TargetMode="External"/><Relationship Id="rId527" Type="http://schemas.openxmlformats.org/officeDocument/2006/relationships/hyperlink" Target="http://www.reddit.com/r/Bitcoin/comments/384mu0/warning_about_1_mb_limit_back_in_2010_im_very/crsejl8" TargetMode="External"/><Relationship Id="rId526" Type="http://schemas.openxmlformats.org/officeDocument/2006/relationships/hyperlink" Target="http://www.reddit.com/r/Bitcoin/comments/385ulp/true_or_false_if_not_enough_people_join_20mgcoin/" TargetMode="External"/><Relationship Id="rId1590" Type="http://schemas.openxmlformats.org/officeDocument/2006/relationships/hyperlink" Target="http://swedenreport.org/2015/06/02/goodbye-sweden/" TargetMode="External"/><Relationship Id="rId1591" Type="http://schemas.openxmlformats.org/officeDocument/2006/relationships/hyperlink" Target="http://www.reddit.com/r/Bitcoin/comments/38vg2t/signs_of_the_times_goodbye_sweden/" TargetMode="External"/><Relationship Id="rId1592" Type="http://schemas.openxmlformats.org/officeDocument/2006/relationships/hyperlink" Target="http://www.reddit.com/r/Bitcoin/comments/38vht3/read_this_if_you_live_in_thailand_and_have_a_thai/" TargetMode="External"/><Relationship Id="rId1593" Type="http://schemas.openxmlformats.org/officeDocument/2006/relationships/hyperlink" Target="http://www.ebay.ca/itm/261910218650" TargetMode="External"/><Relationship Id="rId2440" Type="http://schemas.openxmlformats.org/officeDocument/2006/relationships/hyperlink" Target="http://www.reddit.com/r/Bitcoin/comments/39i954/the_blocksize_debate_isnt_just_about_bitcoin/" TargetMode="External"/><Relationship Id="rId521" Type="http://schemas.openxmlformats.org/officeDocument/2006/relationships/hyperlink" Target="http://www.coindesk.com/bitfury-light-bulbs-mine-bitcoin/" TargetMode="External"/><Relationship Id="rId1110" Type="http://schemas.openxmlformats.org/officeDocument/2006/relationships/hyperlink" Target="http://www.reddit.com/r/Bitcoin/comments/38jb9w/bloomberg_ecbs_liikanen_calls_bitcoin_problematic/" TargetMode="External"/><Relationship Id="rId1594" Type="http://schemas.openxmlformats.org/officeDocument/2006/relationships/hyperlink" Target="http://www.reddit.com/r/Bitcoin/comments/38vhkn/please_help_me_sell_this_i_need_the_money/" TargetMode="External"/><Relationship Id="rId2441" Type="http://schemas.openxmlformats.org/officeDocument/2006/relationships/hyperlink" Target="http://www.reddit.com/r/Bitcoin/comments/39i7h8/if_i_buy_50_more_coins_today_how_terrible_am_i/" TargetMode="External"/><Relationship Id="rId520" Type="http://schemas.openxmlformats.org/officeDocument/2006/relationships/hyperlink" Target="http://www.reddit.com/r/Bitcoin/comments/385s6y/first_bitcoin_atm_in_panama_has_launched/" TargetMode="External"/><Relationship Id="rId1111" Type="http://schemas.openxmlformats.org/officeDocument/2006/relationships/hyperlink" Target="http://www.reddit.com/r/Bitcoin/comments/38j9uw/can_you_sell_things_on_local_bitcoins_and_then/" TargetMode="External"/><Relationship Id="rId1595" Type="http://schemas.openxmlformats.org/officeDocument/2006/relationships/hyperlink" Target="http://www.reddit.com/r/Bitcoin/comments/38vhf9/circle_open_house_this_week/" TargetMode="External"/><Relationship Id="rId2442" Type="http://schemas.openxmlformats.org/officeDocument/2006/relationships/hyperlink" Target="https://bitreserve.org/en/blog/posts/bitreserve/when-we-say-free-we-mean-free" TargetMode="External"/><Relationship Id="rId1112" Type="http://schemas.openxmlformats.org/officeDocument/2006/relationships/hyperlink" Target="https://docs.google.com/spreadsheets/d/1gMu3SQo5mkaPkTZO2voGlZjVHofKQ4yZdB9zpaizPfU/pubhtml?gid=0&amp;single=true" TargetMode="External"/><Relationship Id="rId1596" Type="http://schemas.openxmlformats.org/officeDocument/2006/relationships/hyperlink" Target="http://www.reddit.com/r/Bitcoin/comments/38vh5b/hacked_netflixs/" TargetMode="External"/><Relationship Id="rId2443" Type="http://schemas.openxmlformats.org/officeDocument/2006/relationships/hyperlink" Target="http://www.reddit.com/r/Bitcoin/comments/39ieha/bitreserve_when_we_say_free_we_mean_free/" TargetMode="External"/><Relationship Id="rId1113" Type="http://schemas.openxmlformats.org/officeDocument/2006/relationships/hyperlink" Target="http://www.reddit.com/r/Bitcoin/comments/38j9my/table_of_digital_currency_regulation_statebystate/" TargetMode="External"/><Relationship Id="rId1597" Type="http://schemas.openxmlformats.org/officeDocument/2006/relationships/hyperlink" Target="http://www.coindesk.com/consensus-2015-blockchain-innovators-internet-protocols/" TargetMode="External"/><Relationship Id="rId2444" Type="http://schemas.openxmlformats.org/officeDocument/2006/relationships/hyperlink" Target="http://www.reddit.com/r/Bitcoin/comments/39ie74/buying_a_virtual_prepaid_creditdebit_card_with/" TargetMode="External"/><Relationship Id="rId1103" Type="http://schemas.openxmlformats.org/officeDocument/2006/relationships/hyperlink" Target="http://www.reddit.com/r/Bitcoin/comments/38j3cy/jonathan_levin_of_coinometricscom_is_not_bullish/" TargetMode="External"/><Relationship Id="rId1587" Type="http://schemas.openxmlformats.org/officeDocument/2006/relationships/hyperlink" Target="http://www.reddit.com/r/Bitcoin/comments/38vbqc/wow_this_is_what_im_buying_when_we_hit_moon/" TargetMode="External"/><Relationship Id="rId2434" Type="http://schemas.openxmlformats.org/officeDocument/2006/relationships/hyperlink" Target="http://hosted.ap.org/dynamic/stories/U/US_GOVERNMENT_HACKED?SITE=AP&amp;SECTION=HOME&amp;TEMPLATE=DEFAULT&amp;CTIME=2015-06-11-15-58-33" TargetMode="External"/><Relationship Id="rId1104" Type="http://schemas.openxmlformats.org/officeDocument/2006/relationships/hyperlink" Target="http://imgur.com/aqs3uwO" TargetMode="External"/><Relationship Id="rId1588" Type="http://schemas.openxmlformats.org/officeDocument/2006/relationships/hyperlink" Target="http://www.reddit.com/r/Bitcoin/comments/38veiv/im_seeing_an_increase_in_lbtc_orders_but_the/" TargetMode="External"/><Relationship Id="rId2435" Type="http://schemas.openxmlformats.org/officeDocument/2006/relationships/hyperlink" Target="http://www.reddit.com/r/Bitcoin/comments/39icaf/union_hackers_have_personnel_data_on_every/" TargetMode="External"/><Relationship Id="rId1105" Type="http://schemas.openxmlformats.org/officeDocument/2006/relationships/hyperlink" Target="http://www.reddit.com/r/Bitcoin/comments/38j5rw/lukejr_in_elementary_school/" TargetMode="External"/><Relationship Id="rId1589" Type="http://schemas.openxmlformats.org/officeDocument/2006/relationships/hyperlink" Target="http://www.reddit.com/r/Bitcoin/comments/38vgjn/bitcoin_is_ideal_for_the_perfect_auto_trader/" TargetMode="External"/><Relationship Id="rId2436" Type="http://schemas.openxmlformats.org/officeDocument/2006/relationships/hyperlink" Target="http://www.reddit.com/r/Bitcoin/comments/39ic6h/you_just_gained_a_new_member_of_a_bitcoin_club/" TargetMode="External"/><Relationship Id="rId1106" Type="http://schemas.openxmlformats.org/officeDocument/2006/relationships/hyperlink" Target="http://www.wsj.com/articles/dish-network-in-merger-talks-with-t-mobile-us-1433383285" TargetMode="External"/><Relationship Id="rId2437" Type="http://schemas.openxmlformats.org/officeDocument/2006/relationships/hyperlink" Target="http://www.reddit.com/r/Bitcoin/comments/39ibk7/what_are_the_fees_with_breadwallet/" TargetMode="External"/><Relationship Id="rId1107" Type="http://schemas.openxmlformats.org/officeDocument/2006/relationships/hyperlink" Target="http://www.reddit.com/r/Bitcoin/comments/38j7cp/with_a_dish_tmobile_merger_in_the_works_will/" TargetMode="External"/><Relationship Id="rId2438" Type="http://schemas.openxmlformats.org/officeDocument/2006/relationships/hyperlink" Target="http://gizmodo.com/fat-hating-redditors-flee-to-voat-overload-servers-de-1710690125" TargetMode="External"/><Relationship Id="rId1108" Type="http://schemas.openxmlformats.org/officeDocument/2006/relationships/hyperlink" Target="http://www.reddit.com/r/Bitcoin/comments/38jbt5/i_love_the_idea_of_having_fundraiser_live/" TargetMode="External"/><Relationship Id="rId2439" Type="http://schemas.openxmlformats.org/officeDocument/2006/relationships/hyperlink" Target="http://www.reddit.com/r/Bitcoin/comments/39i9yh/fathating_redditors_flee_to_voat_overload_servers/" TargetMode="External"/><Relationship Id="rId1109" Type="http://schemas.openxmlformats.org/officeDocument/2006/relationships/hyperlink" Target="http://www.reddit.com/r/Bitcoin/comments/38jbqz/update_were_a_no_contract_voip_provider_and_were/" TargetMode="External"/><Relationship Id="rId519" Type="http://schemas.openxmlformats.org/officeDocument/2006/relationships/hyperlink" Target="https://youtu.be/2kvC38cQjeE" TargetMode="External"/><Relationship Id="rId514" Type="http://schemas.openxmlformats.org/officeDocument/2006/relationships/hyperlink" Target="http://www.reddit.com/r/Bitcoin/comments/385ofs/21mb_and_goodbye_to_some_core_devs/" TargetMode="External"/><Relationship Id="rId998" Type="http://schemas.openxmlformats.org/officeDocument/2006/relationships/hyperlink" Target="http://www.np.reddit.com/r/Streamiumlive/comments/38gr0u/the_worlds_first_cost_effective_solar_miner_1hr/" TargetMode="External"/><Relationship Id="rId513" Type="http://schemas.openxmlformats.org/officeDocument/2006/relationships/hyperlink" Target="http://www.reddit.com/r/Bitcoin/comments/385p45/when_im_trading/" TargetMode="External"/><Relationship Id="rId997" Type="http://schemas.openxmlformats.org/officeDocument/2006/relationships/hyperlink" Target="http://www.reddit.com/r/Bitcoin/comments/38gm1f/need_some_info_on_this_whole_bitcoin_mining_and/" TargetMode="External"/><Relationship Id="rId512" Type="http://schemas.openxmlformats.org/officeDocument/2006/relationships/hyperlink" Target="https://i.imgur.com/I9e63Pj.png" TargetMode="External"/><Relationship Id="rId996" Type="http://schemas.openxmlformats.org/officeDocument/2006/relationships/hyperlink" Target="http://www.reddit.com/r/Bitcoin/comments/38gmuq/would_bitcoin_survive_a_zombie_apocalypse_and/" TargetMode="External"/><Relationship Id="rId511" Type="http://schemas.openxmlformats.org/officeDocument/2006/relationships/hyperlink" Target="http://www.reddit.com/r/Bitcoin/comments/385mwe/lightningnetwork_and_transaction_fees/" TargetMode="External"/><Relationship Id="rId995" Type="http://schemas.openxmlformats.org/officeDocument/2006/relationships/hyperlink" Target="http://www.reddit.com/r/Bitcoin/comments/38gnk6/one_month_review_of_veritaseum_120_beta/" TargetMode="External"/><Relationship Id="rId518" Type="http://schemas.openxmlformats.org/officeDocument/2006/relationships/hyperlink" Target="http://www.reddit.com/r/Bitcoin/comments/385sp8/while_discussing_making_bitcoin_better_why_are_we/" TargetMode="External"/><Relationship Id="rId517" Type="http://schemas.openxmlformats.org/officeDocument/2006/relationships/hyperlink" Target="http://www.reddit.com/r/Bitcoin/comments/385fl4/dude_gmaxwelllukejr_crowd_need_to_stop_and_let/" TargetMode="External"/><Relationship Id="rId516" Type="http://schemas.openxmlformats.org/officeDocument/2006/relationships/hyperlink" Target="http://www.reddit.com/r/Bitcoin/comments/385o1y/changetip_joins_the_chamber_of_digital_commerce/" TargetMode="External"/><Relationship Id="rId515" Type="http://schemas.openxmlformats.org/officeDocument/2006/relationships/hyperlink" Target="https://twitter.com/ChangeTip/status/605504586519072769" TargetMode="External"/><Relationship Id="rId999" Type="http://schemas.openxmlformats.org/officeDocument/2006/relationships/hyperlink" Target="http://www.reddit.com/r/Bitcoin/comments/38guyy/the_worlds_first_cost_effective_solar_miner_1hr/" TargetMode="External"/><Relationship Id="rId990" Type="http://schemas.openxmlformats.org/officeDocument/2006/relationships/hyperlink" Target="http://www.reddit.com/r/Bitcoin/comments/38gm1f/need_some_info_on_this_whole_bitcoin_mining_and/" TargetMode="External"/><Relationship Id="rId1580" Type="http://schemas.openxmlformats.org/officeDocument/2006/relationships/hyperlink" Target="http://www.reddit.com/r/Bitcoin/comments/38v8c8/5025_unconfirmed_transactions_at_the_moment/" TargetMode="External"/><Relationship Id="rId1581" Type="http://schemas.openxmlformats.org/officeDocument/2006/relationships/hyperlink" Target="http://imgur.com/ayYU3mP" TargetMode="External"/><Relationship Id="rId1582" Type="http://schemas.openxmlformats.org/officeDocument/2006/relationships/hyperlink" Target="http://www.reddit.com/r/Bitcoin/comments/38vbff/written_on_the_bathroom_wall_at_rite_spot_bar_san/" TargetMode="External"/><Relationship Id="rId510" Type="http://schemas.openxmlformats.org/officeDocument/2006/relationships/hyperlink" Target="http://www.reddit.com/r/Bitcoin/comments/385o1y/changetip_joins_the_chamber_of_digital_commerce/" TargetMode="External"/><Relationship Id="rId994" Type="http://schemas.openxmlformats.org/officeDocument/2006/relationships/hyperlink" Target="http://www.reddit.com/r/Bitcoin/comments/38gonv/give_nyc_the_message_ban_bitlicence_ban_nyc_and/" TargetMode="External"/><Relationship Id="rId1583" Type="http://schemas.openxmlformats.org/officeDocument/2006/relationships/hyperlink" Target="http://www.reddit.com/r/Bitcoin/comments/38vbd7/bitcoin_does_not_scale/" TargetMode="External"/><Relationship Id="rId2430" Type="http://schemas.openxmlformats.org/officeDocument/2006/relationships/hyperlink" Target="http://www.reddit.com/r/Bitcoin/comments/39i06m/irs_auditing_people_selling_bitcoin/" TargetMode="External"/><Relationship Id="rId993" Type="http://schemas.openxmlformats.org/officeDocument/2006/relationships/hyperlink" Target="http://www.reddit.com/r/Bitcoin/comments/38gpio/bitcoin_finally_reaches_10k_on_agario/" TargetMode="External"/><Relationship Id="rId1100" Type="http://schemas.openxmlformats.org/officeDocument/2006/relationships/hyperlink" Target="http://www.reddit.com/r/Bitcoin/comments/38iy3l/what_happened_to_darkwallet/" TargetMode="External"/><Relationship Id="rId1584" Type="http://schemas.openxmlformats.org/officeDocument/2006/relationships/hyperlink" Target="http://www.coindesk.com/xapo-execs-former-employer-contract-breach/" TargetMode="External"/><Relationship Id="rId2431" Type="http://schemas.openxmlformats.org/officeDocument/2006/relationships/hyperlink" Target="http://www.reuters.com/article/2015/06/11/us-usa-security-islamicstate-idUSKBN0OR1V520150611" TargetMode="External"/><Relationship Id="rId992" Type="http://schemas.openxmlformats.org/officeDocument/2006/relationships/hyperlink" Target="http://www.reddit.com/r/Bitcoin/comments/38glsh/bitcoin_exchange_bitfinex_integrates_bitgo/" TargetMode="External"/><Relationship Id="rId1101" Type="http://schemas.openxmlformats.org/officeDocument/2006/relationships/hyperlink" Target="http://www.reddit.com/r/Bitcoin/comments/38ivtc/how_are_your_local_btc_atms_to_me_that_is_worst/" TargetMode="External"/><Relationship Id="rId1585" Type="http://schemas.openxmlformats.org/officeDocument/2006/relationships/hyperlink" Target="http://www.reddit.com/r/Bitcoin/comments/38vcxh/xapo_execs_sued_by_former_employer_for_contract/" TargetMode="External"/><Relationship Id="rId2432" Type="http://schemas.openxmlformats.org/officeDocument/2006/relationships/hyperlink" Target="http://www.reddit.com/r/Bitcoin/comments/39hy2q/america_arrests_17_year_old_for_teaching_muslims/" TargetMode="External"/><Relationship Id="rId991" Type="http://schemas.openxmlformats.org/officeDocument/2006/relationships/hyperlink" Target="http://bravenewcoin.com/news/bitcoin-exchange-bitfinex-integrates-bitgo-following-recent-hack/" TargetMode="External"/><Relationship Id="rId1102" Type="http://schemas.openxmlformats.org/officeDocument/2006/relationships/hyperlink" Target="https://youtu.be/g9Nq3UzogEg?t=2m30s" TargetMode="External"/><Relationship Id="rId1586" Type="http://schemas.openxmlformats.org/officeDocument/2006/relationships/hyperlink" Target="http://boostedboards.com/" TargetMode="External"/><Relationship Id="rId2433" Type="http://schemas.openxmlformats.org/officeDocument/2006/relationships/hyperlink" Target="http://www.reddit.com/r/Bitcoin/comments/39hwt7/for_my_cakeday_i_give_you_the_launch_of_xotikatv/" TargetMode="External"/><Relationship Id="rId1532" Type="http://schemas.openxmlformats.org/officeDocument/2006/relationships/hyperlink" Target="http://www.reddit.com/r/Bitcoin/comments/38uhvb/localbitcoinscom_sets_new_weekly_volume_record_48/" TargetMode="External"/><Relationship Id="rId2863" Type="http://schemas.openxmlformats.org/officeDocument/2006/relationships/hyperlink" Target="http://www.reddit.com/r/Bitcoin/comments/39r5n5/today_international_subreddit_rbitrussia_got_140/" TargetMode="External"/><Relationship Id="rId1533" Type="http://schemas.openxmlformats.org/officeDocument/2006/relationships/hyperlink" Target="http://imgur.com/ydNbUEV" TargetMode="External"/><Relationship Id="rId2864" Type="http://schemas.openxmlformats.org/officeDocument/2006/relationships/hyperlink" Target="https://vimeo.com/130642576" TargetMode="External"/><Relationship Id="rId1534" Type="http://schemas.openxmlformats.org/officeDocument/2006/relationships/hyperlink" Target="http://www.reddit.com/r/Bitcoin/comments/38uhmi/new_sarutobi_update_coming_very_soon/" TargetMode="External"/><Relationship Id="rId2865" Type="http://schemas.openxmlformats.org/officeDocument/2006/relationships/hyperlink" Target="http://www.reddit.com/r/Bitcoin/comments/39r4rb/4_liberlandian_citizens_go_home_and_play/" TargetMode="External"/><Relationship Id="rId1535" Type="http://schemas.openxmlformats.org/officeDocument/2006/relationships/hyperlink" Target="http://www.reddit.com/r/Bitcoin/comments/38uhfk/open_bazaar_vs_local_bitcoins_for_currency/" TargetMode="External"/><Relationship Id="rId2866" Type="http://schemas.openxmlformats.org/officeDocument/2006/relationships/hyperlink" Target="http://norran.se/nyheter/blaljus-nyheter/drev-knarkliga-pa-natet-har-ar-huvudmannen-371642" TargetMode="External"/><Relationship Id="rId1536" Type="http://schemas.openxmlformats.org/officeDocument/2006/relationships/hyperlink" Target="http://www.reddit.com/r/Bitcoin/comments/38ulxd/dear_bitcoinity_define_soon/" TargetMode="External"/><Relationship Id="rId2867" Type="http://schemas.openxmlformats.org/officeDocument/2006/relationships/hyperlink" Target="http://www.reddit.com/r/Bitcoin/comments/39r3fz/high_volume_drug_ring_operating_on_the_dark_web/" TargetMode="External"/><Relationship Id="rId1537" Type="http://schemas.openxmlformats.org/officeDocument/2006/relationships/hyperlink" Target="http://singularityhub.com/2015/06/06/exponential-finance-who-will-be-the-instagram-or-uber-of-finance/" TargetMode="External"/><Relationship Id="rId2868" Type="http://schemas.openxmlformats.org/officeDocument/2006/relationships/hyperlink" Target="http://www.reddit.com/r/Bitcoin/comments/39r3bi/breadwallet_asking_me_to_pay_over_10_network_fee/" TargetMode="External"/><Relationship Id="rId1538" Type="http://schemas.openxmlformats.org/officeDocument/2006/relationships/hyperlink" Target="http://www.reddit.com/r/Bitcoin/comments/38uli3/exponential_finance_who_will_be_the_instagram_or/" TargetMode="External"/><Relationship Id="rId2869" Type="http://schemas.openxmlformats.org/officeDocument/2006/relationships/hyperlink" Target="https://www.reddit.com/r/BitcoinMarkets/comments/39pxat/btce_stole_100_bitcoins_from_me_and_i_have_no/" TargetMode="External"/><Relationship Id="rId1539" Type="http://schemas.openxmlformats.org/officeDocument/2006/relationships/hyperlink" Target="http://www.reddit.com/r/Bitcoin/comments/38uldp/collective_consciousness/" TargetMode="External"/><Relationship Id="rId949" Type="http://schemas.openxmlformats.org/officeDocument/2006/relationships/hyperlink" Target="http://www.reddit.com/r/Bitcoin/comments/38ff7l/lets_get_the_reddit_ads_platform_to_accept_btc/" TargetMode="External"/><Relationship Id="rId948" Type="http://schemas.openxmlformats.org/officeDocument/2006/relationships/hyperlink" Target="http://www.reddit.com/r/Bitcoin/comments/38ffpt/gregory_maxwell_talks_at_sf_bitcoin_devs_meetup/" TargetMode="External"/><Relationship Id="rId943" Type="http://schemas.openxmlformats.org/officeDocument/2006/relationships/hyperlink" Target="http://www.newsbtc.com/2015/06/03/ecuador-is-trying-to-quit-dollarization-by-introducing-a-government-backed-cryptocurrency/" TargetMode="External"/><Relationship Id="rId942" Type="http://schemas.openxmlformats.org/officeDocument/2006/relationships/hyperlink" Target="http://www.reddit.com/r/Bitcoin/comments/38fcka/bitcoin_as_seen_bei_economists_from_the_journal/" TargetMode="External"/><Relationship Id="rId941" Type="http://schemas.openxmlformats.org/officeDocument/2006/relationships/hyperlink" Target="https://www.aeaweb.org/articles.php?doi=10.1257/jep.29.2.213" TargetMode="External"/><Relationship Id="rId940" Type="http://schemas.openxmlformats.org/officeDocument/2006/relationships/hyperlink" Target="http://www.reddit.com/r/Bitcoin/comments/38fa1i/can_we_get_some_changetip_love_for_my_friend/" TargetMode="External"/><Relationship Id="rId947" Type="http://schemas.openxmlformats.org/officeDocument/2006/relationships/hyperlink" Target="https://blockstream.com/2015/04/24/gregory-maxwell-talks-at-sf-bitcoin-devs-meetup/" TargetMode="External"/><Relationship Id="rId946" Type="http://schemas.openxmlformats.org/officeDocument/2006/relationships/hyperlink" Target="http://www.reddit.com/r/Bitcoin/comments/38fbxd/what_does_coinbase_do_with_payments_that_time_out/" TargetMode="External"/><Relationship Id="rId945" Type="http://schemas.openxmlformats.org/officeDocument/2006/relationships/hyperlink" Target="http://www.reddit.com/r/Bitcoin/comments/38fbyw/larger_block_size_improves_decentralization_heres/" TargetMode="External"/><Relationship Id="rId944" Type="http://schemas.openxmlformats.org/officeDocument/2006/relationships/hyperlink" Target="http://www.reddit.com/r/Bitcoin/comments/38fbzg/ecuador_is_trying_to_quit_dollarization_by/" TargetMode="External"/><Relationship Id="rId2860" Type="http://schemas.openxmlformats.org/officeDocument/2006/relationships/hyperlink" Target="http://www.reddit.com/r/Bitcoin/comments/39r20v/btce_stole_100_bitcoins_from_me_and_i_have_no/" TargetMode="External"/><Relationship Id="rId1530" Type="http://schemas.openxmlformats.org/officeDocument/2006/relationships/hyperlink" Target="http://www.reddit.com/r/Bitcoin/comments/38ufdu/coinsera_the_best_choice_for_investment/" TargetMode="External"/><Relationship Id="rId2861" Type="http://schemas.openxmlformats.org/officeDocument/2006/relationships/hyperlink" Target="http://www.reddit.com/r/Bitcoin/comments/39r1kz/igot_scammed_buy_igotcom/" TargetMode="External"/><Relationship Id="rId1531" Type="http://schemas.openxmlformats.org/officeDocument/2006/relationships/hyperlink" Target="http://bitcoincharts.com/charts/localbtcUSD" TargetMode="External"/><Relationship Id="rId2862" Type="http://schemas.openxmlformats.org/officeDocument/2006/relationships/hyperlink" Target="http://www.reddit.com/r/BitRussia/" TargetMode="External"/><Relationship Id="rId1521" Type="http://schemas.openxmlformats.org/officeDocument/2006/relationships/hyperlink" Target="https://blockchain.info" TargetMode="External"/><Relationship Id="rId2852" Type="http://schemas.openxmlformats.org/officeDocument/2006/relationships/hyperlink" Target="http://www.svd.se/det-kan-bli-bitcoins-dodsstot" TargetMode="External"/><Relationship Id="rId1522" Type="http://schemas.openxmlformats.org/officeDocument/2006/relationships/hyperlink" Target="http://www.reddit.com/r/Bitcoin/comments/38uayu/blockchaininfo_back_up_and_running/" TargetMode="External"/><Relationship Id="rId2853" Type="http://schemas.openxmlformats.org/officeDocument/2006/relationships/hyperlink" Target="http://www.reddit.com/r/Bitcoin/comments/39qx01/negative_full_page_bitcoin_ad_in_large_swedish/" TargetMode="External"/><Relationship Id="rId1523" Type="http://schemas.openxmlformats.org/officeDocument/2006/relationships/hyperlink" Target="http://www.inquisitr.com/2149196/28-year-old-new-yorker-robbed-at-gunpoint-for-bitcoin/" TargetMode="External"/><Relationship Id="rId2854" Type="http://schemas.openxmlformats.org/officeDocument/2006/relationships/hyperlink" Target="http://www.reddit.com/r/Bitcoin/comments/39qyll/bitid_help_a_developer/" TargetMode="External"/><Relationship Id="rId1524" Type="http://schemas.openxmlformats.org/officeDocument/2006/relationships/hyperlink" Target="http://www.reddit.com/r/Bitcoin/comments/38u9s3/28yearold_new_yorker_robbed_at_gunpoint_for/" TargetMode="External"/><Relationship Id="rId2855" Type="http://schemas.openxmlformats.org/officeDocument/2006/relationships/hyperlink" Target="http://www.reddit.com/r/Bitcoin/comments/39qxyl/edc_bitcoin/" TargetMode="External"/><Relationship Id="rId1525" Type="http://schemas.openxmlformats.org/officeDocument/2006/relationships/hyperlink" Target="http://www.reddit.com/r/Bitcoin/comments/38ug4n/spending_bitcoin_on_overstock_does_anybody_know/" TargetMode="External"/><Relationship Id="rId2856" Type="http://schemas.openxmlformats.org/officeDocument/2006/relationships/hyperlink" Target="http://norran.se/nyheter/blaljus-nyheter/drev-knarkliga-pa-natet-har-ar-huvudmannen-371642" TargetMode="External"/><Relationship Id="rId1526" Type="http://schemas.openxmlformats.org/officeDocument/2006/relationships/hyperlink" Target="http://www.reddit.com/r/Bitcoin/comments/38ufqb/finally_securing_bitcoins_offline_need_watchonly/" TargetMode="External"/><Relationship Id="rId2857" Type="http://schemas.openxmlformats.org/officeDocument/2006/relationships/hyperlink" Target="http://www.reddit.com/r/Bitcoin/comments/39r3fz/high_volume_drug_ring_operating_on_the_dark_web/" TargetMode="External"/><Relationship Id="rId1527" Type="http://schemas.openxmlformats.org/officeDocument/2006/relationships/hyperlink" Target="http://i.imgur.com/wIYfai1.png" TargetMode="External"/><Relationship Id="rId2858" Type="http://schemas.openxmlformats.org/officeDocument/2006/relationships/hyperlink" Target="http://www.reddit.com/r/Bitcoin/comments/39r3bi/breadwallet_asking_me_to_pay_over_10_network_fee/" TargetMode="External"/><Relationship Id="rId1528" Type="http://schemas.openxmlformats.org/officeDocument/2006/relationships/hyperlink" Target="http://www.reddit.com/r/Bitcoin/comments/38ufng/so_bank_of_america_wants_to_charge_me_25_to_xfer/" TargetMode="External"/><Relationship Id="rId2859" Type="http://schemas.openxmlformats.org/officeDocument/2006/relationships/hyperlink" Target="https://www.reddit.com/r/BitcoinMarkets/comments/39pxat/btce_stole_100_bitcoins_from_me_and_i_have_no/" TargetMode="External"/><Relationship Id="rId1529" Type="http://schemas.openxmlformats.org/officeDocument/2006/relationships/hyperlink" Target="http://yourmoneyfast.siterubix.com/coinsera-the-best-choice-for-investment?utm_campaign=shareaholic&amp;utm_medium=reddit&amp;utm_source=news" TargetMode="External"/><Relationship Id="rId939" Type="http://schemas.openxmlformats.org/officeDocument/2006/relationships/hyperlink" Target="https://www.youtube.com/watch?v=ptbVWkUcCOU" TargetMode="External"/><Relationship Id="rId938" Type="http://schemas.openxmlformats.org/officeDocument/2006/relationships/hyperlink" Target="http://www.reddit.com/r/Bitcoin/comments/38f4er/selling_bitcoin_asics/" TargetMode="External"/><Relationship Id="rId937" Type="http://schemas.openxmlformats.org/officeDocument/2006/relationships/hyperlink" Target="http://www.reddit.com/r/Bitcoin/comments/38f4j4/today_all_good_newsand_the_price_goes_up_wtf_is/" TargetMode="External"/><Relationship Id="rId932" Type="http://schemas.openxmlformats.org/officeDocument/2006/relationships/hyperlink" Target="http://www.reddit.com/r/Bitcoin/comments/38exd0/coinbase_accounts_wyoming/" TargetMode="External"/><Relationship Id="rId931" Type="http://schemas.openxmlformats.org/officeDocument/2006/relationships/hyperlink" Target="https://support.coinbase.com/customer/portal/articles/1999937-coinbase-accounts" TargetMode="External"/><Relationship Id="rId930" Type="http://schemas.openxmlformats.org/officeDocument/2006/relationships/hyperlink" Target="http://www.reddit.com/r/Bitcoin/comments/38exk1/coinbase_ceo_brian_armstrong_blocks_me_for/" TargetMode="External"/><Relationship Id="rId936" Type="http://schemas.openxmlformats.org/officeDocument/2006/relationships/hyperlink" Target="http://www.reddit.com/r/Bitcoin/comments/38f0w5/moneytis_launches_open_beta_of_global_bitcoin/" TargetMode="External"/><Relationship Id="rId935" Type="http://schemas.openxmlformats.org/officeDocument/2006/relationships/hyperlink" Target="https://bitcoinmagazine.com/20678/moneytis-launches-open-beta-global-bitcoin-remittance-service/" TargetMode="External"/><Relationship Id="rId934" Type="http://schemas.openxmlformats.org/officeDocument/2006/relationships/hyperlink" Target="http://www.reddit.com/r/Bitcoin/comments/38ex6q/why_does_bitcoin_the_blockchain_and_ultimately/" TargetMode="External"/><Relationship Id="rId933" Type="http://schemas.openxmlformats.org/officeDocument/2006/relationships/hyperlink" Target="http://www.occupymynews.com/why-does-bitcoin-the-block-chain-and-ultimately-the-cultivation-of-a-public-and-immutable-public-ledger-matter/" TargetMode="External"/><Relationship Id="rId2850" Type="http://schemas.openxmlformats.org/officeDocument/2006/relationships/hyperlink" Target="https://www.youtube.com/watch?v=Pbd1lc0FTxM" TargetMode="External"/><Relationship Id="rId1520" Type="http://schemas.openxmlformats.org/officeDocument/2006/relationships/hyperlink" Target="http://www.reddit.com/r/Bitcoin/comments/38uc35/what_other_things_like_bitcoin_are_poised_to/" TargetMode="External"/><Relationship Id="rId2851" Type="http://schemas.openxmlformats.org/officeDocument/2006/relationships/hyperlink" Target="http://www.reddit.com/r/Bitcoin/comments/39qrcr/bitcoin_the_new_cash/" TargetMode="External"/><Relationship Id="rId1554" Type="http://schemas.openxmlformats.org/officeDocument/2006/relationships/hyperlink" Target="http://www.reddit.com/r/Bitcoin/comments/38ur9y/coinroyalecom_provably_fair_bitcoin_gambling/" TargetMode="External"/><Relationship Id="rId2401" Type="http://schemas.openxmlformats.org/officeDocument/2006/relationships/hyperlink" Target="http://www.reddit.com/r/Bitcoin/comments/39hdgc/jihadist_us_teen_faces_prison_for_blog_tweets/" TargetMode="External"/><Relationship Id="rId2885" Type="http://schemas.openxmlformats.org/officeDocument/2006/relationships/hyperlink" Target="http://www.reddit.com/r/Bitcoin/comments/39rktz/bter_has_held_a_very_large_sum_of_usd_in_my/" TargetMode="External"/><Relationship Id="rId1555" Type="http://schemas.openxmlformats.org/officeDocument/2006/relationships/hyperlink" Target="http://www.wonderlandco.in/?id=18QWpSK2AkLjX2NdWugrVCkgD1t4uwq7bD" TargetMode="External"/><Relationship Id="rId2402" Type="http://schemas.openxmlformats.org/officeDocument/2006/relationships/hyperlink" Target="http://www.ifrasia.com/bitcoin-technology-will-disrupt-derivatives-says-banker/21202956.article" TargetMode="External"/><Relationship Id="rId2886" Type="http://schemas.openxmlformats.org/officeDocument/2006/relationships/hyperlink" Target="http://www.reddit.com/r/Bitcoin/comments/39rkr6/idea_a_website_featuring_robots_on_live_streams/" TargetMode="External"/><Relationship Id="rId1556" Type="http://schemas.openxmlformats.org/officeDocument/2006/relationships/hyperlink" Target="http://www.reddit.com/r/Bitcoin/comments/38uwbe/wonderland_coin/" TargetMode="External"/><Relationship Id="rId2403" Type="http://schemas.openxmlformats.org/officeDocument/2006/relationships/hyperlink" Target="http://www.reddit.com/r/Bitcoin/comments/39hcyq/bitcoin_technology_will_disrupt_derivatives_says/" TargetMode="External"/><Relationship Id="rId2887" Type="http://schemas.openxmlformats.org/officeDocument/2006/relationships/hyperlink" Target="http://bravenewcoin.com/news/coinmap-launches-a-new-version-with-added-features/" TargetMode="External"/><Relationship Id="rId1557" Type="http://schemas.openxmlformats.org/officeDocument/2006/relationships/hyperlink" Target="https://streamium.io/b/dutch-kittens-naughty-stream" TargetMode="External"/><Relationship Id="rId2404" Type="http://schemas.openxmlformats.org/officeDocument/2006/relationships/hyperlink" Target="https://twitter.com/adam3us/status/609075434714722304" TargetMode="External"/><Relationship Id="rId2888" Type="http://schemas.openxmlformats.org/officeDocument/2006/relationships/hyperlink" Target="http://www.reddit.com/r/Bitcoin/comments/39robk/coinmap_launches_a_new_version_with_added_features/" TargetMode="External"/><Relationship Id="rId1558" Type="http://schemas.openxmlformats.org/officeDocument/2006/relationships/hyperlink" Target="http://www.reddit.com/r/Bitcoin/comments/38uvr2/streamium_my_friend_the_same_which_smoked_weed/" TargetMode="External"/><Relationship Id="rId2405" Type="http://schemas.openxmlformats.org/officeDocument/2006/relationships/hyperlink" Target="http://www.reddit.com/r/Bitcoin/comments/39hgzc/blockstream_cofounder_president_adam_back_phd_on/" TargetMode="External"/><Relationship Id="rId2889" Type="http://schemas.openxmlformats.org/officeDocument/2006/relationships/hyperlink" Target="http://www.reddit.com/r/Bitcoin/comments/39rpdb/why_isnt_the_btcchina_mining_pool_showing_in_this/" TargetMode="External"/><Relationship Id="rId1559" Type="http://schemas.openxmlformats.org/officeDocument/2006/relationships/hyperlink" Target="http://www.reddit.com/r/Bitcoin/comments/38uxl1/hi_i_love_bitcoin_and_the_reason_why_may_astound/" TargetMode="External"/><Relationship Id="rId2406" Type="http://schemas.openxmlformats.org/officeDocument/2006/relationships/hyperlink" Target="http://www.reddit.com/r/Bitcoin/comments/39hfs4/i_bit_the_bullet_and_am_going_for_the_gold_i_am/" TargetMode="External"/><Relationship Id="rId2407" Type="http://schemas.openxmlformats.org/officeDocument/2006/relationships/hyperlink" Target="http://www.reddit.com/r/Bitcoin/comments/39hm4c/r_bitcoin_can_take_advantage_of_a_situation/" TargetMode="External"/><Relationship Id="rId2408" Type="http://schemas.openxmlformats.org/officeDocument/2006/relationships/hyperlink" Target="http://www.reddit.com/r/Bitcoin/comments/39hlgl/how_do_i_import_private_key_in_electrum/" TargetMode="External"/><Relationship Id="rId2409" Type="http://schemas.openxmlformats.org/officeDocument/2006/relationships/hyperlink" Target="http://www.reddit.com/r/Bitcoin/comments/39hkfd/want_to_your_bitcoins_stolen_use_bitreserve/" TargetMode="External"/><Relationship Id="rId965" Type="http://schemas.openxmlformats.org/officeDocument/2006/relationships/hyperlink" Target="https://denverbitcoincenter.com/?p=1280" TargetMode="External"/><Relationship Id="rId964" Type="http://schemas.openxmlformats.org/officeDocument/2006/relationships/hyperlink" Target="http://www.reddit.com/r/Bitcoin/comments/38fk2p/tcdrak_on_twitter_bitpay_and_coinkite_are_two/" TargetMode="External"/><Relationship Id="rId963" Type="http://schemas.openxmlformats.org/officeDocument/2006/relationships/hyperlink" Target="https://twitter.com/btcdrak/status/606214156144869376" TargetMode="External"/><Relationship Id="rId962" Type="http://schemas.openxmlformats.org/officeDocument/2006/relationships/hyperlink" Target="http://www.reddit.com/r/Bitcoin/comments/38fl9t/playing_devils_advocate_for_a_minute_couldnt_you/" TargetMode="External"/><Relationship Id="rId969" Type="http://schemas.openxmlformats.org/officeDocument/2006/relationships/hyperlink" Target="http://www.reddit.com/r/Bitcoin/comments/38fy3v/bitcoin_freelancing_site_launched_no_fees_pay_and/" TargetMode="External"/><Relationship Id="rId968" Type="http://schemas.openxmlformats.org/officeDocument/2006/relationships/hyperlink" Target="http://www.reddit.com/r/Bitcoin/comments/38fv9g/solving_the_unconfirmed_transaction_issue_instead/" TargetMode="External"/><Relationship Id="rId967" Type="http://schemas.openxmlformats.org/officeDocument/2006/relationships/hyperlink" Target="http://www.reddit.com/r/Bitcoin/comments/38fs52/copay_as_twostep_verification_wallet/" TargetMode="External"/><Relationship Id="rId966" Type="http://schemas.openxmlformats.org/officeDocument/2006/relationships/hyperlink" Target="http://www.reddit.com/r/Bitcoin/comments/38fsog/bitcoin_society_podcast_paul_puey_airbitz/" TargetMode="External"/><Relationship Id="rId2880" Type="http://schemas.openxmlformats.org/officeDocument/2006/relationships/hyperlink" Target="http://www.google.com/trends/explore" TargetMode="External"/><Relationship Id="rId961" Type="http://schemas.openxmlformats.org/officeDocument/2006/relationships/hyperlink" Target="http://www.reddit.com/r/Bitcoin/comments/38fmra/max_block_size_2_average_size_of_last_144_blocks/" TargetMode="External"/><Relationship Id="rId1550" Type="http://schemas.openxmlformats.org/officeDocument/2006/relationships/hyperlink" Target="http://www.reddit.com/r/Bitcoin/comments/38uuf4/this_code_hacks_nearly_every_credit_card_machine/" TargetMode="External"/><Relationship Id="rId2881" Type="http://schemas.openxmlformats.org/officeDocument/2006/relationships/hyperlink" Target="http://www.reddit.com/r/Bitcoin/comments/39rjsg/look_familiar/" TargetMode="External"/><Relationship Id="rId960" Type="http://schemas.openxmlformats.org/officeDocument/2006/relationships/hyperlink" Target="http://www.reddit.com/r/Bitcoin/comments/38fnlx/the_creepiest_promotion_ever_so_today_we_talked/" TargetMode="External"/><Relationship Id="rId1551" Type="http://schemas.openxmlformats.org/officeDocument/2006/relationships/hyperlink" Target="http://www.reddit.com/r/Bitcoin/comments/38ut8p/is_there_a_bitcoin_app_thats_as_easy_to_use_as/" TargetMode="External"/><Relationship Id="rId2882" Type="http://schemas.openxmlformats.org/officeDocument/2006/relationships/hyperlink" Target="http://www.reddit.com/r/Bitcoin/comments/39rm42/spendbitcoinscom_for_sale_with_full_website/" TargetMode="External"/><Relationship Id="rId1552" Type="http://schemas.openxmlformats.org/officeDocument/2006/relationships/hyperlink" Target="http://www.reddit.com/r/Bitcoin/comments/38urr9/smsblockchain_blockchain_info_without_data/" TargetMode="External"/><Relationship Id="rId2883" Type="http://schemas.openxmlformats.org/officeDocument/2006/relationships/hyperlink" Target="https://ihb.io/2015-06-13/news/mind-bitcoin-wallet-developer-andreas-schildbach-18276" TargetMode="External"/><Relationship Id="rId1553" Type="http://schemas.openxmlformats.org/officeDocument/2006/relationships/hyperlink" Target="http://www.coinbuzz.com/review/coin-royale-provably-fair-bitcoin-gambling/" TargetMode="External"/><Relationship Id="rId2400" Type="http://schemas.openxmlformats.org/officeDocument/2006/relationships/hyperlink" Target="http://arstechnica.com/tech-policy/2015/06/jihadist-us-teen-faces-prison-for-blog-tweets-about-encryption-and-bitcoin/" TargetMode="External"/><Relationship Id="rId2884" Type="http://schemas.openxmlformats.org/officeDocument/2006/relationships/hyperlink" Target="http://www.reddit.com/r/Bitcoin/comments/39rm03/in_the_mind_of_bitcoin_wallet_developer_andreas/" TargetMode="External"/><Relationship Id="rId1543" Type="http://schemas.openxmlformats.org/officeDocument/2006/relationships/hyperlink" Target="http://www.reddit.com/r/Bitcoin/comments/38uozr/what_should_i_add_to_my_feedly_bitcoin_collection/" TargetMode="External"/><Relationship Id="rId2874" Type="http://schemas.openxmlformats.org/officeDocument/2006/relationships/hyperlink" Target="http://www.reddit.com/r/Bitcoin/comments/39rbfw/psa_for_technologists_who_want_to_use_blockchain/" TargetMode="External"/><Relationship Id="rId1544" Type="http://schemas.openxmlformats.org/officeDocument/2006/relationships/hyperlink" Target="http://www.reddit.com/r/Bitcoin/comments/38urr9/smsblockchain_blockchain_info_without_data/" TargetMode="External"/><Relationship Id="rId2875" Type="http://schemas.openxmlformats.org/officeDocument/2006/relationships/hyperlink" Target="https://www.onlinequizcreator.com/bitcoin/quiz-100668" TargetMode="External"/><Relationship Id="rId1545" Type="http://schemas.openxmlformats.org/officeDocument/2006/relationships/hyperlink" Target="http://www.coinbuzz.com/review/coin-royale-provably-fair-bitcoin-gambling/" TargetMode="External"/><Relationship Id="rId2876" Type="http://schemas.openxmlformats.org/officeDocument/2006/relationships/hyperlink" Target="http://www.reddit.com/r/Bitcoin/comments/39rb85/intermediate_bitcoin_quiz_how_much_did_you_score/" TargetMode="External"/><Relationship Id="rId1546" Type="http://schemas.openxmlformats.org/officeDocument/2006/relationships/hyperlink" Target="http://www.reddit.com/r/Bitcoin/comments/38ur9y/coinroyalecom_provably_fair_bitcoin_gambling/" TargetMode="External"/><Relationship Id="rId2877" Type="http://schemas.openxmlformats.org/officeDocument/2006/relationships/hyperlink" Target="http://www.reddit.com/r/Bitcoin/comments/39rery/newbie_opsec_workflow_question/" TargetMode="External"/><Relationship Id="rId1547" Type="http://schemas.openxmlformats.org/officeDocument/2006/relationships/hyperlink" Target="http://www.reddit.com/r/Bitcoin/comments/38ur9k/made_a_video_of_bitcoins_current_pricestability/" TargetMode="External"/><Relationship Id="rId2878" Type="http://schemas.openxmlformats.org/officeDocument/2006/relationships/hyperlink" Target="http://www.reddit.com/r/Bitcoin/comments/39rgdx/randomly_received_100_bits_into_my_coinbase_vault/" TargetMode="External"/><Relationship Id="rId1548" Type="http://schemas.openxmlformats.org/officeDocument/2006/relationships/hyperlink" Target="http://www.reddit.com/r/Bitcoin/comments/38uuon/i_do_not_have_56gb_of_free_space_to_install_the/" TargetMode="External"/><Relationship Id="rId2879" Type="http://schemas.openxmlformats.org/officeDocument/2006/relationships/hyperlink" Target="http://www.reddit.com/r/Bitcoin/comments/39rjta/is_it_possible_to_recover_your_private_keys_in/" TargetMode="External"/><Relationship Id="rId1549" Type="http://schemas.openxmlformats.org/officeDocument/2006/relationships/hyperlink" Target="http://money.cnn.com/2015/04/29/technology/credit-card-machine-hack/index.html" TargetMode="External"/><Relationship Id="rId959" Type="http://schemas.openxmlformats.org/officeDocument/2006/relationships/hyperlink" Target="http://motherboard.vice.com/read/meet-mr-anonymous-and-the-wet-t-shirt-girls" TargetMode="External"/><Relationship Id="rId954" Type="http://schemas.openxmlformats.org/officeDocument/2006/relationships/hyperlink" Target="http://www.reddit.com/r/Bitcoin/comments/38fjul/new_york_just_announced_the_final_details_of_the/" TargetMode="External"/><Relationship Id="rId953" Type="http://schemas.openxmlformats.org/officeDocument/2006/relationships/hyperlink" Target="http://reason.com/blog/2015/06/03/new-york-lawsky-bitlicense" TargetMode="External"/><Relationship Id="rId952" Type="http://schemas.openxmlformats.org/officeDocument/2006/relationships/hyperlink" Target="http://www.reddit.com/r/Bitcoin/comments/38fk2p/tcdrak_on_twitter_bitpay_and_coinkite_are_two/" TargetMode="External"/><Relationship Id="rId951" Type="http://schemas.openxmlformats.org/officeDocument/2006/relationships/hyperlink" Target="https://twitter.com/btcdrak/status/606214156144869376" TargetMode="External"/><Relationship Id="rId958" Type="http://schemas.openxmlformats.org/officeDocument/2006/relationships/hyperlink" Target="http://www.reddit.com/r/Bitcoin/comments/38foaf/our_thoughts_on_the_bitlicense_california_is/" TargetMode="External"/><Relationship Id="rId957" Type="http://schemas.openxmlformats.org/officeDocument/2006/relationships/hyperlink" Target="https://coincenter.org/2015/06/our-thoughts-on-the-bitlicense-california-is-winning" TargetMode="External"/><Relationship Id="rId956" Type="http://schemas.openxmlformats.org/officeDocument/2006/relationships/hyperlink" Target="http://www.reddit.com/r/Bitcoin/comments/38fp5q/sidechains_bringing_new_elements_to_bitcoin_sf/" TargetMode="External"/><Relationship Id="rId955" Type="http://schemas.openxmlformats.org/officeDocument/2006/relationships/hyperlink" Target="http://www.meetup.com/SF-Bitcoin-Devs/events/222975224/" TargetMode="External"/><Relationship Id="rId950" Type="http://schemas.openxmlformats.org/officeDocument/2006/relationships/hyperlink" Target="http://www.reddit.com/r/Bitcoin/comments/38fl9t/playing_devils_advocate_for_a_minute_couldnt_you/" TargetMode="External"/><Relationship Id="rId2870" Type="http://schemas.openxmlformats.org/officeDocument/2006/relationships/hyperlink" Target="http://www.reddit.com/r/Bitcoin/comments/39r20v/btce_stole_100_bitcoins_from_me_and_i_have_no/" TargetMode="External"/><Relationship Id="rId1540" Type="http://schemas.openxmlformats.org/officeDocument/2006/relationships/hyperlink" Target="http://www.reddit.com/r/Bitcoin/comments/38ul0n/i_know_how_to_bring_bitcoin_mainstream/" TargetMode="External"/><Relationship Id="rId2871" Type="http://schemas.openxmlformats.org/officeDocument/2006/relationships/hyperlink" Target="http://cointelegraph.com/news/114551/how-to-make-bitcoins-block-size-limits-unnecessary" TargetMode="External"/><Relationship Id="rId1541" Type="http://schemas.openxmlformats.org/officeDocument/2006/relationships/hyperlink" Target="http://www.reddit.com/r/Bitcoin/comments/38uq69/bitcoins_have_disappeared_after_atm_deposit/" TargetMode="External"/><Relationship Id="rId2872" Type="http://schemas.openxmlformats.org/officeDocument/2006/relationships/hyperlink" Target="http://www.reddit.com/r/Bitcoin/comments/39r8ge/how_to_make_the_blocksize_limit_unnecessary/" TargetMode="External"/><Relationship Id="rId1542" Type="http://schemas.openxmlformats.org/officeDocument/2006/relationships/hyperlink" Target="http://www.reddit.com/r/Bitcoin/comments/38upnu/bitcoin_in_discussion/" TargetMode="External"/><Relationship Id="rId2873" Type="http://schemas.openxmlformats.org/officeDocument/2006/relationships/hyperlink" Target="http://www.themarysue.com/wp-content/uploads/2015/06/flintstones.gif" TargetMode="External"/><Relationship Id="rId2027" Type="http://schemas.openxmlformats.org/officeDocument/2006/relationships/hyperlink" Target="http://www.zerohedge.com/news/2015-06-09/petroyuan-born-gazprom-now-settling-all-crude-sales-china-renminbi" TargetMode="External"/><Relationship Id="rId2028" Type="http://schemas.openxmlformats.org/officeDocument/2006/relationships/hyperlink" Target="http://www.reddit.com/r/Bitcoin/comments/396a5y/the_petroyuan_is_born_gazprom_now_settling_all/" TargetMode="External"/><Relationship Id="rId2029" Type="http://schemas.openxmlformats.org/officeDocument/2006/relationships/hyperlink" Target="https://www.trustedsec.com/may-2015/passwordstorage/" TargetMode="External"/><Relationship Id="rId590" Type="http://schemas.openxmlformats.org/officeDocument/2006/relationships/hyperlink" Target="http://www.reddit.com/r/Bitcoin/comments/387eop/bitcoin_booty_promotion_by_wet_tshirt_girls_share/" TargetMode="External"/><Relationship Id="rId107" Type="http://schemas.openxmlformats.org/officeDocument/2006/relationships/hyperlink" Target="http://www.businessinsider.com.au/a-quarter-of-australians-are-ok-having-a-chip-implanted-in-them-to-pay-for-stuff-2015-5" TargetMode="External"/><Relationship Id="rId106" Type="http://schemas.openxmlformats.org/officeDocument/2006/relationships/hyperlink" Target="http://www.reddit.com/r/Bitcoin/comments/37x7y9/starts_in_10_minutes/" TargetMode="External"/><Relationship Id="rId105" Type="http://schemas.openxmlformats.org/officeDocument/2006/relationships/hyperlink" Target="http://www.epixhd.com/movie/deep-web/?gclid=CjwKEAjwnKCrBRCm1YuPrtWW0QMSJAC-5UYkwPa3X87Lv0hbtZxRsMudHsMyvb7GP3fmkmvdaBljeRoCtl7w_wcB" TargetMode="External"/><Relationship Id="rId589" Type="http://schemas.openxmlformats.org/officeDocument/2006/relationships/hyperlink" Target="https://www.youtube.com/attribution_link?a=mxBHVxOUGoI&amp;u=%2Fwatch%3Fv%3DHuvxpwLnd00%26feature%3Dshare" TargetMode="External"/><Relationship Id="rId104" Type="http://schemas.openxmlformats.org/officeDocument/2006/relationships/hyperlink" Target="http://www.reddit.com/r/Bitcoin/comments/37x5fn/re_lightning_network_and_the_blocksize/" TargetMode="External"/><Relationship Id="rId588" Type="http://schemas.openxmlformats.org/officeDocument/2006/relationships/hyperlink" Target="http://www.reddit.com/r/Bitcoin/comments/386tsq/can_someone_explain_mike_hearns_logic_here/" TargetMode="External"/><Relationship Id="rId109" Type="http://schemas.openxmlformats.org/officeDocument/2006/relationships/hyperlink" Target="http://www.reddit.com/r/Bitcoin/comments/37x6qo/vanilla_visa_to_btc/" TargetMode="External"/><Relationship Id="rId1170" Type="http://schemas.openxmlformats.org/officeDocument/2006/relationships/hyperlink" Target="http://www.reddit.com/r/Bitcoin/comments/38kxjb/on_streamiumlive_my_gfs_boobs_and_me_20_hr/" TargetMode="External"/><Relationship Id="rId108" Type="http://schemas.openxmlformats.org/officeDocument/2006/relationships/hyperlink" Target="http://www.reddit.com/r/Bitcoin/comments/37x7mi/a_quarter_of_australians_are_ok_having_a_chip/" TargetMode="External"/><Relationship Id="rId1171" Type="http://schemas.openxmlformats.org/officeDocument/2006/relationships/hyperlink" Target="https://www.mail-archive.com/bitcoin-development@lists.sourceforge.net/msg08054.html" TargetMode="External"/><Relationship Id="rId583" Type="http://schemas.openxmlformats.org/officeDocument/2006/relationships/hyperlink" Target="http://www.reddit.com/r/Bitcoin/comments/38778c/can_anybody_give_me_some_tech_guidance_on/" TargetMode="External"/><Relationship Id="rId1172" Type="http://schemas.openxmlformats.org/officeDocument/2006/relationships/hyperlink" Target="http://www.reddit.com/r/Bitcoin/comments/38kzxi/bitcoindevelopment_tough_questions_for_peter_todd/" TargetMode="External"/><Relationship Id="rId582" Type="http://schemas.openxmlformats.org/officeDocument/2006/relationships/hyperlink" Target="http://www.reddit.com/r/Bitcoin/comments/3875xl/break_even_fee/" TargetMode="External"/><Relationship Id="rId1173" Type="http://schemas.openxmlformats.org/officeDocument/2006/relationships/hyperlink" Target="http://www.reddit.com/r/Bitcoin/comments/38kz2a/lets_face_it_you_will_never_be_able_to_insure/" TargetMode="External"/><Relationship Id="rId2020" Type="http://schemas.openxmlformats.org/officeDocument/2006/relationships/hyperlink" Target="http://www.reddit.com/r/Bitcoin/comments/395w0j/bitcoin_in_brazil_touching_1k_trading_volume_in/" TargetMode="External"/><Relationship Id="rId581" Type="http://schemas.openxmlformats.org/officeDocument/2006/relationships/hyperlink" Target="http://www.reddit.com/r/Bitcoin/comments/3875xy/would_it_be_possible_for_a_company_to_convince/" TargetMode="External"/><Relationship Id="rId1174" Type="http://schemas.openxmlformats.org/officeDocument/2006/relationships/hyperlink" Target="https://github.com/bitcoin/bitcoin/blob/v0.11.0rc1/doc/release-notes.md" TargetMode="External"/><Relationship Id="rId2021" Type="http://schemas.openxmlformats.org/officeDocument/2006/relationships/hyperlink" Target="http://www.reddit.com/r/Bitcoin/comments/39612t/with_fast_money_new_banks_are_companies/" TargetMode="External"/><Relationship Id="rId580" Type="http://schemas.openxmlformats.org/officeDocument/2006/relationships/hyperlink" Target="http://www.reddit.com/r/Bitcoin/comments/3873xl/would_it_be_proper_newage_internet_etiquette_to/" TargetMode="External"/><Relationship Id="rId1175" Type="http://schemas.openxmlformats.org/officeDocument/2006/relationships/hyperlink" Target="http://www.reddit.com/r/Bitcoin/comments/38l3jc/the_bitcoin_core_011_release_cycle_has_begun_with/" TargetMode="External"/><Relationship Id="rId2022" Type="http://schemas.openxmlformats.org/officeDocument/2006/relationships/hyperlink" Target="https://beta.multibit.org/blog/2015/06/09/multibit-hd-release-0.1.html" TargetMode="External"/><Relationship Id="rId103" Type="http://schemas.openxmlformats.org/officeDocument/2006/relationships/hyperlink" Target="http://www.reddit.com/r/Bitcoin/comments/37x5gu/how_to_add_bitcoin_wallet_to_my_android_app/" TargetMode="External"/><Relationship Id="rId587" Type="http://schemas.openxmlformats.org/officeDocument/2006/relationships/hyperlink" Target="http://www.reddit.com/r/Bitcoin/comments/387b1m/which_block_explorer_do_you_recommend_and_why/" TargetMode="External"/><Relationship Id="rId1176" Type="http://schemas.openxmlformats.org/officeDocument/2006/relationships/hyperlink" Target="http://bitcoin-development.narkive.com/EtlscI0j/tough-questions-for-peter-todd-chief-scientist-mastercoin-counterparty-coinkite-darkwallet-viacoin" TargetMode="External"/><Relationship Id="rId2023" Type="http://schemas.openxmlformats.org/officeDocument/2006/relationships/hyperlink" Target="http://www.reddit.com/r/Bitcoin/comments/3964kj/multibit_hd_release_01_is_now_available/" TargetMode="External"/><Relationship Id="rId102" Type="http://schemas.openxmlformats.org/officeDocument/2006/relationships/hyperlink" Target="http://www.reddit.com/r/Bitcoin/comments/37x2nr/the_d_casino_located_in_downtown_las_vegas/" TargetMode="External"/><Relationship Id="rId586" Type="http://schemas.openxmlformats.org/officeDocument/2006/relationships/hyperlink" Target="http://www.reddit.com/r/Bitcoin/comments/387afq/greencoinx_identifiable_digital_currency_attracts/" TargetMode="External"/><Relationship Id="rId1177" Type="http://schemas.openxmlformats.org/officeDocument/2006/relationships/hyperlink" Target="http://www.reddit.com/r/Bitcoin/comments/38l11z/tough_questions_for_peter_todd_chief_scientist/" TargetMode="External"/><Relationship Id="rId2024" Type="http://schemas.openxmlformats.org/officeDocument/2006/relationships/hyperlink" Target="http://www.bloomberg.com/news/articles/2015-06-09/symbiont-s-bitcoin-linked-trading-fix-gets-heavyweight-backing" TargetMode="External"/><Relationship Id="rId101" Type="http://schemas.openxmlformats.org/officeDocument/2006/relationships/hyperlink" Target="http://imgur.com/smqzvvq" TargetMode="External"/><Relationship Id="rId585" Type="http://schemas.openxmlformats.org/officeDocument/2006/relationships/hyperlink" Target="http://www.coindesk.com/press-releases/greenbank-appoint-director-complete-private-placement/" TargetMode="External"/><Relationship Id="rId1178" Type="http://schemas.openxmlformats.org/officeDocument/2006/relationships/hyperlink" Target="http://www.reddit.com/r/Bitcoin/comments/38l5rl/so_if_we_hover_at_220240_for_a_year_bitcoin_may/" TargetMode="External"/><Relationship Id="rId2025" Type="http://schemas.openxmlformats.org/officeDocument/2006/relationships/hyperlink" Target="http://www.reddit.com/r/Bitcoin/comments/3967xq/symbionts_bitcoinlinked_trading_fix_gets/" TargetMode="External"/><Relationship Id="rId100" Type="http://schemas.openxmlformats.org/officeDocument/2006/relationships/hyperlink" Target="http://www.reddit.com/r/Bitcoin/comments/37x31y/what_is_bitcoins_value_proposition/" TargetMode="External"/><Relationship Id="rId584" Type="http://schemas.openxmlformats.org/officeDocument/2006/relationships/hyperlink" Target="http://www.reddit.com/r/Bitcoin/comments/387b1m/which_block_explorer_do_you_recommend_and_why/" TargetMode="External"/><Relationship Id="rId1179" Type="http://schemas.openxmlformats.org/officeDocument/2006/relationships/hyperlink" Target="http://imgur.com/FheJGme" TargetMode="External"/><Relationship Id="rId2026" Type="http://schemas.openxmlformats.org/officeDocument/2006/relationships/hyperlink" Target="http://www.reddit.com/r/Bitcoin/comments/396ael/sales_platforms_and_bitcoin/" TargetMode="External"/><Relationship Id="rId1169" Type="http://schemas.openxmlformats.org/officeDocument/2006/relationships/hyperlink" Target="http://www.np.reddit.com/r/Streamiumlive/comments/38ks6b/my_gfs_boobs_and_me/" TargetMode="External"/><Relationship Id="rId2016" Type="http://schemas.openxmlformats.org/officeDocument/2006/relationships/hyperlink" Target="http://www.reddit.com/r/Bitcoin/comments/395tsf/ok_ive_got_the_sidechainelements_client_running/" TargetMode="External"/><Relationship Id="rId2017" Type="http://schemas.openxmlformats.org/officeDocument/2006/relationships/hyperlink" Target="http://imgur.com/a/SKPmk" TargetMode="External"/><Relationship Id="rId2018" Type="http://schemas.openxmlformats.org/officeDocument/2006/relationships/hyperlink" Target="http://www.reddit.com/r/Bitcoin/comments/395zdx/massive_exposure_for_bitcoin_at_f1_grand_prix_of/" TargetMode="External"/><Relationship Id="rId2019" Type="http://schemas.openxmlformats.org/officeDocument/2006/relationships/hyperlink" Target="http://www.reddit.com/r/Bitcoin/comments/395yhw/homeless_youth_seeking_to_make_money_with_bitcoin/" TargetMode="External"/><Relationship Id="rId579" Type="http://schemas.openxmlformats.org/officeDocument/2006/relationships/hyperlink" Target="https://instagram.com/p/3a8mwZr2IF/" TargetMode="External"/><Relationship Id="rId578" Type="http://schemas.openxmlformats.org/officeDocument/2006/relationships/hyperlink" Target="http://www.reddit.com/r/Bitcoin/comments/3873zy/how_to_get_funding_for_your_business/" TargetMode="External"/><Relationship Id="rId577" Type="http://schemas.openxmlformats.org/officeDocument/2006/relationships/hyperlink" Target="http://www.itaxsmart.com/how-to-get-funding-for-your-next-app-business/" TargetMode="External"/><Relationship Id="rId2490" Type="http://schemas.openxmlformats.org/officeDocument/2006/relationships/hyperlink" Target="http://www.reddit.com/r/Bitcoin/comments/39jch3/the_plan_for_increasing_the_block_size_interview/" TargetMode="External"/><Relationship Id="rId1160" Type="http://schemas.openxmlformats.org/officeDocument/2006/relationships/hyperlink" Target="http://www.economicpolicyjournal.com/2015/06/watch-out-better-than-cash-alliance-has.html" TargetMode="External"/><Relationship Id="rId2491" Type="http://schemas.openxmlformats.org/officeDocument/2006/relationships/hyperlink" Target="http://www.reddit.com/r/Bitcoin/comments/39jh3q/simple_questions_can_someone_using_circle_send/" TargetMode="External"/><Relationship Id="rId572" Type="http://schemas.openxmlformats.org/officeDocument/2006/relationships/hyperlink" Target="https://np.reddit.com/r/ethereum/comments/380q61/i_know_this_may_not_directly_be_ethereum_related/" TargetMode="External"/><Relationship Id="rId1161" Type="http://schemas.openxmlformats.org/officeDocument/2006/relationships/hyperlink" Target="http://www.reddit.com/r/Bitcoin/comments/38kqbz/watch_out_the_better_than_cash_alliance_has_a_plan/" TargetMode="External"/><Relationship Id="rId2492" Type="http://schemas.openxmlformats.org/officeDocument/2006/relationships/hyperlink" Target="http://cointelegraph.com/news/114537/russia-expected-to-legalize-bitcoin-p2p-transactions?utm_content=buffer91808&amp;utm_medium=social&amp;utm_source=twitter.com&amp;utm_campaign=buffer" TargetMode="External"/><Relationship Id="rId571" Type="http://schemas.openxmlformats.org/officeDocument/2006/relationships/hyperlink" Target="http://www.reddit.com/r/Bitcoin/comments/386z2r/can_you_buy_labware_and_chemical_reagents_with/" TargetMode="External"/><Relationship Id="rId1162" Type="http://schemas.openxmlformats.org/officeDocument/2006/relationships/hyperlink" Target="http://www.blackshirtbrewingco.com/blog" TargetMode="External"/><Relationship Id="rId2493" Type="http://schemas.openxmlformats.org/officeDocument/2006/relationships/hyperlink" Target="http://www.reddit.com/r/Bitcoin/comments/39jgt9/russia_expected_to_legalize_bitcoin_p2p/" TargetMode="External"/><Relationship Id="rId570" Type="http://schemas.openxmlformats.org/officeDocument/2006/relationships/hyperlink" Target="http://www.reddit.com/r/Bitcoin/comments/386zj6/ecurex_becomes_first_digital_currency_platform/" TargetMode="External"/><Relationship Id="rId1163" Type="http://schemas.openxmlformats.org/officeDocument/2006/relationships/hyperlink" Target="http://www.reddit.com/r/Bitcoin/comments/38koxy/1st_denver_brewery_to_accept_bitcoin/" TargetMode="External"/><Relationship Id="rId2010" Type="http://schemas.openxmlformats.org/officeDocument/2006/relationships/hyperlink" Target="http://www.reddit.com/r/Bitcoin/comments/395s5q/forbes_shapeshift_launches_first_ios/" TargetMode="External"/><Relationship Id="rId2494" Type="http://schemas.openxmlformats.org/officeDocument/2006/relationships/hyperlink" Target="https://youtu.be/1GOigv_6Iyw" TargetMode="External"/><Relationship Id="rId1164" Type="http://schemas.openxmlformats.org/officeDocument/2006/relationships/hyperlink" Target="https://diginomics.com/bitcoin-is-backed-by-time-itself/" TargetMode="External"/><Relationship Id="rId2011" Type="http://schemas.openxmlformats.org/officeDocument/2006/relationships/hyperlink" Target="http://blockhain.info" TargetMode="External"/><Relationship Id="rId2495" Type="http://schemas.openxmlformats.org/officeDocument/2006/relationships/hyperlink" Target="http://www.reddit.com/r/Bitcoin/comments/39jfsi/got_the_echo_sdk_and_made_this_today/" TargetMode="External"/><Relationship Id="rId576" Type="http://schemas.openxmlformats.org/officeDocument/2006/relationships/hyperlink" Target="http://www.reddit.com/r/Bitcoin/comments/38733i/weekly_spend_thread/" TargetMode="External"/><Relationship Id="rId1165" Type="http://schemas.openxmlformats.org/officeDocument/2006/relationships/hyperlink" Target="http://www.reddit.com/r/Bitcoin/comments/38kvyu/bitcoin_is_backed_by_time_itself/" TargetMode="External"/><Relationship Id="rId2012" Type="http://schemas.openxmlformats.org/officeDocument/2006/relationships/hyperlink" Target="http://www.reddit.com/r/Bitcoin/comments/395v8q/blockhaininfo/" TargetMode="External"/><Relationship Id="rId2496" Type="http://schemas.openxmlformats.org/officeDocument/2006/relationships/hyperlink" Target="http://www.reddit.com/r/Bitcoin/comments/39jfbf/the_m_word/" TargetMode="External"/><Relationship Id="rId575" Type="http://schemas.openxmlformats.org/officeDocument/2006/relationships/hyperlink" Target="http://www.reddit.com/r/Bitcoin/comments/3871cm/tx_fee_market_and_block_size/" TargetMode="External"/><Relationship Id="rId1166" Type="http://schemas.openxmlformats.org/officeDocument/2006/relationships/hyperlink" Target="http://www.reddit.com/r/Bitcoin/comments/38kuus/bitcoins_unique_selling_point_in_the_states/" TargetMode="External"/><Relationship Id="rId2013" Type="http://schemas.openxmlformats.org/officeDocument/2006/relationships/hyperlink" Target="https://etda.libraries.psu.edu/paper/9710/" TargetMode="External"/><Relationship Id="rId2497" Type="http://schemas.openxmlformats.org/officeDocument/2006/relationships/hyperlink" Target="http://bravenewcoin.com/news/australian-and-estonian-banks-getting-hands-on-with-digital-currency/" TargetMode="External"/><Relationship Id="rId574" Type="http://schemas.openxmlformats.org/officeDocument/2006/relationships/hyperlink" Target="http://www.reddit.com/r/Bitcoin/comments/38722e/were_all_sitting_around_comparing_block_sizes/" TargetMode="External"/><Relationship Id="rId1167" Type="http://schemas.openxmlformats.org/officeDocument/2006/relationships/hyperlink" Target="http://www.economicpolicyjournal.com/2015/06/watch-out-better-than-cash-alliance-has.html" TargetMode="External"/><Relationship Id="rId2014" Type="http://schemas.openxmlformats.org/officeDocument/2006/relationships/hyperlink" Target="http://www.reddit.com/r/Bitcoin/comments/395v5e/ross_ulbrichts_master_thesis_studied_molecular/" TargetMode="External"/><Relationship Id="rId2498" Type="http://schemas.openxmlformats.org/officeDocument/2006/relationships/hyperlink" Target="http://www.reddit.com/r/Bitcoin/comments/39jnob/australian_and_estonian_banks_getting_hands_on/" TargetMode="External"/><Relationship Id="rId573" Type="http://schemas.openxmlformats.org/officeDocument/2006/relationships/hyperlink" Target="http://www.reddit.com/r/Bitcoin/comments/386yux/vitalik_buterin_weighs_in_on_the_20mb_block_size/" TargetMode="External"/><Relationship Id="rId1168" Type="http://schemas.openxmlformats.org/officeDocument/2006/relationships/hyperlink" Target="http://www.reddit.com/r/Bitcoin/comments/38kqbz/watch_out_the_better_than_cash_alliance_has_a_plan/" TargetMode="External"/><Relationship Id="rId2015" Type="http://schemas.openxmlformats.org/officeDocument/2006/relationships/hyperlink" Target="http://imgur.com/HnjDZOf" TargetMode="External"/><Relationship Id="rId2499" Type="http://schemas.openxmlformats.org/officeDocument/2006/relationships/hyperlink" Target="https://www.youtube.com/watch?v=fgx8jziR9p0" TargetMode="External"/><Relationship Id="rId2049" Type="http://schemas.openxmlformats.org/officeDocument/2006/relationships/hyperlink" Target="https://vid.me/PE0I" TargetMode="External"/><Relationship Id="rId129" Type="http://schemas.openxmlformats.org/officeDocument/2006/relationships/hyperlink" Target="http://dailyhashrate.com/2015/05/31/we-cant-trust-women-with-bitcoin/" TargetMode="External"/><Relationship Id="rId128" Type="http://schemas.openxmlformats.org/officeDocument/2006/relationships/hyperlink" Target="http://www.reddit.com/r/Bitcoin/comments/37xe0e/ross_is_our_socrates_jeffrey_tucker/" TargetMode="External"/><Relationship Id="rId127" Type="http://schemas.openxmlformats.org/officeDocument/2006/relationships/hyperlink" Target="https://tucker.liberty.me/ross-is-our-socrates/" TargetMode="External"/><Relationship Id="rId126" Type="http://schemas.openxmlformats.org/officeDocument/2006/relationships/hyperlink" Target="http://www.reddit.com/r/Bitcoin/comments/37xeqe/printing_services_accepting_bitcoin/" TargetMode="External"/><Relationship Id="rId1190" Type="http://schemas.openxmlformats.org/officeDocument/2006/relationships/hyperlink" Target="http://www.reddit.com/r/Bitcoin/comments/38lad9/the_bitlicense_dissected_just_the_important_stuff/" TargetMode="External"/><Relationship Id="rId1191" Type="http://schemas.openxmlformats.org/officeDocument/2006/relationships/hyperlink" Target="http://www.reddit.com/r/Bitcoin/comments/38ld1s/new_project_bitcoin_promotion_qr_code/" TargetMode="External"/><Relationship Id="rId1192" Type="http://schemas.openxmlformats.org/officeDocument/2006/relationships/hyperlink" Target="https://www.havelockinvestments.com/fund.php?symbol=B.EXCH" TargetMode="External"/><Relationship Id="rId1193" Type="http://schemas.openxmlformats.org/officeDocument/2006/relationships/hyperlink" Target="http://www.reddit.com/r/Bitcoin/comments/38liya/bitcoin_difficulty_derivative_exchange_bexch/" TargetMode="External"/><Relationship Id="rId2040" Type="http://schemas.openxmlformats.org/officeDocument/2006/relationships/hyperlink" Target="http://www.reddit.com/r/Bitcoin/comments/396sx1/sidechains_enable_asset_creation_on_bitcoin/" TargetMode="External"/><Relationship Id="rId121" Type="http://schemas.openxmlformats.org/officeDocument/2006/relationships/hyperlink" Target="http://www.reddit.com/r/Bitcoin/comments/37x9ul/coinscrum_and_proof_of_work_tools_for_the_future/" TargetMode="External"/><Relationship Id="rId1194" Type="http://schemas.openxmlformats.org/officeDocument/2006/relationships/hyperlink" Target="http://www.reddit.com/r/Bitcoin/comments/38lhut/can_we_argue_that_bitcoin_is_much_like_tcpip/" TargetMode="External"/><Relationship Id="rId2041" Type="http://schemas.openxmlformats.org/officeDocument/2006/relationships/hyperlink" Target="http://panampost.com/belen-marty/2015/06/09/venezuelans-escape-currency-collapse-with-bitcoin/" TargetMode="External"/><Relationship Id="rId120" Type="http://schemas.openxmlformats.org/officeDocument/2006/relationships/hyperlink" Target="https://www.youtube.com/watch?v=1Ja7HSHqt_Y" TargetMode="External"/><Relationship Id="rId1195" Type="http://schemas.openxmlformats.org/officeDocument/2006/relationships/hyperlink" Target="http://www.springfieldspringfield.co.uk/view_episode_scripts.php?tv-show=stitchers-2015&amp;episode=s01e01" TargetMode="External"/><Relationship Id="rId2042" Type="http://schemas.openxmlformats.org/officeDocument/2006/relationships/hyperlink" Target="http://www.reddit.com/r/Bitcoin/comments/396s7h/venezuelans_escape_currency_collapse_with_bitcoin/" TargetMode="External"/><Relationship Id="rId1196" Type="http://schemas.openxmlformats.org/officeDocument/2006/relationships/hyperlink" Target="http://www.reddit.com/r/Bitcoin/comments/38lhk7/brand_new_tv_show_mentions_bitcoin_made_me_jump/" TargetMode="External"/><Relationship Id="rId2043" Type="http://schemas.openxmlformats.org/officeDocument/2006/relationships/hyperlink" Target="https://medium.com/stellar-community/a-shared-purpose-our-first-community-chat-631431513f4" TargetMode="External"/><Relationship Id="rId1197" Type="http://schemas.openxmlformats.org/officeDocument/2006/relationships/hyperlink" Target="http://i.imgur.com/yWC3hj4.png" TargetMode="External"/><Relationship Id="rId2044" Type="http://schemas.openxmlformats.org/officeDocument/2006/relationships/hyperlink" Target="http://www.reddit.com/r/Bitcoin/comments/396ryv/a_realtime_community_chat_about_digital_currency/" TargetMode="External"/><Relationship Id="rId125" Type="http://schemas.openxmlformats.org/officeDocument/2006/relationships/hyperlink" Target="http://www.reddit.com/r/Bitcoin/comments/37xf30/barry_silbert_western_union_will_be_crushed_by/" TargetMode="External"/><Relationship Id="rId1198" Type="http://schemas.openxmlformats.org/officeDocument/2006/relationships/hyperlink" Target="http://www.reddit.com/r/Bitcoin/comments/38lob1/price_volatility_bitcoin_gold_and_international/" TargetMode="External"/><Relationship Id="rId2045" Type="http://schemas.openxmlformats.org/officeDocument/2006/relationships/hyperlink" Target="http://www.bloombergview.com/articles/2015-06-09/bitcoin-gives-rise-to-a-cryptogimmick" TargetMode="External"/><Relationship Id="rId124" Type="http://schemas.openxmlformats.org/officeDocument/2006/relationships/hyperlink" Target="http://www.entrepreneur.com/video/246175?utm_content=buffer62590&amp;utm_medium=social&amp;utm_source=twitter.com&amp;utm_campaign=buffer" TargetMode="External"/><Relationship Id="rId1199" Type="http://schemas.openxmlformats.org/officeDocument/2006/relationships/hyperlink" Target="https://shipnik.com" TargetMode="External"/><Relationship Id="rId2046" Type="http://schemas.openxmlformats.org/officeDocument/2006/relationships/hyperlink" Target="http://www.reddit.com/r/Bitcoin/comments/396qna/bitcoin_gives_rise_to_a_cryptogimmick/" TargetMode="External"/><Relationship Id="rId123" Type="http://schemas.openxmlformats.org/officeDocument/2006/relationships/hyperlink" Target="http://www.reddit.com/r/Bitcoin/comments/37xcu4/bitcoin_and_law/" TargetMode="External"/><Relationship Id="rId2047" Type="http://schemas.openxmlformats.org/officeDocument/2006/relationships/hyperlink" Target="http://www.cipe.org/blog/2015/06/09/are-remittances-really-remiss/" TargetMode="External"/><Relationship Id="rId122" Type="http://schemas.openxmlformats.org/officeDocument/2006/relationships/hyperlink" Target="http://www.stockersmarket.com/bitcoin-and-law/" TargetMode="External"/><Relationship Id="rId2048" Type="http://schemas.openxmlformats.org/officeDocument/2006/relationships/hyperlink" Target="http://www.reddit.com/r/Bitcoin/comments/396qcq/are_remittances_really_remiss_aka_where_bitcoins/" TargetMode="External"/><Relationship Id="rId2038" Type="http://schemas.openxmlformats.org/officeDocument/2006/relationships/hyperlink" Target="http://www.reddit.com/r/Bitcoin/comments/396tuy/i_have_money_and_i_have_bitcoins/" TargetMode="External"/><Relationship Id="rId2039" Type="http://schemas.openxmlformats.org/officeDocument/2006/relationships/hyperlink" Target="http://presschain.com/posts/cPHn497Ri7urE2S7F" TargetMode="External"/><Relationship Id="rId118" Type="http://schemas.openxmlformats.org/officeDocument/2006/relationships/hyperlink" Target="http://www.reddit.com/r/Bitcoin/comments/37xbbw/question_about_trezor/" TargetMode="External"/><Relationship Id="rId117" Type="http://schemas.openxmlformats.org/officeDocument/2006/relationships/hyperlink" Target="http://www.reddit.com/r/Bitcoin/comments/37xc0i/attention_former_okcoin_cto_never_claims_okcoin/" TargetMode="External"/><Relationship Id="rId116" Type="http://schemas.openxmlformats.org/officeDocument/2006/relationships/hyperlink" Target="http://www.reddit.com/r/Bitcoin/comments/37xc0q/given_okc_and_other_problematic_sites_whats_the/" TargetMode="External"/><Relationship Id="rId115" Type="http://schemas.openxmlformats.org/officeDocument/2006/relationships/hyperlink" Target="http://www.reddit.com/r/Bitcoin/comments/37x7mi/a_quarter_of_australians_are_ok_having_a_chip/" TargetMode="External"/><Relationship Id="rId599" Type="http://schemas.openxmlformats.org/officeDocument/2006/relationships/hyperlink" Target="http://www.theguardian.com/technology/2015/jun/01/facebook-introduces-pgp-encryption-for-sensitive-emails" TargetMode="External"/><Relationship Id="rId1180" Type="http://schemas.openxmlformats.org/officeDocument/2006/relationships/hyperlink" Target="http://www.reddit.com/r/Bitcoin/comments/38l55q/bought_this_tee_for_05_btc_at_the_montreal/" TargetMode="External"/><Relationship Id="rId1181" Type="http://schemas.openxmlformats.org/officeDocument/2006/relationships/hyperlink" Target="http://theblogchain.com/news/bitlicense-dissected/" TargetMode="External"/><Relationship Id="rId119" Type="http://schemas.openxmlformats.org/officeDocument/2006/relationships/hyperlink" Target="http://www.reddit.com/r/Bitcoin/comments/37xais/the_decentralization_extremist/" TargetMode="External"/><Relationship Id="rId1182" Type="http://schemas.openxmlformats.org/officeDocument/2006/relationships/hyperlink" Target="http://www.reddit.com/r/Bitcoin/comments/38lad9/the_bitlicense_dissected_just_the_important_stuff/" TargetMode="External"/><Relationship Id="rId110" Type="http://schemas.openxmlformats.org/officeDocument/2006/relationships/hyperlink" Target="http://imgur.com/gj9Ml9Q" TargetMode="External"/><Relationship Id="rId594" Type="http://schemas.openxmlformats.org/officeDocument/2006/relationships/hyperlink" Target="http://www.reddit.com/r/Bitcoin/comments/387ff9/abra_sold_my_phone_number_after_signup_i_get_10/" TargetMode="External"/><Relationship Id="rId1183" Type="http://schemas.openxmlformats.org/officeDocument/2006/relationships/hyperlink" Target="http://panampost.com/panam-staff/2015/06/04/mexicos-tar-airlines-first-in-latin-america-to-accept-bitcoin/" TargetMode="External"/><Relationship Id="rId2030" Type="http://schemas.openxmlformats.org/officeDocument/2006/relationships/hyperlink" Target="http://www.reddit.com/r/Bitcoin/comments/3969je/of_history_hashes_a_brief_history_of_password/" TargetMode="External"/><Relationship Id="rId593" Type="http://schemas.openxmlformats.org/officeDocument/2006/relationships/hyperlink" Target="http://imgur.com/hEXZ5fP" TargetMode="External"/><Relationship Id="rId1184" Type="http://schemas.openxmlformats.org/officeDocument/2006/relationships/hyperlink" Target="http://www.reddit.com/r/Bitcoin/comments/38l9h7/mexicos_tar_airlines_first_in_latin_america_to/" TargetMode="External"/><Relationship Id="rId2031" Type="http://schemas.openxmlformats.org/officeDocument/2006/relationships/hyperlink" Target="https://twitter.com/Raspberry_Pi/status/608297289094955008" TargetMode="External"/><Relationship Id="rId592" Type="http://schemas.openxmlformats.org/officeDocument/2006/relationships/hyperlink" Target="http://www.reddit.com/r/Bitcoin/comments/387fu2/spamming_blockchain_consequences_dont_upvote/" TargetMode="External"/><Relationship Id="rId1185" Type="http://schemas.openxmlformats.org/officeDocument/2006/relationships/hyperlink" Target="http://appft.uspto.gov/netacgi/nph-Parser?Sect1=PTO2&amp;Sect2=HITOFF&amp;p=1&amp;u=%2Fnetahtml%2FPTO%2Fsearch-bool.html&amp;r=1&amp;f=G&amp;l=50&amp;co1=AND&amp;d=PG01&amp;s1=20150149343.PGNR.&amp;OS=DN/20150149343&amp;RS=DN/20150149343?p=cite_Brian_Cohen_Inthepixels_on_Twitter_Bidofthis_on_Reddit" TargetMode="External"/><Relationship Id="rId2032" Type="http://schemas.openxmlformats.org/officeDocument/2006/relationships/hyperlink" Target="http://www.reddit.com/r/Bitcoin/comments/396ety/so_many_bitcoin_pi_projects_out_there_are_you/" TargetMode="External"/><Relationship Id="rId591" Type="http://schemas.openxmlformats.org/officeDocument/2006/relationships/hyperlink" Target="http://www.reddit.com/r/Bitcoin/comments/387gfj/fork_bitcoin_creating_bitcoin1_and_bitcoin21_have/" TargetMode="External"/><Relationship Id="rId1186" Type="http://schemas.openxmlformats.org/officeDocument/2006/relationships/hyperlink" Target="http://www.reddit.com/r/Bitcoin/comments/38l9cg/its_alive_ibms_self_aware_token_patent/" TargetMode="External"/><Relationship Id="rId2033" Type="http://schemas.openxmlformats.org/officeDocument/2006/relationships/hyperlink" Target="https://twitter.com/BitQuickco/status/608307069456949249" TargetMode="External"/><Relationship Id="rId114" Type="http://schemas.openxmlformats.org/officeDocument/2006/relationships/hyperlink" Target="http://www.businessinsider.com.au/a-quarter-of-australians-are-ok-having-a-chip-implanted-in-them-to-pay-for-stuff-2015-5" TargetMode="External"/><Relationship Id="rId598" Type="http://schemas.openxmlformats.org/officeDocument/2006/relationships/hyperlink" Target="http://www.reddit.com/r/Bitcoin/comments/387f0y/news_of_bitcoins_death_greatly_exaggerated/" TargetMode="External"/><Relationship Id="rId1187" Type="http://schemas.openxmlformats.org/officeDocument/2006/relationships/hyperlink" Target="http://www.reddit.com/r/Bitcoin/comments/38l6sh/what_offline_wallet_should_i_choose/" TargetMode="External"/><Relationship Id="rId2034" Type="http://schemas.openxmlformats.org/officeDocument/2006/relationships/hyperlink" Target="http://www.reddit.com/r/Bitcoin/comments/396kfq/record_liquidity_on_bitquickco_today_over_257_btc/" TargetMode="External"/><Relationship Id="rId113" Type="http://schemas.openxmlformats.org/officeDocument/2006/relationships/hyperlink" Target="http://www.reddit.com/r/Bitcoin/comments/37x7y9/starts_in_10_minutes/" TargetMode="External"/><Relationship Id="rId597" Type="http://schemas.openxmlformats.org/officeDocument/2006/relationships/hyperlink" Target="http://www.bloombergview.com/articles/2015-06-02/financial-interest-shows-bitcoin-death-exaggerated" TargetMode="External"/><Relationship Id="rId1188" Type="http://schemas.openxmlformats.org/officeDocument/2006/relationships/hyperlink" Target="http://www.reddit.com/r/Bitcoin/comments/38ld1s/new_project_bitcoin_promotion_qr_code/" TargetMode="External"/><Relationship Id="rId2035" Type="http://schemas.openxmlformats.org/officeDocument/2006/relationships/hyperlink" Target="http://presschain.com/posts/zbux3uYhZjHyxZSxW" TargetMode="External"/><Relationship Id="rId112" Type="http://schemas.openxmlformats.org/officeDocument/2006/relationships/hyperlink" Target="http://www.epixhd.com/movie/deep-web/?gclid=CjwKEAjwnKCrBRCm1YuPrtWW0QMSJAC-5UYkwPa3X87Lv0hbtZxRsMudHsMyvb7GP3fmkmvdaBljeRoCtl7w_wcB" TargetMode="External"/><Relationship Id="rId596" Type="http://schemas.openxmlformats.org/officeDocument/2006/relationships/hyperlink" Target="http://www.reddit.com/r/Bitcoin/comments/387fbs/digital_gold_traces_bitcoins_hazy_history/" TargetMode="External"/><Relationship Id="rId1189" Type="http://schemas.openxmlformats.org/officeDocument/2006/relationships/hyperlink" Target="http://theblogchain.com/news/bitlicense-dissected/" TargetMode="External"/><Relationship Id="rId2036" Type="http://schemas.openxmlformats.org/officeDocument/2006/relationships/hyperlink" Target="http://www.reddit.com/r/Bitcoin/comments/396mle/please_stop_patrick_byrne/" TargetMode="External"/><Relationship Id="rId111" Type="http://schemas.openxmlformats.org/officeDocument/2006/relationships/hyperlink" Target="http://www.reddit.com/r/Bitcoin/comments/37x92v/coinbase/" TargetMode="External"/><Relationship Id="rId595" Type="http://schemas.openxmlformats.org/officeDocument/2006/relationships/hyperlink" Target="https://www.youtube.com/watch?v=vPmoEPvKEpw" TargetMode="External"/><Relationship Id="rId2037" Type="http://schemas.openxmlformats.org/officeDocument/2006/relationships/hyperlink" Target="http://www.reddit.com/r/Bitcoin/comments/396otn/fees_getting_way_to_high/" TargetMode="External"/><Relationship Id="rId1136" Type="http://schemas.openxmlformats.org/officeDocument/2006/relationships/hyperlink" Target="http://www.meetup.com/Silicon-Valley-Bitcoin-Users/events/218767507/" TargetMode="External"/><Relationship Id="rId2467" Type="http://schemas.openxmlformats.org/officeDocument/2006/relationships/hyperlink" Target="http://imgur.com/rq5fsI2" TargetMode="External"/><Relationship Id="rId1137" Type="http://schemas.openxmlformats.org/officeDocument/2006/relationships/hyperlink" Target="http://www.reddit.com/r/Bitcoin/comments/38jui0/digital_gold_author_nathaniel_popper_silicon/" TargetMode="External"/><Relationship Id="rId2468" Type="http://schemas.openxmlformats.org/officeDocument/2006/relationships/hyperlink" Target="http://www.reddit.com/r/Bitcoin/comments/39j528/shapeshift_not_working_it_redirects_to/" TargetMode="External"/><Relationship Id="rId1138" Type="http://schemas.openxmlformats.org/officeDocument/2006/relationships/hyperlink" Target="http://www.businessinsider.com/the-silk-road-founders-life-sentence-appeal-2015-6" TargetMode="External"/><Relationship Id="rId2469" Type="http://schemas.openxmlformats.org/officeDocument/2006/relationships/hyperlink" Target="http://www.reddit.com/r/Bitcoin/comments/39j37h/all_it_takes_is_that_one_event_for_bitcoin_to/" TargetMode="External"/><Relationship Id="rId1139" Type="http://schemas.openxmlformats.org/officeDocument/2006/relationships/hyperlink" Target="http://www.reddit.com/r/Bitcoin/comments/38jxie/silk_road_founders_life_sentence_appeal_may_rely/" TargetMode="External"/><Relationship Id="rId547" Type="http://schemas.openxmlformats.org/officeDocument/2006/relationships/hyperlink" Target="http://www.reddit.com/r/Bitcoin/comments/386gtr/the_real_reason_peter_todd_is_against_a_block/" TargetMode="External"/><Relationship Id="rId546" Type="http://schemas.openxmlformats.org/officeDocument/2006/relationships/hyperlink" Target="http://www.reddit.com/r/Bitcoin/comments/386gym/pardon_ross_ulbricht/" TargetMode="External"/><Relationship Id="rId545" Type="http://schemas.openxmlformats.org/officeDocument/2006/relationships/hyperlink" Target="https://www.change.org/p/barack-obama-pardon-ross-ulbricht" TargetMode="External"/><Relationship Id="rId544" Type="http://schemas.openxmlformats.org/officeDocument/2006/relationships/hyperlink" Target="http://www.reddit.com/r/Bitcoin/comments/386el0/this_post_is_not_about_the_block_size_limit/" TargetMode="External"/><Relationship Id="rId549" Type="http://schemas.openxmlformats.org/officeDocument/2006/relationships/hyperlink" Target="http://www.reddit.com/r/Bitcoin/comments/386hmi/dpr_and_alan_turing_were_both_criminals/" TargetMode="External"/><Relationship Id="rId548" Type="http://schemas.openxmlformats.org/officeDocument/2006/relationships/hyperlink" Target="http://www.reddit.com/r/Bitcoin/comments/386jgv/tilepays_mission_is_to_revolutionize_the_internet/" TargetMode="External"/><Relationship Id="rId2460" Type="http://schemas.openxmlformats.org/officeDocument/2006/relationships/hyperlink" Target="http://www.reddit.com/r/Bitcoin/comments/39iqw7/this_is_what_i_imagine_the_winklevoss_really/" TargetMode="External"/><Relationship Id="rId1130" Type="http://schemas.openxmlformats.org/officeDocument/2006/relationships/hyperlink" Target="http://www.reddit.com/r/Bitcoin/comments/38js5y/the_future_of_bitcoin_the_opportunity_and/" TargetMode="External"/><Relationship Id="rId2461" Type="http://schemas.openxmlformats.org/officeDocument/2006/relationships/hyperlink" Target="http://www.reddit.com/r/Bitcoin/comments/39iqlm/gemini_bitcoin_exchange_launch_imminent_within/" TargetMode="External"/><Relationship Id="rId1131" Type="http://schemas.openxmlformats.org/officeDocument/2006/relationships/hyperlink" Target="http://www.coindesk.com/bitfinex-bitcoin-exchange-on-blockchain-transactions/" TargetMode="External"/><Relationship Id="rId2462" Type="http://schemas.openxmlformats.org/officeDocument/2006/relationships/hyperlink" Target="http://www.reddit.com/r/Bitcoin/comments/39iq23/gemini_is_weeks_away_we_are_at_the_2_yard_line/" TargetMode="External"/><Relationship Id="rId543" Type="http://schemas.openxmlformats.org/officeDocument/2006/relationships/hyperlink" Target="http://imgur.com/tywb0ox" TargetMode="External"/><Relationship Id="rId1132" Type="http://schemas.openxmlformats.org/officeDocument/2006/relationships/hyperlink" Target="http://www.reddit.com/r/Bitcoin/comments/38jq8z/bitfinex_becomes_first_bitcoin_exchange_to_offer/" TargetMode="External"/><Relationship Id="rId2463" Type="http://schemas.openxmlformats.org/officeDocument/2006/relationships/hyperlink" Target="http://www.reddit.com/r/Bitcoin/comments/39j37h/all_it_takes_is_that_one_event_for_bitcoin_to/" TargetMode="External"/><Relationship Id="rId542" Type="http://schemas.openxmlformats.org/officeDocument/2006/relationships/hyperlink" Target="http://www.reddit.com/r/Bitcoin/comments/386eoo/well_that_was_easy_im_casting_my_vote_for_larger/" TargetMode="External"/><Relationship Id="rId1133" Type="http://schemas.openxmlformats.org/officeDocument/2006/relationships/hyperlink" Target="http://www.reddit.com/r/Bitcoin/comments/38jvls/how_to_acquire_btc_in_pakistan/" TargetMode="External"/><Relationship Id="rId2464" Type="http://schemas.openxmlformats.org/officeDocument/2006/relationships/hyperlink" Target="http://www.reddit.com/r/Bitcoin/comments/39j35s/small_business_accepting_btc/" TargetMode="External"/><Relationship Id="rId541" Type="http://schemas.openxmlformats.org/officeDocument/2006/relationships/hyperlink" Target="http://www.reddit.com/r/Bitcoin/comments/386eq2/is_it_feasible_to_send_out_large_amounts_of_small/" TargetMode="External"/><Relationship Id="rId1134" Type="http://schemas.openxmlformats.org/officeDocument/2006/relationships/hyperlink" Target="http://bitcoinprbuzz.com/dts-corp-launches-bitcoin-litecoin-and-ripple-algorithmic-trading-platform-iceberg-trade-beta/" TargetMode="External"/><Relationship Id="rId2465" Type="http://schemas.openxmlformats.org/officeDocument/2006/relationships/hyperlink" Target="https://voat.co/error/heavyloadgonefishing" TargetMode="External"/><Relationship Id="rId540" Type="http://schemas.openxmlformats.org/officeDocument/2006/relationships/hyperlink" Target="http://www.reddit.com/r/Bitcoin/comments/386blm/psa_trolls_who_want_to_harm_bitcoin_are_having_a/" TargetMode="External"/><Relationship Id="rId1135" Type="http://schemas.openxmlformats.org/officeDocument/2006/relationships/hyperlink" Target="http://www.reddit.com/r/Bitcoin/comments/38jvfd/bitcoin_algorithmic_trading_platform_iceberg/" TargetMode="External"/><Relationship Id="rId2466" Type="http://schemas.openxmlformats.org/officeDocument/2006/relationships/hyperlink" Target="http://www.reddit.com/r/Bitcoin/comments/39j6de/voatco_the_reddit_alternative_is_under_heavy_load/" TargetMode="External"/><Relationship Id="rId1125" Type="http://schemas.openxmlformats.org/officeDocument/2006/relationships/hyperlink" Target="http://www.reddit.com/r/Bitcoin/comments/38jnlu/us_compliant_goldbacked_cryptoasset_released/" TargetMode="External"/><Relationship Id="rId2456" Type="http://schemas.openxmlformats.org/officeDocument/2006/relationships/hyperlink" Target="http://www.reddit.com/r/Bitcoin/comments/39isur/i_built_a_site_selling_comics_for_bitcoin/" TargetMode="External"/><Relationship Id="rId1126" Type="http://schemas.openxmlformats.org/officeDocument/2006/relationships/hyperlink" Target="http://www.reddit.com/r/Bitcoin/comments/38jmrw/dish_and_tmobile_announce_merger_plans/" TargetMode="External"/><Relationship Id="rId2457" Type="http://schemas.openxmlformats.org/officeDocument/2006/relationships/hyperlink" Target="http://www.reddit.com/r/Bitcoin/comments/39is7g/winklevoss_twins_announce_gemini_launch/" TargetMode="External"/><Relationship Id="rId1127" Type="http://schemas.openxmlformats.org/officeDocument/2006/relationships/hyperlink" Target="http://www.poll-maker.com/poll330024x48b8529b-12" TargetMode="External"/><Relationship Id="rId2458" Type="http://schemas.openxmlformats.org/officeDocument/2006/relationships/hyperlink" Target="http://www.reddit.com/r/Bitcoin/comments/39iqyn/you_can_build_a_blockchain_without_bitcoin_just/" TargetMode="External"/><Relationship Id="rId1128" Type="http://schemas.openxmlformats.org/officeDocument/2006/relationships/hyperlink" Target="http://www.reddit.com/r/Bitcoin/comments/38js8h/poll_what_should_the_bitcoin_block_sized_be_raise/" TargetMode="External"/><Relationship Id="rId2459" Type="http://schemas.openxmlformats.org/officeDocument/2006/relationships/hyperlink" Target="http://www.nfl.com/videos/nfl-game-highlights/0ap2000000115590/Colston-fumbles-Graham-recovers-on-2-yard-line" TargetMode="External"/><Relationship Id="rId1129" Type="http://schemas.openxmlformats.org/officeDocument/2006/relationships/hyperlink" Target="https://finance.yahoo.com/news/future-bitcoin-opportunity-obstacles-180344301.html" TargetMode="External"/><Relationship Id="rId536" Type="http://schemas.openxmlformats.org/officeDocument/2006/relationships/hyperlink" Target="http://www.reddit.com/r/Bitcoin/comments/3867xa/bitcoin_rocks_and_dogecoin_is_amazing/" TargetMode="External"/><Relationship Id="rId535" Type="http://schemas.openxmlformats.org/officeDocument/2006/relationships/hyperlink" Target="http://www.dogecoineurope.eu/" TargetMode="External"/><Relationship Id="rId534" Type="http://schemas.openxmlformats.org/officeDocument/2006/relationships/hyperlink" Target="http://www.reddit.com/r/Bitcoin/comments/385zjs/to_support_even_625_btc_per_block_in_fees_at_1mb/" TargetMode="External"/><Relationship Id="rId533" Type="http://schemas.openxmlformats.org/officeDocument/2006/relationships/hyperlink" Target="http://i.imgur.com/oi1qGrB.png" TargetMode="External"/><Relationship Id="rId539" Type="http://schemas.openxmlformats.org/officeDocument/2006/relationships/hyperlink" Target="http://www.reddit.com/r/Bitcoin/comments/386cn7/ross_ulbricht_sentencing_document/" TargetMode="External"/><Relationship Id="rId538" Type="http://schemas.openxmlformats.org/officeDocument/2006/relationships/hyperlink" Target="https://drive.google.com/file/d/0BwzdZTHqha9tenltczZPMm4xMUk/view" TargetMode="External"/><Relationship Id="rId537" Type="http://schemas.openxmlformats.org/officeDocument/2006/relationships/hyperlink" Target="http://www.reddit.com/r/Bitcoin/comments/386cw9/it_boils_down_to_trust/" TargetMode="External"/><Relationship Id="rId2450" Type="http://schemas.openxmlformats.org/officeDocument/2006/relationships/hyperlink" Target="http://www.reddit.com/r/Bitcoin/comments/39in94/the_thing_about_bitcorn_is/" TargetMode="External"/><Relationship Id="rId1120" Type="http://schemas.openxmlformats.org/officeDocument/2006/relationships/hyperlink" Target="http://www.reddit.com/r/Bitcoin/comments/38jj3c/the_next_great_bull_market_gold_25000_if_you_only/" TargetMode="External"/><Relationship Id="rId2451" Type="http://schemas.openxmlformats.org/officeDocument/2006/relationships/hyperlink" Target="http://www.reddit.com/r/Bitcoin/comments/39imr0/bitcoiners_of_utah_our_second_meetup_is_on_june/" TargetMode="External"/><Relationship Id="rId532" Type="http://schemas.openxmlformats.org/officeDocument/2006/relationships/hyperlink" Target="http://www.reddit.com/r/Bitcoin/comments/3861mr/no_ross_ulbricht_did_not_order_six_murders/" TargetMode="External"/><Relationship Id="rId1121" Type="http://schemas.openxmlformats.org/officeDocument/2006/relationships/hyperlink" Target="http://www.coindesk.com/bitfinex-bitcoin-exchange-on-blockchain-transactions/" TargetMode="External"/><Relationship Id="rId2452" Type="http://schemas.openxmlformats.org/officeDocument/2006/relationships/hyperlink" Target="http://forklog.net/national-bank-of-ukraine-is-ready-to-work-on-bitcoin-legalisation/" TargetMode="External"/><Relationship Id="rId531" Type="http://schemas.openxmlformats.org/officeDocument/2006/relationships/hyperlink" Target="http://thelibertarianrepublic.com/no-ross-ulbricht-didnt-murder/" TargetMode="External"/><Relationship Id="rId1122" Type="http://schemas.openxmlformats.org/officeDocument/2006/relationships/hyperlink" Target="http://www.reddit.com/r/Bitcoin/comments/38jq8z/bitfinex_becomes_first_bitcoin_exchange_to_offer/" TargetMode="External"/><Relationship Id="rId2453" Type="http://schemas.openxmlformats.org/officeDocument/2006/relationships/hyperlink" Target="http://www.reddit.com/r/Bitcoin/comments/39imp7/national_bank_of_ukraine_is_ready_to_work_on/" TargetMode="External"/><Relationship Id="rId530" Type="http://schemas.openxmlformats.org/officeDocument/2006/relationships/hyperlink" Target="http://www.reddit.com/r/Bitcoin/comments/3862b0/still_wont_sell/" TargetMode="External"/><Relationship Id="rId1123" Type="http://schemas.openxmlformats.org/officeDocument/2006/relationships/hyperlink" Target="http://www.reddit.com/r/Bitcoin/comments/38jpl0/overstock_god_loveem_but_how_about_splitting_the/" TargetMode="External"/><Relationship Id="rId2454" Type="http://schemas.openxmlformats.org/officeDocument/2006/relationships/hyperlink" Target="http://www.reddit.com/r/Bitcoin/comments/39ilck/pinproblem/" TargetMode="External"/><Relationship Id="rId1124" Type="http://schemas.openxmlformats.org/officeDocument/2006/relationships/hyperlink" Target="http://news.anthemvault.com/hayekgold-now-available-nationwide/" TargetMode="External"/><Relationship Id="rId2455" Type="http://schemas.openxmlformats.org/officeDocument/2006/relationships/hyperlink" Target="http://www.reddit.com/r/Bitcoin/comments/39ikjo/whats_the_winklevoss_twins_opinion_on_the_block/" TargetMode="External"/><Relationship Id="rId1158" Type="http://schemas.openxmlformats.org/officeDocument/2006/relationships/hyperlink" Target="https://news.ycombinator.com/item?id=9660848" TargetMode="External"/><Relationship Id="rId2005" Type="http://schemas.openxmlformats.org/officeDocument/2006/relationships/hyperlink" Target="http://www.reddit.com/r/Bitcoin/comments/395q95/cryptocoinsnews_and_newsbtc_supporting_obvious/" TargetMode="External"/><Relationship Id="rId2489" Type="http://schemas.openxmlformats.org/officeDocument/2006/relationships/hyperlink" Target="http://youtu.be/r1PH693_3EU" TargetMode="External"/><Relationship Id="rId1159" Type="http://schemas.openxmlformats.org/officeDocument/2006/relationships/hyperlink" Target="http://www.reddit.com/r/Bitcoin/comments/38kbre/things_i_learned_about_credit_bureaus_this_week/" TargetMode="External"/><Relationship Id="rId2006" Type="http://schemas.openxmlformats.org/officeDocument/2006/relationships/hyperlink" Target="http://www.reddit.com/r/Bitcoin/comments/395ti6/huge_bitcoin_discussion_in_rukraina/" TargetMode="External"/><Relationship Id="rId2007" Type="http://schemas.openxmlformats.org/officeDocument/2006/relationships/hyperlink" Target="https://cryptocointalk.com/topic/38872-crazy-pizza-faucet-min-500-max-1000-satoshi-every-hour-25-ref/" TargetMode="External"/><Relationship Id="rId2008" Type="http://schemas.openxmlformats.org/officeDocument/2006/relationships/hyperlink" Target="http://www.reddit.com/r/Bitcoin/comments/395tdx/crazy_pizza_faucet_min_500_max_1000_satoshi_every/" TargetMode="External"/><Relationship Id="rId2009" Type="http://schemas.openxmlformats.org/officeDocument/2006/relationships/hyperlink" Target="http://www.forbes.com/sites/katevinton/2015/06/09/shapeshift-founder-eric-voorhees-launches-ioss-first-cryptocurrency-trading-app/" TargetMode="External"/><Relationship Id="rId569" Type="http://schemas.openxmlformats.org/officeDocument/2006/relationships/hyperlink" Target="https://bitcoinmagazine.com/20643/ecurex-becomes-first-digital-currency-platform-fully-compliant-swiss-banking-acts/" TargetMode="External"/><Relationship Id="rId568" Type="http://schemas.openxmlformats.org/officeDocument/2006/relationships/hyperlink" Target="http://www.reddit.com/r/Bitcoin/comments/386zmp/help_got_a_quick_question_about_mining/" TargetMode="External"/><Relationship Id="rId567" Type="http://schemas.openxmlformats.org/officeDocument/2006/relationships/hyperlink" Target="http://www.reddit.com/r/Bitcoin/comments/386vg9/anyone_tired_of_this_subreddit_pushing_the_drug/" TargetMode="External"/><Relationship Id="rId566" Type="http://schemas.openxmlformats.org/officeDocument/2006/relationships/hyperlink" Target="http://www.reddit.com/r/Bitcoin/comments/386vh0/borromean_ring_signatures_new_research_by_greg/" TargetMode="External"/><Relationship Id="rId2480" Type="http://schemas.openxmlformats.org/officeDocument/2006/relationships/hyperlink" Target="http://insidebitcoins.com/news/exclusive-interview-with-mike-belshe-bitgo-and-multi-sig/33112" TargetMode="External"/><Relationship Id="rId561" Type="http://schemas.openxmlformats.org/officeDocument/2006/relationships/hyperlink" Target="http://www.reddit.com/r/Bitcoin/comments/386s7h/what_kinds_of_exchanges_do_you_think_are/" TargetMode="External"/><Relationship Id="rId1150" Type="http://schemas.openxmlformats.org/officeDocument/2006/relationships/hyperlink" Target="http://www.reddit.com/r/Bitcoin/comments/38khlx/need_exciting_ideas/" TargetMode="External"/><Relationship Id="rId2481" Type="http://schemas.openxmlformats.org/officeDocument/2006/relationships/hyperlink" Target="http://www.reddit.com/r/Bitcoin/comments/39jdv4/exclusive_interview_with_mike_belshe_bitgo_and/" TargetMode="External"/><Relationship Id="rId560" Type="http://schemas.openxmlformats.org/officeDocument/2006/relationships/hyperlink" Target="http://www.reddit.com/r/Bitcoin/comments/386skp/huobi_emerges_as_leading_bitcoin_platform_in_china/" TargetMode="External"/><Relationship Id="rId1151" Type="http://schemas.openxmlformats.org/officeDocument/2006/relationships/hyperlink" Target="http://www.np.reddit.com/r/IAmA/comments/38jawf/im_the_president_of_the_liberland_settlement/" TargetMode="External"/><Relationship Id="rId2482" Type="http://schemas.openxmlformats.org/officeDocument/2006/relationships/hyperlink" Target="http://www.ft.com/intl/fastft/343652/bitcoin-platform-shapeshift-suspends-nyc-service" TargetMode="External"/><Relationship Id="rId1152" Type="http://schemas.openxmlformats.org/officeDocument/2006/relationships/hyperlink" Target="http://www.reddit.com/r/Bitcoin/comments/38keug/xpost_from_rama_the_president_of_the_liberland/" TargetMode="External"/><Relationship Id="rId2483" Type="http://schemas.openxmlformats.org/officeDocument/2006/relationships/hyperlink" Target="http://www.reddit.com/r/Bitcoin/comments/39jdqx/bitcoin_platform_shapeshift_suspends_new_york/" TargetMode="External"/><Relationship Id="rId1153" Type="http://schemas.openxmlformats.org/officeDocument/2006/relationships/hyperlink" Target="https://bitcoinmagazine.com/20686/financial-blockchain-applications-will-measured-trillions-says-blythe-masters-exponential-finance-2015/" TargetMode="External"/><Relationship Id="rId2000" Type="http://schemas.openxmlformats.org/officeDocument/2006/relationships/hyperlink" Target="http://www.reddit.com/r/Bitcoin/comments/395krd/im_so_excited_and_proud_when_i_read_news_on/" TargetMode="External"/><Relationship Id="rId2484" Type="http://schemas.openxmlformats.org/officeDocument/2006/relationships/hyperlink" Target="http://www.hypebot.com/hypebot/2015/06/bitcoin-and-the-music-industry-part-2.html" TargetMode="External"/><Relationship Id="rId565" Type="http://schemas.openxmlformats.org/officeDocument/2006/relationships/hyperlink" Target="https://github.com/Blockstream/borromean_paper/raw/master/borromean_draft_0.01_34241bb.pdf" TargetMode="External"/><Relationship Id="rId1154" Type="http://schemas.openxmlformats.org/officeDocument/2006/relationships/hyperlink" Target="http://www.reddit.com/r/Bitcoin/comments/38kdil/financial_blockchain_applications_will_be/" TargetMode="External"/><Relationship Id="rId2001" Type="http://schemas.openxmlformats.org/officeDocument/2006/relationships/hyperlink" Target="http://shitco.in/2015/06/09/x-the-future-of-food-supply-chains/" TargetMode="External"/><Relationship Id="rId2485" Type="http://schemas.openxmlformats.org/officeDocument/2006/relationships/hyperlink" Target="http://www.reddit.com/r/Bitcoin/comments/39jdns/more_on_bitcoin_and_the_music_industry/" TargetMode="External"/><Relationship Id="rId564" Type="http://schemas.openxmlformats.org/officeDocument/2006/relationships/hyperlink" Target="http://www.reddit.com/r/Bitcoin/comments/386ube/what_doe_you_pay_the_ceo_of_your_bank/" TargetMode="External"/><Relationship Id="rId1155" Type="http://schemas.openxmlformats.org/officeDocument/2006/relationships/hyperlink" Target="http://www.reddit.com/r/Bitcoin/comments/38kdco/how_would_i_go_about_finding_if_some_stolen_coins/" TargetMode="External"/><Relationship Id="rId2002" Type="http://schemas.openxmlformats.org/officeDocument/2006/relationships/hyperlink" Target="http://www.reddit.com/r/Bitcoin/comments/395nfu/x_the_future_of_food_supply_chains/" TargetMode="External"/><Relationship Id="rId2486" Type="http://schemas.openxmlformats.org/officeDocument/2006/relationships/hyperlink" Target="http://www.ibtimes.co.uk/cryptocurrency-round-bitcoin-ransoms-10000-taiwanese-stores-accept-bitcoin-1505058" TargetMode="External"/><Relationship Id="rId563" Type="http://schemas.openxmlformats.org/officeDocument/2006/relationships/hyperlink" Target="http://www.reddit.com/r/Bitcoin/comments/386uso/would_the_government_of_the_future_ever_vote_as/" TargetMode="External"/><Relationship Id="rId1156" Type="http://schemas.openxmlformats.org/officeDocument/2006/relationships/hyperlink" Target="http://coinfire.io/2015/06/02/sec-officials-furious-over-sandhill-exchange-doxxing-of-employee/" TargetMode="External"/><Relationship Id="rId2003" Type="http://schemas.openxmlformats.org/officeDocument/2006/relationships/hyperlink" Target="http://www.reddit.com/r/Bitcoin/comments/395r7h/the_real_reason_for_not_reaching_consensus_on/" TargetMode="External"/><Relationship Id="rId2487" Type="http://schemas.openxmlformats.org/officeDocument/2006/relationships/hyperlink" Target="http://www.reddit.com/r/Bitcoin/comments/39jdkx/cryptocurrency_roundup_bitcoin_ransoms_and_10000/" TargetMode="External"/><Relationship Id="rId562" Type="http://schemas.openxmlformats.org/officeDocument/2006/relationships/hyperlink" Target="https://www.reddit.com/r/BetterBitcoin/comments/386um1/would_the_government_of_the_future_ever_vote_as/" TargetMode="External"/><Relationship Id="rId1157" Type="http://schemas.openxmlformats.org/officeDocument/2006/relationships/hyperlink" Target="http://www.reddit.com/r/Bitcoin/comments/38kd3c/sec_officials_furious_over_sandhill_exchange/" TargetMode="External"/><Relationship Id="rId2004" Type="http://schemas.openxmlformats.org/officeDocument/2006/relationships/hyperlink" Target="http://www.reddit.com/r/Bitcoin/comments/395qnz/isnt_the_fork_when_80_of_the_blocks_are_the_new/" TargetMode="External"/><Relationship Id="rId2488" Type="http://schemas.openxmlformats.org/officeDocument/2006/relationships/hyperlink" Target="http://www.reddit.com/r/Bitcoin/comments/39jcpo/help_beta_test_coinbelly_ios_app_for_bitcoin/" TargetMode="External"/><Relationship Id="rId1147" Type="http://schemas.openxmlformats.org/officeDocument/2006/relationships/hyperlink" Target="http://singularityhub.com/2015/06/03/exponential-finance-beyond-bitcoin-the-real-power-is-in-the-blockchain/?utm_content=buffer01d4c&amp;utm_medium=social&amp;utm_source=twitter.com&amp;utm_campaign=buffer" TargetMode="External"/><Relationship Id="rId2478" Type="http://schemas.openxmlformats.org/officeDocument/2006/relationships/hyperlink" Target="http://www.itweb.co.za/index.php?option=com_content&amp;view=article&amp;id=143850" TargetMode="External"/><Relationship Id="rId1148" Type="http://schemas.openxmlformats.org/officeDocument/2006/relationships/hyperlink" Target="http://www.reddit.com/r/Bitcoin/comments/38kaqw/exponential_finance_beyond_bitcointhe_real_power/" TargetMode="External"/><Relationship Id="rId2479" Type="http://schemas.openxmlformats.org/officeDocument/2006/relationships/hyperlink" Target="http://www.reddit.com/r/Bitcoin/comments/39jdwp/citi_backs_bitcoin_incubator/" TargetMode="External"/><Relationship Id="rId1149" Type="http://schemas.openxmlformats.org/officeDocument/2006/relationships/hyperlink" Target="http://www.reddit.com/r/Bitcoin/comments/38k93b/question_about_lock_time/" TargetMode="External"/><Relationship Id="rId558" Type="http://schemas.openxmlformats.org/officeDocument/2006/relationships/hyperlink" Target="http://www.reddit.com/r/Bitcoin/comments/386tvv/so_if_china_and_russia_are_the_biggest_markets/" TargetMode="External"/><Relationship Id="rId557" Type="http://schemas.openxmlformats.org/officeDocument/2006/relationships/hyperlink" Target="http://www.reddit.com/r/Bitcoin/comments/386qmf/would_the_government_of_the_future_ever_vote_as/" TargetMode="External"/><Relationship Id="rId556" Type="http://schemas.openxmlformats.org/officeDocument/2006/relationships/hyperlink" Target="http://www.reddit.com/r/Bitcoin/comments/386mxi/ecoin_bitcoin_visa_card_now_secured_by_bitgo/" TargetMode="External"/><Relationship Id="rId555" Type="http://schemas.openxmlformats.org/officeDocument/2006/relationships/hyperlink" Target="http://bravenewcoin.com/news/e-coin-bitcoin-visa-card-now-secured-by-bitgo/" TargetMode="External"/><Relationship Id="rId559" Type="http://schemas.openxmlformats.org/officeDocument/2006/relationships/hyperlink" Target="http://www.wantchinatimes.com/news-subclass-cnt.aspx?id=20150602000003&amp;cid=1202" TargetMode="External"/><Relationship Id="rId550" Type="http://schemas.openxmlformats.org/officeDocument/2006/relationships/hyperlink" Target="http://www.reddit.com/r/Bitcoin/comments/386k5w/question_on_peters_point_on_decentralization/" TargetMode="External"/><Relationship Id="rId2470" Type="http://schemas.openxmlformats.org/officeDocument/2006/relationships/hyperlink" Target="http://pleaseprotectconsumers.org/" TargetMode="External"/><Relationship Id="rId1140" Type="http://schemas.openxmlformats.org/officeDocument/2006/relationships/hyperlink" Target="https://manperez.wordpress.com/2015/06/01/bitcoin-the-prince-of-fiat-currencies/" TargetMode="External"/><Relationship Id="rId2471" Type="http://schemas.openxmlformats.org/officeDocument/2006/relationships/hyperlink" Target="http://www.reddit.com/r/Bitcoin/comments/39j8x8/shapeshift_redirects_to_pleaseprotectconsumersorg/" TargetMode="External"/><Relationship Id="rId1141" Type="http://schemas.openxmlformats.org/officeDocument/2006/relationships/hyperlink" Target="http://www.reddit.com/r/Bitcoin/comments/38k26j/bitcoin_the_prince_of_fiat_currency_do_you_agree/" TargetMode="External"/><Relationship Id="rId2472" Type="http://schemas.openxmlformats.org/officeDocument/2006/relationships/hyperlink" Target="http://www.economicpolicyjournal.com/2015/06/academic-paper-bitcoin-will-bite-dust.html" TargetMode="External"/><Relationship Id="rId1142" Type="http://schemas.openxmlformats.org/officeDocument/2006/relationships/hyperlink" Target="http://www.reddit.com/r/Bitcoin/comments/38k0df/ways_to_get_01_btc_2usd/" TargetMode="External"/><Relationship Id="rId2473" Type="http://schemas.openxmlformats.org/officeDocument/2006/relationships/hyperlink" Target="http://www.reddit.com/r/Bitcoin/comments/39jei2/economicpolicyjournalcom_academic_paper_bitcoin/" TargetMode="External"/><Relationship Id="rId554" Type="http://schemas.openxmlformats.org/officeDocument/2006/relationships/hyperlink" Target="http://www.reddit.com/r/Bitcoin/comments/386n4x/solution_to_our_problems/" TargetMode="External"/><Relationship Id="rId1143" Type="http://schemas.openxmlformats.org/officeDocument/2006/relationships/hyperlink" Target="http://www.meetup.com/xtech-meetup-nyc-drupal-bitcoin-robotics-arduino-workshops/events/223018339/?a=ea1_grp&amp;rv=ea1&amp;_af=event&amp;_af_eid=223018339" TargetMode="External"/><Relationship Id="rId2474" Type="http://schemas.openxmlformats.org/officeDocument/2006/relationships/hyperlink" Target="http://www.internationallawoffice.com/newsletters/detail.aspx?g=064b2a46-4732-45a7-9e7b-90eb83fe0ca0" TargetMode="External"/><Relationship Id="rId553" Type="http://schemas.openxmlformats.org/officeDocument/2006/relationships/hyperlink" Target="http://www.reddit.com/r/Bitcoin/comments/386n9j/vitalik_b_answered_my_comment_about_lost_coins/" TargetMode="External"/><Relationship Id="rId1144" Type="http://schemas.openxmlformats.org/officeDocument/2006/relationships/hyperlink" Target="http://www.reddit.com/r/Bitcoin/comments/38k092/nyc_meetup_coming_tues_bitcoin_altcoins_nxt/" TargetMode="External"/><Relationship Id="rId2475" Type="http://schemas.openxmlformats.org/officeDocument/2006/relationships/hyperlink" Target="http://www.reddit.com/r/Bitcoin/comments/39jebi/the_brave_new_world_of_bitcoin/" TargetMode="External"/><Relationship Id="rId552" Type="http://schemas.openxmlformats.org/officeDocument/2006/relationships/hyperlink" Target="http://www.reddit.com/r/Bitcoin/comments/386noj/why_are_we_trying_to_fix_up_our_old_model_t_ford/" TargetMode="External"/><Relationship Id="rId1145" Type="http://schemas.openxmlformats.org/officeDocument/2006/relationships/hyperlink" Target="http://www.usatoday.com/story/money/markets/2015/06/04/imf-greece-debt/28479073/" TargetMode="External"/><Relationship Id="rId2476" Type="http://schemas.openxmlformats.org/officeDocument/2006/relationships/hyperlink" Target="http://www.bizjournals.com/newyork/news/2015/06/11/new-bitcoin-tool-shapeshift-new-york-bitlicense.html" TargetMode="External"/><Relationship Id="rId551" Type="http://schemas.openxmlformats.org/officeDocument/2006/relationships/hyperlink" Target="http://www.reddit.com/r/Bitcoin/comments/386jgv/tilepays_mission_is_to_revolutionize_the_internet/" TargetMode="External"/><Relationship Id="rId1146" Type="http://schemas.openxmlformats.org/officeDocument/2006/relationships/hyperlink" Target="http://www.reddit.com/r/Bitcoin/comments/38k7ij/greece_officially_defaulting_now/" TargetMode="External"/><Relationship Id="rId2477" Type="http://schemas.openxmlformats.org/officeDocument/2006/relationships/hyperlink" Target="http://www.reddit.com/r/Bitcoin/comments/39je4n/new_bitcoin_tool_shapeshiftio_suspended_in_new/" TargetMode="External"/><Relationship Id="rId2090" Type="http://schemas.openxmlformats.org/officeDocument/2006/relationships/hyperlink" Target="http://www.reddit.com/r/Bitcoin/comments/398afx/f2pool_the_largest_bitcoin_mining_pool_does_not/" TargetMode="External"/><Relationship Id="rId2091" Type="http://schemas.openxmlformats.org/officeDocument/2006/relationships/hyperlink" Target="http://www.robotcoingame.com/?id=deanisking69@gmail.com" TargetMode="External"/><Relationship Id="rId2092" Type="http://schemas.openxmlformats.org/officeDocument/2006/relationships/hyperlink" Target="http://www.reddit.com/r/Bitcoin/comments/398acb/cool_little_bitcoin_faucet_game_check_it_out/" TargetMode="External"/><Relationship Id="rId2093" Type="http://schemas.openxmlformats.org/officeDocument/2006/relationships/hyperlink" Target="http://np.reddit.com/r/apple/comments/397bn6/apple_wants_me_to_pay_100_to_continue_publishing/?sort=new" TargetMode="External"/><Relationship Id="rId2094" Type="http://schemas.openxmlformats.org/officeDocument/2006/relationships/hyperlink" Target="http://www.reddit.com/r/Bitcoin/comments/398c1a/if_you_use_res_you_guys_wanna_help_this_guy_out/" TargetMode="External"/><Relationship Id="rId2095" Type="http://schemas.openxmlformats.org/officeDocument/2006/relationships/hyperlink" Target="http://www.reddit.com/r/Bitcoin/comments/398e75/what_would_happen_if_miners_set_their_own_block/" TargetMode="External"/><Relationship Id="rId2096" Type="http://schemas.openxmlformats.org/officeDocument/2006/relationships/hyperlink" Target="http://www.reddit.com/r/Bitcoin/comments/397sau/indie_film_maker_selling_his_film_for_bitcoin/" TargetMode="External"/><Relationship Id="rId2097" Type="http://schemas.openxmlformats.org/officeDocument/2006/relationships/hyperlink" Target="http://www.reddit.com/r/Bitcoin/comments/398fz5/save_10_on_amazoncom_plus_colored_coins_via/" TargetMode="External"/><Relationship Id="rId2098" Type="http://schemas.openxmlformats.org/officeDocument/2006/relationships/hyperlink" Target="http://qz.com/423739/mastercard-makes-the-case-that-its-safer-and-faster-than-bitcoin/" TargetMode="External"/><Relationship Id="rId2099" Type="http://schemas.openxmlformats.org/officeDocument/2006/relationships/hyperlink" Target="http://www.reddit.com/r/Bitcoin/comments/398ip7/mastercard_makes_the_case_that_its_safer_and/" TargetMode="External"/><Relationship Id="rId2060" Type="http://schemas.openxmlformats.org/officeDocument/2006/relationships/hyperlink" Target="http://www.reddit.com/r/Bitcoin/comments/396xv2/5_awesome_ways_you_can_spend_bitcoin_in_paris/" TargetMode="External"/><Relationship Id="rId2061" Type="http://schemas.openxmlformats.org/officeDocument/2006/relationships/hyperlink" Target="http://www.producthunt.com/posts/shapeshift-for-ios" TargetMode="External"/><Relationship Id="rId2062" Type="http://schemas.openxmlformats.org/officeDocument/2006/relationships/hyperlink" Target="http://www.reddit.com/r/Bitcoin/comments/396xhz/shapeshift_for_ios_is_on_product_hunt/" TargetMode="External"/><Relationship Id="rId2063" Type="http://schemas.openxmlformats.org/officeDocument/2006/relationships/hyperlink" Target="http://i.imgur.com/VEG6nmE.jpg" TargetMode="External"/><Relationship Id="rId2064" Type="http://schemas.openxmlformats.org/officeDocument/2006/relationships/hyperlink" Target="http://www.reddit.com/r/Bitcoin/comments/39703g/i_am_noticing_a_lot_of_bitcointerrorism_fud/" TargetMode="External"/><Relationship Id="rId2065" Type="http://schemas.openxmlformats.org/officeDocument/2006/relationships/hyperlink" Target="http://www.reddit.com/r/Bitcoin/comments/3975rl/migration_instead_of_consensus/" TargetMode="External"/><Relationship Id="rId2066" Type="http://schemas.openxmlformats.org/officeDocument/2006/relationships/hyperlink" Target="http://bitcoin-development.narkive.com/JI4xVsHA/block-size-experiment-underway" TargetMode="External"/><Relationship Id="rId2067" Type="http://schemas.openxmlformats.org/officeDocument/2006/relationships/hyperlink" Target="http://www.reddit.com/r/Bitcoin/comments/3979cx/bitcoindevelopment_block_size_experiment_underway/" TargetMode="External"/><Relationship Id="rId2068" Type="http://schemas.openxmlformats.org/officeDocument/2006/relationships/hyperlink" Target="http://qz.com/423739/mastercard-makes-the-case-that-its-safer-and-faster-than-bitcoin/" TargetMode="External"/><Relationship Id="rId2069" Type="http://schemas.openxmlformats.org/officeDocument/2006/relationships/hyperlink" Target="http://www.reddit.com/r/Bitcoin/comments/39798p/fax_machines_make_the_case_that_they_are_safer/" TargetMode="External"/><Relationship Id="rId2050" Type="http://schemas.openxmlformats.org/officeDocument/2006/relationships/hyperlink" Target="http://www.reddit.com/r/Bitcoin/comments/396q0c/breadwallet_has_now_integrated_with_shapeshift/" TargetMode="External"/><Relationship Id="rId2051" Type="http://schemas.openxmlformats.org/officeDocument/2006/relationships/hyperlink" Target="http://www.reddit.com/r/Bitcoin/comments/396pw9/is_there_a_state_by_state_guide_about_whether_you/" TargetMode="External"/><Relationship Id="rId495" Type="http://schemas.openxmlformats.org/officeDocument/2006/relationships/hyperlink" Target="http://www.reddit.com/r/Bitcoin/comments/3857wl/mark_karpeles_i_apologize_on_everyones_behalf/" TargetMode="External"/><Relationship Id="rId2052" Type="http://schemas.openxmlformats.org/officeDocument/2006/relationships/hyperlink" Target="https://tradeblock.com/blog/bitcoin-network-capacity-analysis-part-3-miner-incentives" TargetMode="External"/><Relationship Id="rId494" Type="http://schemas.openxmlformats.org/officeDocument/2006/relationships/hyperlink" Target="http://www.reddit.com/r/Bitcoin/comments/3852kx/coinalytics_jarvis_presented_by_bill_gleim_in_san/" TargetMode="External"/><Relationship Id="rId2053" Type="http://schemas.openxmlformats.org/officeDocument/2006/relationships/hyperlink" Target="http://www.reddit.com/r/Bitcoin/comments/396pmp/bitcoin_network_capacity_analysis_part_3_miner/" TargetMode="External"/><Relationship Id="rId493" Type="http://schemas.openxmlformats.org/officeDocument/2006/relationships/hyperlink" Target="http://www.reddit.com/r/Bitcoin/comments/3855zy/poll_please_share_your_opinion_on_the_block_size/" TargetMode="External"/><Relationship Id="rId2054" Type="http://schemas.openxmlformats.org/officeDocument/2006/relationships/hyperlink" Target="https://medium.com/@satoshilabs/the-king-is-dead-long-live-the-king-57beba6f65f6" TargetMode="External"/><Relationship Id="rId492" Type="http://schemas.openxmlformats.org/officeDocument/2006/relationships/hyperlink" Target="https://docs.google.com/forms/d/18vPChze0QncArYA77QKE7iUNAiN3iTTWjDiqWKyV4pM/viewform" TargetMode="External"/><Relationship Id="rId2055" Type="http://schemas.openxmlformats.org/officeDocument/2006/relationships/hyperlink" Target="http://www.reddit.com/r/Bitcoin/comments/396v61/the_king_is_dead_long_live_the_king_coinmap_20_is/" TargetMode="External"/><Relationship Id="rId499" Type="http://schemas.openxmlformats.org/officeDocument/2006/relationships/hyperlink" Target="https://docs.google.com/forms/d/18vPChze0QncArYA77QKE7iUNAiN3iTTWjDiqWKyV4pM/viewform" TargetMode="External"/><Relationship Id="rId2056" Type="http://schemas.openxmlformats.org/officeDocument/2006/relationships/hyperlink" Target="http://www.reddit.com/r/Bitcoin/comments/396ygf/the_settlement_layer_is_what_bitcoin_will_become/" TargetMode="External"/><Relationship Id="rId498" Type="http://schemas.openxmlformats.org/officeDocument/2006/relationships/hyperlink" Target="http://www.reddit.com/r/Bitcoin/comments/3856km/if_the_block_size_is_not_increased_i_will_be/" TargetMode="External"/><Relationship Id="rId2057" Type="http://schemas.openxmlformats.org/officeDocument/2006/relationships/hyperlink" Target="http://ecc.ninja/" TargetMode="External"/><Relationship Id="rId497" Type="http://schemas.openxmlformats.org/officeDocument/2006/relationships/hyperlink" Target="http://www.reddit.com/r/Bitcoin/comments/3856xg/havent_ran_a_bitcoin_node_since_january_2014_im/" TargetMode="External"/><Relationship Id="rId2058" Type="http://schemas.openxmlformats.org/officeDocument/2006/relationships/hyperlink" Target="http://www.reddit.com/r/Bitcoin/comments/396ydy/earn_cash_club_earn_crypto_as_hidden_ninja/" TargetMode="External"/><Relationship Id="rId496" Type="http://schemas.openxmlformats.org/officeDocument/2006/relationships/hyperlink" Target="http://www.reddit.com/r/Bitcoin/comments/3857ip/dont_fall_into_false_dilemmas/" TargetMode="External"/><Relationship Id="rId2059" Type="http://schemas.openxmlformats.org/officeDocument/2006/relationships/hyperlink" Target="https://blog.cubits.com/spend-bitcoin-in-paris/" TargetMode="External"/><Relationship Id="rId2080" Type="http://schemas.openxmlformats.org/officeDocument/2006/relationships/hyperlink" Target="http://www.reddit.com/r/Bitcoin/comments/397q43/tippingtuesday_june_9th_2015_tip_someone_how/" TargetMode="External"/><Relationship Id="rId2081" Type="http://schemas.openxmlformats.org/officeDocument/2006/relationships/hyperlink" Target="http://i.imgur.com/MVHiBqr.jpg" TargetMode="External"/><Relationship Id="rId2082" Type="http://schemas.openxmlformats.org/officeDocument/2006/relationships/hyperlink" Target="http://www.reddit.com/r/Bitcoin/comments/397pmm/post_you_fax_number_in_the_comments_to_receive/" TargetMode="External"/><Relationship Id="rId2083" Type="http://schemas.openxmlformats.org/officeDocument/2006/relationships/hyperlink" Target="http://www.reddit.com/r/Bitcoin/comments/397z6n/tippingwednesday_june_10th_2015_tip_those_that_do/" TargetMode="External"/><Relationship Id="rId2084" Type="http://schemas.openxmlformats.org/officeDocument/2006/relationships/hyperlink" Target="http://www.amazon.com/BitCon-Naked-Truth-About-Bitcoin-ebook/dp/B00NUIUQ3A/ref=sr_1_1?ie=UTF8&amp;qid=1411640805&amp;sr=8-1&amp;keywords=bitcon+kindle" TargetMode="External"/><Relationship Id="rId2085" Type="http://schemas.openxmlformats.org/officeDocument/2006/relationships/hyperlink" Target="http://www.reddit.com/r/Bitcoin/comments/3981md/rabid_antibitcoiner_releases_new_book_perhaps/" TargetMode="External"/><Relationship Id="rId2086" Type="http://schemas.openxmlformats.org/officeDocument/2006/relationships/hyperlink" Target="http://www.reddit.com/r/Bitcoin/comments/39813k/btms_in_vegas/" TargetMode="External"/><Relationship Id="rId2087" Type="http://schemas.openxmlformats.org/officeDocument/2006/relationships/hyperlink" Target="http://www.reddit.com/r/Bitcoin/comments/3987hv/what_is_the_future_of_bitcoin/" TargetMode="External"/><Relationship Id="rId2088" Type="http://schemas.openxmlformats.org/officeDocument/2006/relationships/hyperlink" Target="http://www.reddit.com/r/Bitcoin/comments/398akz/bitcoincloudservicescom_is_scam_beware/" TargetMode="External"/><Relationship Id="rId2089" Type="http://schemas.openxmlformats.org/officeDocument/2006/relationships/hyperlink" Target="http://sourceforge.net/p/bitcoin/mailman/message/34157036/" TargetMode="External"/><Relationship Id="rId2070" Type="http://schemas.openxmlformats.org/officeDocument/2006/relationships/hyperlink" Target="http://www.reddit.com/r/Bitcoin/comments/397ghx/how_is_using_a_lamassu_atm/" TargetMode="External"/><Relationship Id="rId2071" Type="http://schemas.openxmlformats.org/officeDocument/2006/relationships/hyperlink" Target="http://www.indaput.cz/" TargetMode="External"/><Relationship Id="rId2072" Type="http://schemas.openxmlformats.org/officeDocument/2006/relationships/hyperlink" Target="http://www.reddit.com/r/Bitcoin/comments/397ge2/apple_reseller_in_prague_accept_bitcoin/" TargetMode="External"/><Relationship Id="rId2073" Type="http://schemas.openxmlformats.org/officeDocument/2006/relationships/hyperlink" Target="http://www.reddit.com/r/Bitcoin/comments/397igh/does_blockchaininfo_see_my_addresses_not_private/" TargetMode="External"/><Relationship Id="rId2074" Type="http://schemas.openxmlformats.org/officeDocument/2006/relationships/hyperlink" Target="http://www.paymentssource.com/news/technology/can-bitcoins-original-advocacy-group-rebuild-its-reputation-3021533-1.html" TargetMode="External"/><Relationship Id="rId2075" Type="http://schemas.openxmlformats.org/officeDocument/2006/relationships/hyperlink" Target="http://www.reddit.com/r/Bitcoin/comments/397i7b/can_the_bitcoin_foundation_rebuild_its_reputation/" TargetMode="External"/><Relationship Id="rId2076" Type="http://schemas.openxmlformats.org/officeDocument/2006/relationships/hyperlink" Target="http://libratax.com/blog/five-reporting-tools-for-bitcoin-investors/" TargetMode="External"/><Relationship Id="rId2077" Type="http://schemas.openxmlformats.org/officeDocument/2006/relationships/hyperlink" Target="http://www.reddit.com/r/Bitcoin/comments/397djm/five_reporting_tools_for_bitcoin_investors/" TargetMode="External"/><Relationship Id="rId2078" Type="http://schemas.openxmlformats.org/officeDocument/2006/relationships/hyperlink" Target="http://www.reddit.com/r/Bitcoin/comments/397jal/does_anyone_use_coincorner_to_buy_bitcoins/" TargetMode="External"/><Relationship Id="rId2079" Type="http://schemas.openxmlformats.org/officeDocument/2006/relationships/hyperlink" Target="http://www.reddit.com/r/Bitcoin/comments/397igh/does_blockchaininfo_see_my_addresses_not_private/" TargetMode="External"/><Relationship Id="rId2940" Type="http://schemas.openxmlformats.org/officeDocument/2006/relationships/hyperlink" Target="http://www.reddit.com/r/Bitcoin/comments/39srfj/chicago_daily_herald_article/" TargetMode="External"/><Relationship Id="rId1610" Type="http://schemas.openxmlformats.org/officeDocument/2006/relationships/hyperlink" Target="http://www.toolsfortimetravel.org/" TargetMode="External"/><Relationship Id="rId2941" Type="http://schemas.openxmlformats.org/officeDocument/2006/relationships/hyperlink" Target="http://www.reddit.com/r/Bitcoin/comments/39std7/australian_bitcoin_petitions/" TargetMode="External"/><Relationship Id="rId1611" Type="http://schemas.openxmlformats.org/officeDocument/2006/relationships/hyperlink" Target="http://www.reddit.com/r/Bitcoin/comments/38vv5w/john_titor_tools_for_time_travel/" TargetMode="External"/><Relationship Id="rId2942" Type="http://schemas.openxmlformats.org/officeDocument/2006/relationships/hyperlink" Target="https://www.youtube.com/watch?v=8T3SE5SyOXg" TargetMode="External"/><Relationship Id="rId1612" Type="http://schemas.openxmlformats.org/officeDocument/2006/relationships/hyperlink" Target="http://imgur.com/p0uoUdI" TargetMode="External"/><Relationship Id="rId2943" Type="http://schemas.openxmlformats.org/officeDocument/2006/relationships/hyperlink" Target="http://www.reddit.com/r/Bitcoin/comments/39svos/video_from_iotafest_day_2_bitcoin_track_may_2015/" TargetMode="External"/><Relationship Id="rId1613" Type="http://schemas.openxmlformats.org/officeDocument/2006/relationships/hyperlink" Target="http://www.reddit.com/r/Bitcoin/comments/38vxlc/how_is_this_possible/" TargetMode="External"/><Relationship Id="rId2944" Type="http://schemas.openxmlformats.org/officeDocument/2006/relationships/hyperlink" Target="http://www.reddit.com/r/Bitcoin/comments/39sw2t/bitcoin/" TargetMode="External"/><Relationship Id="rId1614" Type="http://schemas.openxmlformats.org/officeDocument/2006/relationships/hyperlink" Target="http://www.reddit.com/r/Bitcoin/comments/38w06y/yo_the_fuck_i_do_at_this_point/" TargetMode="External"/><Relationship Id="rId2945" Type="http://schemas.openxmlformats.org/officeDocument/2006/relationships/hyperlink" Target="https://www.linkedin.com/pulse/bitcoin-religion-filip-martinka-" TargetMode="External"/><Relationship Id="rId1615" Type="http://schemas.openxmlformats.org/officeDocument/2006/relationships/hyperlink" Target="https://github.com/SteveV916/BitcoinPiggyBank" TargetMode="External"/><Relationship Id="rId2946" Type="http://schemas.openxmlformats.org/officeDocument/2006/relationships/hyperlink" Target="http://www.reddit.com/r/Bitcoin/comments/39sw0i/how_bitcoin_cryptocurrency_acts_as_a_religious/" TargetMode="External"/><Relationship Id="rId1616" Type="http://schemas.openxmlformats.org/officeDocument/2006/relationships/hyperlink" Target="http://www.reddit.com/r/Bitcoin/comments/38w1d7/bitcoin_piggy_bank_microtransactions_purseio_toys/" TargetMode="External"/><Relationship Id="rId2947" Type="http://schemas.openxmlformats.org/officeDocument/2006/relationships/hyperlink" Target="http://www.reddit.com/r/Bitcoin/comments/39sy6i/learn_russian_pay_with_bits/" TargetMode="External"/><Relationship Id="rId907" Type="http://schemas.openxmlformats.org/officeDocument/2006/relationships/hyperlink" Target="http://www.reddit.com/r/Bitcoin/comments/38e6xb/complete_transcript_of_benjamin_lawskys/" TargetMode="External"/><Relationship Id="rId1617" Type="http://schemas.openxmlformats.org/officeDocument/2006/relationships/hyperlink" Target="http://www.reddit.com/r/Bitcoin/comments/38w16c/note_that_weusecoins_is_telling_everyone_outside/" TargetMode="External"/><Relationship Id="rId2948" Type="http://schemas.openxmlformats.org/officeDocument/2006/relationships/hyperlink" Target="http://www.reddit.com/r/Bitcoin/comments/39symq/running_a_node_isnt_a_charity_so_it_shouldnt_be/" TargetMode="External"/><Relationship Id="rId906" Type="http://schemas.openxmlformats.org/officeDocument/2006/relationships/hyperlink" Target="https://medium.com/@BenLawsky/the-final-nydfs-bitlicense-framework-d4e333588f04" TargetMode="External"/><Relationship Id="rId1618" Type="http://schemas.openxmlformats.org/officeDocument/2006/relationships/hyperlink" Target="http://www.reddit.com/r/Bitcoin/comments/38w3uz/i_think_this_today_about_what_banks_have_to_do/" TargetMode="External"/><Relationship Id="rId2949" Type="http://schemas.openxmlformats.org/officeDocument/2006/relationships/hyperlink" Target="http://btcgeek.com/bitcoin-settlement-systems/" TargetMode="External"/><Relationship Id="rId905" Type="http://schemas.openxmlformats.org/officeDocument/2006/relationships/hyperlink" Target="http://www.reddit.com/r/Bitcoin/comments/38e6sc/new_york_bitlicense_falls_short_innovation_under/" TargetMode="External"/><Relationship Id="rId1619" Type="http://schemas.openxmlformats.org/officeDocument/2006/relationships/hyperlink" Target="http://www.reddit.com/r/Bitcoin/comments/38w35i/will_the_tesla_car_company_ever_accept_btc_spacex/" TargetMode="External"/><Relationship Id="rId904" Type="http://schemas.openxmlformats.org/officeDocument/2006/relationships/hyperlink" Target="https://coincenter.org/2015/06/new-york-bitlicense-falls-short/" TargetMode="External"/><Relationship Id="rId909" Type="http://schemas.openxmlformats.org/officeDocument/2006/relationships/hyperlink" Target="http://www.reddit.com/r/Bitcoin/comments/38ebej/mit_begins_patenting_bitcoin_scalability/" TargetMode="External"/><Relationship Id="rId908" Type="http://schemas.openxmlformats.org/officeDocument/2006/relationships/hyperlink" Target="https://eprint.iacr.org/2015/521" TargetMode="External"/><Relationship Id="rId903" Type="http://schemas.openxmlformats.org/officeDocument/2006/relationships/hyperlink" Target="http://www.reddit.com/r/Bitcoin/comments/38e6xb/complete_transcript_of_benjamin_lawskys/" TargetMode="External"/><Relationship Id="rId902" Type="http://schemas.openxmlformats.org/officeDocument/2006/relationships/hyperlink" Target="https://medium.com/@BenLawsky/the-final-nydfs-bitlicense-framework-d4e333588f04" TargetMode="External"/><Relationship Id="rId901" Type="http://schemas.openxmlformats.org/officeDocument/2006/relationships/hyperlink" Target="http://www.reddit.com/r/Bitcoin/comments/38e1mw/bears_dump_on_bitlicense/" TargetMode="External"/><Relationship Id="rId900" Type="http://schemas.openxmlformats.org/officeDocument/2006/relationships/hyperlink" Target="http://shitco.in/2015/06/03/bears-dump-on-bitlicense/" TargetMode="External"/><Relationship Id="rId2930" Type="http://schemas.openxmlformats.org/officeDocument/2006/relationships/hyperlink" Target="http://www.reddit.com/r/Bitcoin/comments/39smba/what_are_some_good_alternatives_to_bitcoin/" TargetMode="External"/><Relationship Id="rId1600" Type="http://schemas.openxmlformats.org/officeDocument/2006/relationships/hyperlink" Target="http://www.reddit.com/r/Bitcoin/comments/38vin5/discounted_steam_games_for_bitcoin/" TargetMode="External"/><Relationship Id="rId2931" Type="http://schemas.openxmlformats.org/officeDocument/2006/relationships/hyperlink" Target="http://www.reddit.com/r/Bitcoin/comments/39soeu/israeli_and_i_want_to_buy_bitcoin_with_my_paypal/" TargetMode="External"/><Relationship Id="rId1601" Type="http://schemas.openxmlformats.org/officeDocument/2006/relationships/hyperlink" Target="http://www.reddit.com/r/Bitcoin/comments/38vn1n/scam_advising_anyone_wanna/" TargetMode="External"/><Relationship Id="rId2932" Type="http://schemas.openxmlformats.org/officeDocument/2006/relationships/hyperlink" Target="https://www.youtube.com/watch?v=ieczJyn1WEo" TargetMode="External"/><Relationship Id="rId1602" Type="http://schemas.openxmlformats.org/officeDocument/2006/relationships/hyperlink" Target="http://www.reddit.com/r/Bitcoin/comments/38vm2s/bitcoin_promotion_ideas_for_local_computer_store/" TargetMode="External"/><Relationship Id="rId2933" Type="http://schemas.openxmlformats.org/officeDocument/2006/relationships/hyperlink" Target="http://www.reddit.com/r/Bitcoin/comments/39sobr/summary_video_of_bitcoin_africa_conference_talks/" TargetMode="External"/><Relationship Id="rId1603" Type="http://schemas.openxmlformats.org/officeDocument/2006/relationships/hyperlink" Target="http://cointelegraph.com/news/114485/is-bitcoin-mining-really-a-ponzi-scheme-op-ed" TargetMode="External"/><Relationship Id="rId2934" Type="http://schemas.openxmlformats.org/officeDocument/2006/relationships/hyperlink" Target="http://www.coindesk.com/did-john-nash-help-invent-bitcoin/" TargetMode="External"/><Relationship Id="rId1604" Type="http://schemas.openxmlformats.org/officeDocument/2006/relationships/hyperlink" Target="http://www.reddit.com/r/Bitcoin/comments/38vlr4/is_cloud_mining_really_a_ponzi_scheme/" TargetMode="External"/><Relationship Id="rId2935" Type="http://schemas.openxmlformats.org/officeDocument/2006/relationships/hyperlink" Target="http://www.reddit.com/r/Bitcoin/comments/39sppp/did_mathematician_john_nash_help_invent_bitcoin/" TargetMode="External"/><Relationship Id="rId1605" Type="http://schemas.openxmlformats.org/officeDocument/2006/relationships/hyperlink" Target="http://www.reddit.com/r/Bitcoin/comments/38vlqm/running_a_node_and_blocking_ips_for_nodes_with/" TargetMode="External"/><Relationship Id="rId2936" Type="http://schemas.openxmlformats.org/officeDocument/2006/relationships/hyperlink" Target="https://twitter.com/PestoPoppa/status/610050553553534976" TargetMode="External"/><Relationship Id="rId1606" Type="http://schemas.openxmlformats.org/officeDocument/2006/relationships/hyperlink" Target="http://www.reddit.com/r/Bitcoin/comments/38vp5n/whats_the_difference_between_colored_coins_and/" TargetMode="External"/><Relationship Id="rId2937" Type="http://schemas.openxmlformats.org/officeDocument/2006/relationships/hyperlink" Target="http://www.reddit.com/r/Bitcoin/comments/39sqrw/its_becoming_clearer_that_the_security_and/" TargetMode="External"/><Relationship Id="rId1607" Type="http://schemas.openxmlformats.org/officeDocument/2006/relationships/hyperlink" Target="http://www.reddit.com/r/Bitcoin/comments/38vr2m/wallet_developers_payment_channels/" TargetMode="External"/><Relationship Id="rId2938" Type="http://schemas.openxmlformats.org/officeDocument/2006/relationships/hyperlink" Target="http://www.reddit.com/r/Bitcoin/comments/39ss83/new_lamassu_trofa_1way_atm_for_sale/" TargetMode="External"/><Relationship Id="rId1608" Type="http://schemas.openxmlformats.org/officeDocument/2006/relationships/hyperlink" Target="https://farmsatoshi.com/?ref=236" TargetMode="External"/><Relationship Id="rId2939" Type="http://schemas.openxmlformats.org/officeDocument/2006/relationships/hyperlink" Target="http://www.dailyherald.com/article/20150613/business/150619551/" TargetMode="External"/><Relationship Id="rId1609" Type="http://schemas.openxmlformats.org/officeDocument/2006/relationships/hyperlink" Target="http://www.reddit.com/r/Bitcoin/comments/38vw6g/free_bitcoin_farm_strategy_game/" TargetMode="External"/><Relationship Id="rId1631" Type="http://schemas.openxmlformats.org/officeDocument/2006/relationships/hyperlink" Target="https://twitter.com/shibuyashadows/status/607476071567523840" TargetMode="External"/><Relationship Id="rId2962" Type="http://schemas.openxmlformats.org/officeDocument/2006/relationships/hyperlink" Target="http://altcoinpress.com/2015/06/bitcoins-lead-developer-will-use-military-style-checkpoints-to-enforce-20mb-blocks/" TargetMode="External"/><Relationship Id="rId1632" Type="http://schemas.openxmlformats.org/officeDocument/2006/relationships/hyperlink" Target="http://www.reddit.com/r/Bitcoin/comments/38w647/ninki_wallet_now_featured_in_the_mobile_section/" TargetMode="External"/><Relationship Id="rId2963" Type="http://schemas.openxmlformats.org/officeDocument/2006/relationships/hyperlink" Target="http://www.reddit.com/r/Bitcoin/comments/39t5yi/bitcoins_lead_developer_will_use_military_style/" TargetMode="External"/><Relationship Id="rId1633" Type="http://schemas.openxmlformats.org/officeDocument/2006/relationships/hyperlink" Target="http://mdotstrange.itch.io/smashytown" TargetMode="External"/><Relationship Id="rId2964" Type="http://schemas.openxmlformats.org/officeDocument/2006/relationships/hyperlink" Target="http://www.thedomains.com/2015/06/11/overstock-buys-3-domains-3-social-net-handles-for-150-bitcoins/" TargetMode="External"/><Relationship Id="rId1634" Type="http://schemas.openxmlformats.org/officeDocument/2006/relationships/hyperlink" Target="http://www.reddit.com/r/Bitcoin/comments/38w95m/people_were_smashing_corporations_and_collecting/" TargetMode="External"/><Relationship Id="rId2965" Type="http://schemas.openxmlformats.org/officeDocument/2006/relationships/hyperlink" Target="http://www.reddit.com/r/Bitcoin/comments/39t5sk/overstock_buys_3_domains_3_social_net_handles_for/" TargetMode="External"/><Relationship Id="rId1635" Type="http://schemas.openxmlformats.org/officeDocument/2006/relationships/hyperlink" Target="https://bitgame.co" TargetMode="External"/><Relationship Id="rId2966" Type="http://schemas.openxmlformats.org/officeDocument/2006/relationships/hyperlink" Target="http://www.reddit.com/r/Bitcoin/comments/39tail/best_bitcoin_app_for_android/" TargetMode="External"/><Relationship Id="rId1636" Type="http://schemas.openxmlformats.org/officeDocument/2006/relationships/hyperlink" Target="http://www.reddit.com/r/Bitcoin/comments/38w8s6/get_free_bitcoins_play_blackjack_poker_and_win/" TargetMode="External"/><Relationship Id="rId2967" Type="http://schemas.openxmlformats.org/officeDocument/2006/relationships/hyperlink" Target="http://streamium.directory" TargetMode="External"/><Relationship Id="rId1637" Type="http://schemas.openxmlformats.org/officeDocument/2006/relationships/hyperlink" Target="http://www.reddit.com/r/Bitcoin/comments/38wc01/is_electrum_safe_if_im_not_able_to_change_my/" TargetMode="External"/><Relationship Id="rId2968" Type="http://schemas.openxmlformats.org/officeDocument/2006/relationships/hyperlink" Target="http://www.reddit.com/r/Bitcoin/comments/39ta81/has_streamium_been_getting_much_use_ive_been/" TargetMode="External"/><Relationship Id="rId1638" Type="http://schemas.openxmlformats.org/officeDocument/2006/relationships/hyperlink" Target="http://insidebitcoins.com/news/popchest-receives-overwhelming-response-from-content-creators-seeking-micropayments/32911" TargetMode="External"/><Relationship Id="rId2969" Type="http://schemas.openxmlformats.org/officeDocument/2006/relationships/hyperlink" Target="http://www.reddit.com/r/Bitcoin/comments/39tcdd/bitmine_free_7_day_trial_instant_withdraw/" TargetMode="External"/><Relationship Id="rId929" Type="http://schemas.openxmlformats.org/officeDocument/2006/relationships/hyperlink" Target="https://twitter.com/Coinbase_Victim" TargetMode="External"/><Relationship Id="rId1639" Type="http://schemas.openxmlformats.org/officeDocument/2006/relationships/hyperlink" Target="http://www.reddit.com/r/Bitcoin/comments/38wgsk/popchest_receives_overwhelming_response_from/" TargetMode="External"/><Relationship Id="rId928" Type="http://schemas.openxmlformats.org/officeDocument/2006/relationships/hyperlink" Target="http://www.reddit.com/r/Bitcoin/comments/38ercl/lets_see_how_long_this_takes_posted_300pm_est/" TargetMode="External"/><Relationship Id="rId927" Type="http://schemas.openxmlformats.org/officeDocument/2006/relationships/hyperlink" Target="https://soundcloud.com/user814957332/bitcoin" TargetMode="External"/><Relationship Id="rId926" Type="http://schemas.openxmlformats.org/officeDocument/2006/relationships/hyperlink" Target="http://www.reddit.com/r/Bitcoin/comments/38erma/chamber_of_digital_commerce_more_action_from/" TargetMode="External"/><Relationship Id="rId921" Type="http://schemas.openxmlformats.org/officeDocument/2006/relationships/hyperlink" Target="http://www.followthecoin.com/new-york-official-bitlicense/" TargetMode="External"/><Relationship Id="rId920" Type="http://schemas.openxmlformats.org/officeDocument/2006/relationships/hyperlink" Target="http://www.reddit.com/r/Bitcoin/comments/38euew/tony_gallippi_on_twitter_today_bitpay_released/" TargetMode="External"/><Relationship Id="rId925" Type="http://schemas.openxmlformats.org/officeDocument/2006/relationships/hyperlink" Target="https://bitcoinmagazine.com/20675/chamber-digital-commerce-action-fincen-inevitable/" TargetMode="External"/><Relationship Id="rId924" Type="http://schemas.openxmlformats.org/officeDocument/2006/relationships/hyperlink" Target="http://www.reddit.com/r/Bitcoin/comments/38erx7/ethereum_denver_at_the_denver_bitcoin_center/" TargetMode="External"/><Relationship Id="rId923" Type="http://schemas.openxmlformats.org/officeDocument/2006/relationships/hyperlink" Target="http://www.meetup.com/Ethereum-Denver/events/222989203/" TargetMode="External"/><Relationship Id="rId922" Type="http://schemas.openxmlformats.org/officeDocument/2006/relationships/hyperlink" Target="http://www.reddit.com/r/Bitcoin/comments/38erxl/its_new_york_official_the_bitlicense_is_here_and/" TargetMode="External"/><Relationship Id="rId2960" Type="http://schemas.openxmlformats.org/officeDocument/2006/relationships/hyperlink" Target="http://satoshilabs.com/security/trezor-code-review/" TargetMode="External"/><Relationship Id="rId1630" Type="http://schemas.openxmlformats.org/officeDocument/2006/relationships/hyperlink" Target="http://www.reddit.com/r/Bitcoin/comments/38w6az/do_you_foresee_an_interplay_between_alternative/" TargetMode="External"/><Relationship Id="rId2961" Type="http://schemas.openxmlformats.org/officeDocument/2006/relationships/hyperlink" Target="http://www.reddit.com/r/Bitcoin/comments/39t69q/no_code_reviewers_for_trezor_yet_has_anyone/" TargetMode="External"/><Relationship Id="rId1620" Type="http://schemas.openxmlformats.org/officeDocument/2006/relationships/hyperlink" Target="http://www.reddit.com/r/Bitcoin/comments/38w5ku/definitive_bitcoin_map/" TargetMode="External"/><Relationship Id="rId2951" Type="http://schemas.openxmlformats.org/officeDocument/2006/relationships/hyperlink" Target="http://www.zerohedge.com/news/2015-06-14/global-macro-investor-interview-raoul-pal" TargetMode="External"/><Relationship Id="rId1621" Type="http://schemas.openxmlformats.org/officeDocument/2006/relationships/hyperlink" Target="http://www.reddit.com/r/Bitcoin/comments/38w5fg/issues_with_withdrawal_at_kraken/" TargetMode="External"/><Relationship Id="rId2952" Type="http://schemas.openxmlformats.org/officeDocument/2006/relationships/hyperlink" Target="http://www.reddit.com/r/Bitcoin/comments/39t2i4/raoul_pal_former_goldman_sachs_hedge_fund_manager/" TargetMode="External"/><Relationship Id="rId1622" Type="http://schemas.openxmlformats.org/officeDocument/2006/relationships/hyperlink" Target="http://www.reddit.com/r/Bitcoin/comments/38w53p/kraken_bitcoin_withdrawals_keep_pending/" TargetMode="External"/><Relationship Id="rId2953" Type="http://schemas.openxmlformats.org/officeDocument/2006/relationships/hyperlink" Target="http://www.reddit.com/r/Bitcoin/comments/39t1oh/what_is_the_most_technologicallybehind_andor/" TargetMode="External"/><Relationship Id="rId1623" Type="http://schemas.openxmlformats.org/officeDocument/2006/relationships/hyperlink" Target="https://www.youtube.com/watch?v=fOCDmyRkv5E" TargetMode="External"/><Relationship Id="rId2954" Type="http://schemas.openxmlformats.org/officeDocument/2006/relationships/hyperlink" Target="http://www.reddit.com/r/Bitcoin/comments/39t46t/proposal_for_futureproof_maxblocksize_changes/" TargetMode="External"/><Relationship Id="rId1624" Type="http://schemas.openxmlformats.org/officeDocument/2006/relationships/hyperlink" Target="http://www.reddit.com/r/Bitcoin/comments/38w7nm/episode_5_of_my_dutch_youtube_show_the_bitcoin/" TargetMode="External"/><Relationship Id="rId2955" Type="http://schemas.openxmlformats.org/officeDocument/2006/relationships/hyperlink" Target="http://www.reddit.com/r/Bitcoin/comments/39t3o0/i_have_yet_to_hear_a_good_reason_why_all_miners/" TargetMode="External"/><Relationship Id="rId1625" Type="http://schemas.openxmlformats.org/officeDocument/2006/relationships/hyperlink" Target="http://www.reddit.com/r/Bitcoin/comments/38w7my/does_a_relatively_large_number_of_miners_make/" TargetMode="External"/><Relationship Id="rId2956" Type="http://schemas.openxmlformats.org/officeDocument/2006/relationships/hyperlink" Target="http://www.newsbtc.com/franchise/" TargetMode="External"/><Relationship Id="rId1626" Type="http://schemas.openxmlformats.org/officeDocument/2006/relationships/hyperlink" Target="http://www.reddit.com/r/Bitcoin/comments/38w7an/if_you_had_10_million_to_invest_in_crypto/" TargetMode="External"/><Relationship Id="rId2957" Type="http://schemas.openxmlformats.org/officeDocument/2006/relationships/hyperlink" Target="http://www.reddit.com/r/Bitcoin/comments/39t2xq/newsbtc_is_franchising_no_investment_required/" TargetMode="External"/><Relationship Id="rId1627" Type="http://schemas.openxmlformats.org/officeDocument/2006/relationships/hyperlink" Target="https://i.imgur.com/NBVc13k.png" TargetMode="External"/><Relationship Id="rId2958" Type="http://schemas.openxmlformats.org/officeDocument/2006/relationships/hyperlink" Target="http://www.thefiscaltimes.com/Media/Slideshow/2015/02/27/15-Most-Valuable-Beanie-Babies" TargetMode="External"/><Relationship Id="rId918" Type="http://schemas.openxmlformats.org/officeDocument/2006/relationships/hyperlink" Target="http://www.reddit.com/r/Bitcoin/comments/38euhe/where_is_the_ebay_of_btc/" TargetMode="External"/><Relationship Id="rId1628" Type="http://schemas.openxmlformats.org/officeDocument/2006/relationships/hyperlink" Target="http://www.reddit.com/r/Bitcoin/comments/38w6yc/i_find_it_impressive_that_the_price_has_been_so/" TargetMode="External"/><Relationship Id="rId2959" Type="http://schemas.openxmlformats.org/officeDocument/2006/relationships/hyperlink" Target="http://www.reddit.com/r/Bitcoin/comments/39t4m6/why_cant_these_be_money/" TargetMode="External"/><Relationship Id="rId917" Type="http://schemas.openxmlformats.org/officeDocument/2006/relationships/hyperlink" Target="http://www.reddit.com/r/Bitcoin/comments/38eqv1/help_instacart_decide_to_accept_bitcoin/" TargetMode="External"/><Relationship Id="rId1629" Type="http://schemas.openxmlformats.org/officeDocument/2006/relationships/hyperlink" Target="http://www.reddit.com/r/Bitcoin/comments/38w6kq/the_blockchain_is_more_encompassing_than_the/" TargetMode="External"/><Relationship Id="rId916" Type="http://schemas.openxmlformats.org/officeDocument/2006/relationships/hyperlink" Target="https://twitter.com/neuralsplash/status/606171273123758081" TargetMode="External"/><Relationship Id="rId915" Type="http://schemas.openxmlformats.org/officeDocument/2006/relationships/hyperlink" Target="http://www.reddit.com/r/Bitcoin/comments/38egp2/blockio_vs_coinbase/" TargetMode="External"/><Relationship Id="rId919" Type="http://schemas.openxmlformats.org/officeDocument/2006/relationships/hyperlink" Target="https://twitter.com/TonyGallippi/status/606173238562066432" TargetMode="External"/><Relationship Id="rId910" Type="http://schemas.openxmlformats.org/officeDocument/2006/relationships/hyperlink" Target="https://www.facebook.com/LuisMiguelRivera/posts/2016534140314" TargetMode="External"/><Relationship Id="rId914" Type="http://schemas.openxmlformats.org/officeDocument/2006/relationships/hyperlink" Target="http://www.reddit.com/r/Bitcoin/comments/38ehdu/still_live_with_bitcoin_headlines_for_another/" TargetMode="External"/><Relationship Id="rId913" Type="http://schemas.openxmlformats.org/officeDocument/2006/relationships/hyperlink" Target="http://youmeandbtc.com/live/" TargetMode="External"/><Relationship Id="rId912" Type="http://schemas.openxmlformats.org/officeDocument/2006/relationships/hyperlink" Target="http://www.reddit.com/r/Bitcoin/comments/38eeic/question/" TargetMode="External"/><Relationship Id="rId911" Type="http://schemas.openxmlformats.org/officeDocument/2006/relationships/hyperlink" Target="http://www.reddit.com/r/Bitcoin/comments/38efia/on_this_day_4_years_ago_i_had_my_first_run_in/" TargetMode="External"/><Relationship Id="rId2950" Type="http://schemas.openxmlformats.org/officeDocument/2006/relationships/hyperlink" Target="http://www.reddit.com/r/Bitcoin/comments/39t09k/bitcoinbased_settlement_systems_coming_to_wall/" TargetMode="External"/><Relationship Id="rId2900" Type="http://schemas.openxmlformats.org/officeDocument/2006/relationships/hyperlink" Target="http://www.reddit.com/r/Bitcoin/comments/39rw2h/switzerland_reportedly_eliminates_vat_for_bitcoin/" TargetMode="External"/><Relationship Id="rId2901" Type="http://schemas.openxmlformats.org/officeDocument/2006/relationships/hyperlink" Target="http://www.slimgur.com/image/MV" TargetMode="External"/><Relationship Id="rId2902" Type="http://schemas.openxmlformats.org/officeDocument/2006/relationships/hyperlink" Target="http://www.reddit.com/r/Bitcoin/comments/39ryyk/first_time_ive_ever_donated_or_spent_btc_and_it/" TargetMode="External"/><Relationship Id="rId2903" Type="http://schemas.openxmlformats.org/officeDocument/2006/relationships/hyperlink" Target="http://www.reddit.com/r/Bitcoin/comments/39s041/new_block_desktop_notifications/" TargetMode="External"/><Relationship Id="rId2904" Type="http://schemas.openxmlformats.org/officeDocument/2006/relationships/hyperlink" Target="http://www.telegraph.co.uk/finance/11669652/Thatll-be-175-quadrillion-Zimbabwean-dollars-please.html" TargetMode="External"/><Relationship Id="rId2905" Type="http://schemas.openxmlformats.org/officeDocument/2006/relationships/hyperlink" Target="http://www.reddit.com/r/Bitcoin/comments/39s4op/zimbabwes_central_bank_scraps_old_currency_at_the/" TargetMode="External"/><Relationship Id="rId2906" Type="http://schemas.openxmlformats.org/officeDocument/2006/relationships/hyperlink" Target="http://www.bitcoinblockhalf.com/" TargetMode="External"/><Relationship Id="rId2907" Type="http://schemas.openxmlformats.org/officeDocument/2006/relationships/hyperlink" Target="http://www.reddit.com/r/Bitcoin/comments/39s6j6/bitcoin_block_half_website/" TargetMode="External"/><Relationship Id="rId2908" Type="http://schemas.openxmlformats.org/officeDocument/2006/relationships/hyperlink" Target="http://www.reddit.com/r/Bitcoin/comments/39s6c2/could_this_be_the_best_bitcoin_investment/" TargetMode="External"/><Relationship Id="rId2909" Type="http://schemas.openxmlformats.org/officeDocument/2006/relationships/hyperlink" Target="http://www.reddit.com/r/Bitcoin/comments/39s6bj/selling_bitcoins_for_paypal/" TargetMode="External"/><Relationship Id="rId2920" Type="http://schemas.openxmlformats.org/officeDocument/2006/relationships/hyperlink" Target="http://www.reddit.com/r/Bitcoin/comments/39sijn/bitreserve_offers_free_money_transfers_and/" TargetMode="External"/><Relationship Id="rId2921" Type="http://schemas.openxmlformats.org/officeDocument/2006/relationships/hyperlink" Target="http://imgur.com/2MD0Mbc" TargetMode="External"/><Relationship Id="rId2922" Type="http://schemas.openxmlformats.org/officeDocument/2006/relationships/hyperlink" Target="http://www.reddit.com/r/Bitcoin/comments/39sk51/i_found_a_bitcoinaccepting_shop_in_the_outskirts/" TargetMode="External"/><Relationship Id="rId2923" Type="http://schemas.openxmlformats.org/officeDocument/2006/relationships/hyperlink" Target="https://www.cryptocoinwalletcards.com/product-category/bitcoin/page/2/" TargetMode="External"/><Relationship Id="rId2924" Type="http://schemas.openxmlformats.org/officeDocument/2006/relationships/hyperlink" Target="http://www.reddit.com/r/Bitcoin/comments/39sjza/what_are_your_experiences_with_crypto_coin_wallet/" TargetMode="External"/><Relationship Id="rId2925" Type="http://schemas.openxmlformats.org/officeDocument/2006/relationships/hyperlink" Target="http://www.reddit.com/r/Bitcoin/comments/39sjo5/the_biggest_flaw_satoshi_ever_made_was_to_give_2/" TargetMode="External"/><Relationship Id="rId2926" Type="http://schemas.openxmlformats.org/officeDocument/2006/relationships/hyperlink" Target="https://www.youtube.com/watch?v=YtLEWVu815o" TargetMode="External"/><Relationship Id="rId2927" Type="http://schemas.openxmlformats.org/officeDocument/2006/relationships/hyperlink" Target="http://www.reddit.com/r/Bitcoin/comments/39sl0l/when_somebody_says_that_bitcoin_is_not_scarce/" TargetMode="External"/><Relationship Id="rId2928" Type="http://schemas.openxmlformats.org/officeDocument/2006/relationships/hyperlink" Target="https://www.linkedin.com/pulse/bitcoin-religion-filip-martinka" TargetMode="External"/><Relationship Id="rId2929" Type="http://schemas.openxmlformats.org/officeDocument/2006/relationships/hyperlink" Target="http://www.reddit.com/r/Bitcoin/comments/39smdo/bitcoin_the_religion/" TargetMode="External"/><Relationship Id="rId2910" Type="http://schemas.openxmlformats.org/officeDocument/2006/relationships/hyperlink" Target="http://www.coindesk.com/us-treasury-bitcoins-use-to-fund-terrorism-remains-unclear/" TargetMode="External"/><Relationship Id="rId2911" Type="http://schemas.openxmlformats.org/officeDocument/2006/relationships/hyperlink" Target="http://www.reddit.com/r/Bitcoin/comments/39scoc/us_treasury_bitcoins_use_in_funding_terrorism/" TargetMode="External"/><Relationship Id="rId2912" Type="http://schemas.openxmlformats.org/officeDocument/2006/relationships/hyperlink" Target="http://www.reddit.com/r/Bitcoin/comments/39sdv3/how_to_make_bitcoins_anonymous/" TargetMode="External"/><Relationship Id="rId2913" Type="http://schemas.openxmlformats.org/officeDocument/2006/relationships/hyperlink" Target="http://www.reddit.com/r/Bitcoin/comments/39sdtb/formal_bitcoin_education/" TargetMode="External"/><Relationship Id="rId2914" Type="http://schemas.openxmlformats.org/officeDocument/2006/relationships/hyperlink" Target="http://www.zerohedge.com/news/2015-06-13/writings-wall-texas-pulls-1-billion-gold-ny-fed-makes-it-non-confiscatable" TargetMode="External"/><Relationship Id="rId2915" Type="http://schemas.openxmlformats.org/officeDocument/2006/relationships/hyperlink" Target="http://www.reddit.com/r/Bitcoin/comments/39sf3w/texas_pulls_1_billion_in_gold_a_currency_they/" TargetMode="External"/><Relationship Id="rId2916" Type="http://schemas.openxmlformats.org/officeDocument/2006/relationships/hyperlink" Target="http://www.reddit.com/r/Bitcoin/comments/39seut/blockstream_sidechains_elements_question_the/" TargetMode="External"/><Relationship Id="rId2917" Type="http://schemas.openxmlformats.org/officeDocument/2006/relationships/hyperlink" Target="http://www.reddit.com/r/Bitcoin/comments/39sgts/the_negatives_of_keeping_1mb_or/" TargetMode="External"/><Relationship Id="rId2918" Type="http://schemas.openxmlformats.org/officeDocument/2006/relationships/hyperlink" Target="http://www.reddit.com/r/Bitcoin/comments/39she1/liking_the_blockchain_but_not_liking_bitcoin_is/" TargetMode="External"/><Relationship Id="rId2919" Type="http://schemas.openxmlformats.org/officeDocument/2006/relationships/hyperlink" Target="http://bitcoinist.net/bitreserve-offers-free-money-transfers-currency-exchange/" TargetMode="External"/><Relationship Id="rId1213" Type="http://schemas.openxmlformats.org/officeDocument/2006/relationships/hyperlink" Target="http://www.reddit.com/r/Bitcoin/comments/38m26g/how_powerful_is_the_bitcoin_network/" TargetMode="External"/><Relationship Id="rId1697" Type="http://schemas.openxmlformats.org/officeDocument/2006/relationships/hyperlink" Target="http://www.reddit.com/r/Bitcoin/comments/38xxzu/blockchain_was_down_on_saturday_greenaddress_on/" TargetMode="External"/><Relationship Id="rId2544" Type="http://schemas.openxmlformats.org/officeDocument/2006/relationships/hyperlink" Target="https://www.youtube.com/watch?t=31&amp;v=OVVhc3B7aq0" TargetMode="External"/><Relationship Id="rId1214" Type="http://schemas.openxmlformats.org/officeDocument/2006/relationships/hyperlink" Target="http://www.reddit.com/r/Bitcoin/comments/38m1qu/why_does_a_bitcoin_confirmation_take_so_long/" TargetMode="External"/><Relationship Id="rId1698" Type="http://schemas.openxmlformats.org/officeDocument/2006/relationships/hyperlink" Target="https://www.youtube.com/watch?v=LUN2YN0bOi8" TargetMode="External"/><Relationship Id="rId2545" Type="http://schemas.openxmlformats.org/officeDocument/2006/relationships/hyperlink" Target="http://www.reddit.com/r/Bitcoin/comments/39l0uh/hair_extensions_bitcoin_rap_song/" TargetMode="External"/><Relationship Id="rId1215" Type="http://schemas.openxmlformats.org/officeDocument/2006/relationships/hyperlink" Target="http://www.reddit.com/r/Bitcoin/comments/38meei/can_i_use_my_dat_wallet_from_bitcoin_core_and/" TargetMode="External"/><Relationship Id="rId1699" Type="http://schemas.openxmlformats.org/officeDocument/2006/relationships/hyperlink" Target="http://www.reddit.com/r/Bitcoin/comments/38xxno/simple_video_explaining_bitcoin_from_1999/" TargetMode="External"/><Relationship Id="rId2546" Type="http://schemas.openxmlformats.org/officeDocument/2006/relationships/hyperlink" Target="http://www.reddit.com/r/Bitcoin/comments/39l3p9/electrum_23_released/" TargetMode="External"/><Relationship Id="rId1216" Type="http://schemas.openxmlformats.org/officeDocument/2006/relationships/hyperlink" Target="http://www.reddit.com/r/Bitcoin/comments/2ybn3s/lukejr_please_at_least_cite_your_crazy_wiki_edits/cp85p5w" TargetMode="External"/><Relationship Id="rId2547" Type="http://schemas.openxmlformats.org/officeDocument/2006/relationships/hyperlink" Target="https://www.youtube.com/watch?v=LTG00oimXO0" TargetMode="External"/><Relationship Id="rId1217" Type="http://schemas.openxmlformats.org/officeDocument/2006/relationships/hyperlink" Target="http://www.reddit.com/r/Bitcoin/comments/38mhrh/call_me_inconsiderate_but_this_is_why_i_dont_take/" TargetMode="External"/><Relationship Id="rId2548" Type="http://schemas.openxmlformats.org/officeDocument/2006/relationships/hyperlink" Target="http://www.reddit.com/r/Bitcoin/comments/39l3ij/anarchist_and_comedian_dominic_frisby_wants_a/" TargetMode="External"/><Relationship Id="rId1218" Type="http://schemas.openxmlformats.org/officeDocument/2006/relationships/hyperlink" Target="http://www.reddit.com/r/Bitcoin/comments/38mmmc/im_confused_about_the_state_of_bitcoin_at_the/" TargetMode="External"/><Relationship Id="rId2549" Type="http://schemas.openxmlformats.org/officeDocument/2006/relationships/hyperlink" Target="http://imgur.com/gallery/3nibVjf" TargetMode="External"/><Relationship Id="rId1219" Type="http://schemas.openxmlformats.org/officeDocument/2006/relationships/hyperlink" Target="http://www.reddit.com/r/Bitcoin/comments/38mm1j/i_used_to_feel_like_the_crazy_one_trying_to/" TargetMode="External"/><Relationship Id="rId866" Type="http://schemas.openxmlformats.org/officeDocument/2006/relationships/hyperlink" Target="http://www.reddit.com/r/Bitcoin/comments/38d19h/incompatibility_wars_mycelium_android_vs/" TargetMode="External"/><Relationship Id="rId865" Type="http://schemas.openxmlformats.org/officeDocument/2006/relationships/hyperlink" Target="http://www.reddit.com/r/Bitcoin/comments/38cyzr/is_a_blockchain_without_bitcoin_possible_or/" TargetMode="External"/><Relationship Id="rId864" Type="http://schemas.openxmlformats.org/officeDocument/2006/relationships/hyperlink" Target="http://www.nasdaq.com/article/is-a-blockchain-without-bitcoin-possible-or-practical-cm482964" TargetMode="External"/><Relationship Id="rId863" Type="http://schemas.openxmlformats.org/officeDocument/2006/relationships/hyperlink" Target="http://www.reddit.com/r/Bitcoin/comments/38csp3/trezor_offers_passwordless_login_to_other/" TargetMode="External"/><Relationship Id="rId869" Type="http://schemas.openxmlformats.org/officeDocument/2006/relationships/hyperlink" Target="http://www.reddit.com/r/Bitcoin/comments/38d0ir/kim_dotcom_thwarts_huge_us_government_asset_grab/" TargetMode="External"/><Relationship Id="rId868" Type="http://schemas.openxmlformats.org/officeDocument/2006/relationships/hyperlink" Target="https://torrentfreak.com/kim-dotcom-thwarts-huge-u-s-govt-asset-grab-150603/" TargetMode="External"/><Relationship Id="rId867" Type="http://schemas.openxmlformats.org/officeDocument/2006/relationships/hyperlink" Target="http://www.reddit.com/r/Bitcoin/comments/38d10v/bitcoin_youre_doing_it_wrong/" TargetMode="External"/><Relationship Id="rId1690" Type="http://schemas.openxmlformats.org/officeDocument/2006/relationships/hyperlink" Target="http://www.reddit.com/r/Bitcoin/comments/38xnbk/xpost_rfunny_shoulda_used_bitcoin/" TargetMode="External"/><Relationship Id="rId1691" Type="http://schemas.openxmlformats.org/officeDocument/2006/relationships/hyperlink" Target="https://adbtc.info" TargetMode="External"/><Relationship Id="rId1692" Type="http://schemas.openxmlformats.org/officeDocument/2006/relationships/hyperlink" Target="http://www.reddit.com/r/Bitcoin/comments/38xmt6/adbtcinfo_advertise_with_bitcoin/" TargetMode="External"/><Relationship Id="rId862" Type="http://schemas.openxmlformats.org/officeDocument/2006/relationships/hyperlink" Target="http://cointelegraph.com/news/114456/trezor-offers-password-less-login-to-other-websites-adds-dash" TargetMode="External"/><Relationship Id="rId1693" Type="http://schemas.openxmlformats.org/officeDocument/2006/relationships/hyperlink" Target="https://github.com/schildbach/bitcoin-wallet/wiki/InAppPayments" TargetMode="External"/><Relationship Id="rId2540" Type="http://schemas.openxmlformats.org/officeDocument/2006/relationships/hyperlink" Target="http://www.reddit.com/r/Bitcoin/comments/39kob0/im_creating_a_bitcoin_books_list_can_you_help_me/" TargetMode="External"/><Relationship Id="rId861" Type="http://schemas.openxmlformats.org/officeDocument/2006/relationships/hyperlink" Target="http://www.reddit.com/r/Bitcoin/comments/38cspc/seriousneed_help_10btc_stolen_have_lots_of_info/" TargetMode="External"/><Relationship Id="rId1210" Type="http://schemas.openxmlformats.org/officeDocument/2006/relationships/hyperlink" Target="http://www.reddit.com/r/Bitcoin/comments/38lz55/confused/" TargetMode="External"/><Relationship Id="rId1694" Type="http://schemas.openxmlformats.org/officeDocument/2006/relationships/hyperlink" Target="http://www.reddit.com/r/Bitcoin/comments/38xpd9/how_to_integrate_bitcoin_inapp_payments_in_your/" TargetMode="External"/><Relationship Id="rId2541" Type="http://schemas.openxmlformats.org/officeDocument/2006/relationships/hyperlink" Target="http://www.cnbc.com/id/102753992?trknav=homestack:topnews:15" TargetMode="External"/><Relationship Id="rId860" Type="http://schemas.openxmlformats.org/officeDocument/2006/relationships/hyperlink" Target="http://www.reddit.com/r/Bitcoin/comments/38cryf/ecuador_mandates_bank_participation_in_national/" TargetMode="External"/><Relationship Id="rId1211" Type="http://schemas.openxmlformats.org/officeDocument/2006/relationships/hyperlink" Target="http://www.coindesk.com/bitcoin-regulation-bill-approved-by-californian-state-assembly/" TargetMode="External"/><Relationship Id="rId1695" Type="http://schemas.openxmlformats.org/officeDocument/2006/relationships/hyperlink" Target="http://www.reddit.com/r/Bitcoin/comments/38xuqy/im_15_years_old_i_want_bitcoin_how_does_buy/" TargetMode="External"/><Relationship Id="rId2542" Type="http://schemas.openxmlformats.org/officeDocument/2006/relationships/hyperlink" Target="http://www.reddit.com/r/Bitcoin/comments/39kr0q/bitreserve_has_made_exchanging_currencies_free/" TargetMode="External"/><Relationship Id="rId1212" Type="http://schemas.openxmlformats.org/officeDocument/2006/relationships/hyperlink" Target="http://www.reddit.com/r/Bitcoin/comments/38m3lf/this_just_in_bitcoin_regulation_bill_approved_by/" TargetMode="External"/><Relationship Id="rId1696" Type="http://schemas.openxmlformats.org/officeDocument/2006/relationships/hyperlink" Target="http://www.reddit.com/r/Bitcoin/comments/38xulb/what_good_is_armory_multisig_if_you_cant/" TargetMode="External"/><Relationship Id="rId2543" Type="http://schemas.openxmlformats.org/officeDocument/2006/relationships/hyperlink" Target="http://www.reddit.com/r/Bitcoin/comments/39kqzs/how_about_a_softfork_optin_blocksize_increase/" TargetMode="External"/><Relationship Id="rId1202" Type="http://schemas.openxmlformats.org/officeDocument/2006/relationships/hyperlink" Target="http://www.reddit.com/r/Bitcoin/comments/38lno5/this_could_be_the_first_country_to_go_cashless/" TargetMode="External"/><Relationship Id="rId1686" Type="http://schemas.openxmlformats.org/officeDocument/2006/relationships/hyperlink" Target="http://www.reddit.com/r/Bitcoin/comments/38xkhe/need_to_exchange_your_bitcoin_at_a_sfae_and/" TargetMode="External"/><Relationship Id="rId2533" Type="http://schemas.openxmlformats.org/officeDocument/2006/relationships/hyperlink" Target="http://www.reddit.com/r/Bitcoin/comments/39kjge/did_humble_bundle_stop_accepting_bitcoin/" TargetMode="External"/><Relationship Id="rId1203" Type="http://schemas.openxmlformats.org/officeDocument/2006/relationships/hyperlink" Target="http://www.reddit.com/r/Bitcoin/comments/38lnhk/where_to_buy_motorcycle_parts_with_bitcoin/" TargetMode="External"/><Relationship Id="rId1687" Type="http://schemas.openxmlformats.org/officeDocument/2006/relationships/hyperlink" Target="http://www.reddit.com/r/Bitcoin/comments/38xk1u/have_i_lost_my_bitcoins/" TargetMode="External"/><Relationship Id="rId2534" Type="http://schemas.openxmlformats.org/officeDocument/2006/relationships/hyperlink" Target="http://www.reddit.com/r/Bitcoin/comments/39kq5e/my_question_is_what_will_the_state_do/" TargetMode="External"/><Relationship Id="rId1204" Type="http://schemas.openxmlformats.org/officeDocument/2006/relationships/hyperlink" Target="http://www.newsbtc.com/2015/06/05/coinfest-wallet-multisig/" TargetMode="External"/><Relationship Id="rId1688" Type="http://schemas.openxmlformats.org/officeDocument/2006/relationships/hyperlink" Target="http://www.reddit.com/r/Bitcoin/comments/38xjsg/sarutobi_adds_breadwallet/" TargetMode="External"/><Relationship Id="rId2535" Type="http://schemas.openxmlformats.org/officeDocument/2006/relationships/hyperlink" Target="http://www.reddit.com/r/Bitcoin/comments/39kq4n/i_think_i_got_scammed/" TargetMode="External"/><Relationship Id="rId1205" Type="http://schemas.openxmlformats.org/officeDocument/2006/relationships/hyperlink" Target="http://www.reddit.com/r/Bitcoin/comments/38ln6e/coinfests_multisig_donation_wallet_now_has_15/" TargetMode="External"/><Relationship Id="rId1689" Type="http://schemas.openxmlformats.org/officeDocument/2006/relationships/hyperlink" Target="http://imgur.com/dSkOvNy.jpg" TargetMode="External"/><Relationship Id="rId2536" Type="http://schemas.openxmlformats.org/officeDocument/2006/relationships/hyperlink" Target="http://www.reddit.com/r/Bitcoin/comments/39ko46/a_simple_argument_against_20mb_block_size/" TargetMode="External"/><Relationship Id="rId1206" Type="http://schemas.openxmlformats.org/officeDocument/2006/relationships/hyperlink" Target="http://video.cnbc.com/gallery/?video=3000385843&amp;play=1" TargetMode="External"/><Relationship Id="rId2537" Type="http://schemas.openxmlformats.org/officeDocument/2006/relationships/hyperlink" Target="http://projectvpn.comoj.com" TargetMode="External"/><Relationship Id="rId1207" Type="http://schemas.openxmlformats.org/officeDocument/2006/relationships/hyperlink" Target="http://www.reddit.com/r/Bitcoin/comments/38ltr8/nyse_nyse_chairman_jeff_sprecher_discusses/" TargetMode="External"/><Relationship Id="rId2538" Type="http://schemas.openxmlformats.org/officeDocument/2006/relationships/hyperlink" Target="http://www.reddit.com/r/Bitcoin/comments/39kslv/bitcoin_vps_project_crowdfunding_project_on/" TargetMode="External"/><Relationship Id="rId1208" Type="http://schemas.openxmlformats.org/officeDocument/2006/relationships/hyperlink" Target="http://www.reddit.com/r/Bitcoin/comments/38lwk9/what_is_stopping_any_corrupt_government_around/" TargetMode="External"/><Relationship Id="rId2539" Type="http://schemas.openxmlformats.org/officeDocument/2006/relationships/hyperlink" Target="https://github.com/paladini/ListOfBitcoinBooks" TargetMode="External"/><Relationship Id="rId1209" Type="http://schemas.openxmlformats.org/officeDocument/2006/relationships/hyperlink" Target="http://www.reddit.com/r/Bitcoin/comments/38lwyx/could_bitcoins_stability_actually_be_due_to_the/" TargetMode="External"/><Relationship Id="rId855" Type="http://schemas.openxmlformats.org/officeDocument/2006/relationships/hyperlink" Target="http://www.reddit.com/r/localbitcoins/comments/38cqnv/im_max_the_new_community_manager_at/" TargetMode="External"/><Relationship Id="rId854" Type="http://schemas.openxmlformats.org/officeDocument/2006/relationships/hyperlink" Target="http://www.reddit.com/r/Bitcoin/comments/38com0/john_nash_hated_keynesians_zero_hedge/" TargetMode="External"/><Relationship Id="rId853" Type="http://schemas.openxmlformats.org/officeDocument/2006/relationships/hyperlink" Target="http://www.zerohedge.com/news/2015-06-02/john-nash-hated-kaynesians" TargetMode="External"/><Relationship Id="rId852" Type="http://schemas.openxmlformats.org/officeDocument/2006/relationships/hyperlink" Target="http://www.reddit.com/r/Bitcoin/comments/38con9/most_costly_mistakes_in_history/" TargetMode="External"/><Relationship Id="rId859" Type="http://schemas.openxmlformats.org/officeDocument/2006/relationships/hyperlink" Target="http://www.coindesk.com/ecuador-national-e-money-initiative/" TargetMode="External"/><Relationship Id="rId858" Type="http://schemas.openxmlformats.org/officeDocument/2006/relationships/hyperlink" Target="http://www.reddit.com/r/Bitcoin/comments/38cseb/best_way_to_mix_coins_or_add_some_anonymity_to_my/" TargetMode="External"/><Relationship Id="rId857" Type="http://schemas.openxmlformats.org/officeDocument/2006/relationships/hyperlink" Target="http://www.reddit.com/r/Bitcoin/comments/38cq4u/introducing_bitcoin_to_newcomers_what_is_the/" TargetMode="External"/><Relationship Id="rId856" Type="http://schemas.openxmlformats.org/officeDocument/2006/relationships/hyperlink" Target="http://www.reddit.com/r/Bitcoin/comments/38cqqc/hi_im_max_the_new_community_manager_for/" TargetMode="External"/><Relationship Id="rId1680" Type="http://schemas.openxmlformats.org/officeDocument/2006/relationships/hyperlink" Target="http://www.reddit.com/r/Bitcoin/comments/38xfou/when_discussing_bitcoin_or_certainly_when/" TargetMode="External"/><Relationship Id="rId1681" Type="http://schemas.openxmlformats.org/officeDocument/2006/relationships/hyperlink" Target="http://www.reddit.com/r/Bitcoin/comments/38xfly/if_i_want_to_gift_bitcoin_paper_wallets_with/" TargetMode="External"/><Relationship Id="rId851" Type="http://schemas.openxmlformats.org/officeDocument/2006/relationships/hyperlink" Target="http://www.msn.com/en-gb/money/news/16-of-the-most-expensive-mistakes-in-history/ss-BBjZkVx" TargetMode="External"/><Relationship Id="rId1682" Type="http://schemas.openxmlformats.org/officeDocument/2006/relationships/hyperlink" Target="https://bitcointalk.org/index.php?topic=1078521.msg11557115" TargetMode="External"/><Relationship Id="rId850" Type="http://schemas.openxmlformats.org/officeDocument/2006/relationships/hyperlink" Target="http://www.reddit.com/r/Bitcoin/comments/38ckap/why_btc_is_dropping/" TargetMode="External"/><Relationship Id="rId1683" Type="http://schemas.openxmlformats.org/officeDocument/2006/relationships/hyperlink" Target="http://www.reddit.com/r/Bitcoin/comments/38xc9i/elastic_block_size_makes_users_and_especially/" TargetMode="External"/><Relationship Id="rId2530" Type="http://schemas.openxmlformats.org/officeDocument/2006/relationships/hyperlink" Target="http://pocketcs.com" TargetMode="External"/><Relationship Id="rId1200" Type="http://schemas.openxmlformats.org/officeDocument/2006/relationships/hyperlink" Target="http://www.reddit.com/r/Bitcoin/comments/38lo5s/i_just_discovered_that_you_can_buy_postage_with/" TargetMode="External"/><Relationship Id="rId1684" Type="http://schemas.openxmlformats.org/officeDocument/2006/relationships/hyperlink" Target="http://www.bloomberg.com/news/articles/2015-06-05/deutsche-bank-probe-said-to-target-6-billion-of-russian-trades" TargetMode="External"/><Relationship Id="rId2531" Type="http://schemas.openxmlformats.org/officeDocument/2006/relationships/hyperlink" Target="http://www.reddit.com/r/Bitcoin/comments/39kgyw/pocket_faucet_first_official_website_i_released/" TargetMode="External"/><Relationship Id="rId1201" Type="http://schemas.openxmlformats.org/officeDocument/2006/relationships/hyperlink" Target="http://money.cnn.com/2015/06/02/technology/cashless-society-denmark/index.html?iid=ob_homepage_tech_pool&amp;iid=obnetwork" TargetMode="External"/><Relationship Id="rId1685" Type="http://schemas.openxmlformats.org/officeDocument/2006/relationships/hyperlink" Target="http://www.reddit.com/r/Bitcoin/comments/38xksd/deutsche_bank_ag_is_conducting_an_internal_probe/" TargetMode="External"/><Relationship Id="rId2532" Type="http://schemas.openxmlformats.org/officeDocument/2006/relationships/hyperlink" Target="http://www.reddit.com/r/Bitcoin/comments/39kkow/is_igot_insolvent/" TargetMode="External"/><Relationship Id="rId1235" Type="http://schemas.openxmlformats.org/officeDocument/2006/relationships/hyperlink" Target="http://www.reddit.com/r/Bitcoin/comments/38myn9/shia_labeouf_wants_moar_block_size_debate/" TargetMode="External"/><Relationship Id="rId2566" Type="http://schemas.openxmlformats.org/officeDocument/2006/relationships/hyperlink" Target="http://www.reddit.com/r/Bitcoin/comments/39lii6/lloyds_issues_report_on_bitcoin/" TargetMode="External"/><Relationship Id="rId1236" Type="http://schemas.openxmlformats.org/officeDocument/2006/relationships/hyperlink" Target="https://transferwise.com/blog/2015-06/transferwise-users-move-500-million-a-month-globally?utm_medium=content&amp;utm_source=news&amp;utm_campaign=500mill" TargetMode="External"/><Relationship Id="rId2567" Type="http://schemas.openxmlformats.org/officeDocument/2006/relationships/hyperlink" Target="http://www.reddit.com/r/Bitcoin/comments/39lhk5/we_build_a_web_site_for_prediction_what_are_the/" TargetMode="External"/><Relationship Id="rId1237" Type="http://schemas.openxmlformats.org/officeDocument/2006/relationships/hyperlink" Target="http://www.reddit.com/r/Bitcoin/comments/38n0jb/transferwise_users_now_move_500_million_a_month/" TargetMode="External"/><Relationship Id="rId2568" Type="http://schemas.openxmlformats.org/officeDocument/2006/relationships/hyperlink" Target="http://www.reddit.com/r/Bitcoin/comments/39lhfo/stop_trying_to_take_over_the_world/" TargetMode="External"/><Relationship Id="rId1238" Type="http://schemas.openxmlformats.org/officeDocument/2006/relationships/hyperlink" Target="http://www.reddit.com/r/Bitcoin/comments/38n441/what_happens_if_someone_post_illegal_data_to_the/" TargetMode="External"/><Relationship Id="rId2569" Type="http://schemas.openxmlformats.org/officeDocument/2006/relationships/hyperlink" Target="http://imgur.com/2xzhvfw" TargetMode="External"/><Relationship Id="rId1239" Type="http://schemas.openxmlformats.org/officeDocument/2006/relationships/hyperlink" Target="http://insidebitcoins.com/news/supernet-sponsors-blockchain-solution-in-greece-project-by-drachmae/32939" TargetMode="External"/><Relationship Id="rId409" Type="http://schemas.openxmlformats.org/officeDocument/2006/relationships/hyperlink" Target="http://www.reddit.com/r/Bitcoin/comments/382iss/android_bitcoin_wallet_blockchain_was_briefly/" TargetMode="External"/><Relationship Id="rId404" Type="http://schemas.openxmlformats.org/officeDocument/2006/relationships/hyperlink" Target="http://mashable.com/2015/06/01/commonwealth-bank-ripple-bitcoin/" TargetMode="External"/><Relationship Id="rId888" Type="http://schemas.openxmlformats.org/officeDocument/2006/relationships/hyperlink" Target="http://www.reddit.com/r/Bitcoin/comments/38dcrq/sarutobi_and_game_of_birds_tshirts_now_on_sale/" TargetMode="External"/><Relationship Id="rId403" Type="http://schemas.openxmlformats.org/officeDocument/2006/relationships/hyperlink" Target="http://www.reddit.com/r/Bitcoin/comments/382fro/coinbase_requires_me_to_send_them_a_picture_of_my/" TargetMode="External"/><Relationship Id="rId887" Type="http://schemas.openxmlformats.org/officeDocument/2006/relationships/hyperlink" Target="http://mandelduck.spreadshirt.com/" TargetMode="External"/><Relationship Id="rId402" Type="http://schemas.openxmlformats.org/officeDocument/2006/relationships/hyperlink" Target="http://www.reddit.com/r/Bitcoin/comments/382gm2/mike_hearn_insulting_chinese_miners_over_20mb/" TargetMode="External"/><Relationship Id="rId886" Type="http://schemas.openxmlformats.org/officeDocument/2006/relationships/hyperlink" Target="http://www.reddit.com/r/Bitcoin/comments/38dd9q/new_instructions_for_testing_our_bitcoin_user/" TargetMode="External"/><Relationship Id="rId401" Type="http://schemas.openxmlformats.org/officeDocument/2006/relationships/hyperlink" Target="https://www.mail-archive.com/bitcoin-development@lists.sourceforge.net/msg07984.html" TargetMode="External"/><Relationship Id="rId885" Type="http://schemas.openxmlformats.org/officeDocument/2006/relationships/hyperlink" Target="https://twitter.com/bitnyefe/status/604559298522267648" TargetMode="External"/><Relationship Id="rId408" Type="http://schemas.openxmlformats.org/officeDocument/2006/relationships/hyperlink" Target="http://www.theregister.co.uk/2015/06/01/blockchain_app_shows_how_not_to_code/" TargetMode="External"/><Relationship Id="rId407" Type="http://schemas.openxmlformats.org/officeDocument/2006/relationships/hyperlink" Target="http://www.reddit.com/r/Bitcoin/comments/382f6e/current_bitcoin_inflation_below_9/" TargetMode="External"/><Relationship Id="rId406" Type="http://schemas.openxmlformats.org/officeDocument/2006/relationships/hyperlink" Target="https://twitter.com/rperezmarco/status/605326834088198144" TargetMode="External"/><Relationship Id="rId405" Type="http://schemas.openxmlformats.org/officeDocument/2006/relationships/hyperlink" Target="http://www.reddit.com/r/Bitcoin/comments/382fpj/commonwealth_bank_to_trial_ripple_technology/" TargetMode="External"/><Relationship Id="rId889" Type="http://schemas.openxmlformats.org/officeDocument/2006/relationships/hyperlink" Target="http://www.reddit.com/r/Bitcoin/comments/38div6/no_rush_for_bigger_blocks_adoption_is_stagnant/" TargetMode="External"/><Relationship Id="rId880" Type="http://schemas.openxmlformats.org/officeDocument/2006/relationships/hyperlink" Target="http://www.reddit.com/r/Bitcoin/comments/38d6wr/why_financial_firms_are_investigating_bitcoin_tech/" TargetMode="External"/><Relationship Id="rId2560" Type="http://schemas.openxmlformats.org/officeDocument/2006/relationships/hyperlink" Target="http://www.reddit.com/r/Bitcoin/comments/39lbo7/how_the_likes_of_mastercard_and_visa_slow_the/" TargetMode="External"/><Relationship Id="rId1230" Type="http://schemas.openxmlformats.org/officeDocument/2006/relationships/hyperlink" Target="http://calvinayre.com/2015/06/02/business/bitcoin-jesus-says-invest-in-bitcoin-and-you-shall-reap/" TargetMode="External"/><Relationship Id="rId2561" Type="http://schemas.openxmlformats.org/officeDocument/2006/relationships/hyperlink" Target="http://www.reddit.com/r/Bitcoin/comments/39lk2g/showerthought_bitcoin_might_actually_make_it/" TargetMode="External"/><Relationship Id="rId400" Type="http://schemas.openxmlformats.org/officeDocument/2006/relationships/hyperlink" Target="http://www.reddit.com/r/Bitcoin/comments/382h71/price_falling_cue_the_vcs_and_bitcoin_elites_to/" TargetMode="External"/><Relationship Id="rId884" Type="http://schemas.openxmlformats.org/officeDocument/2006/relationships/hyperlink" Target="http://www.reddit.com/r/Bitcoin/comments/38dde3/denverarea_bitcoiners_come_hear_erik_voorhees/" TargetMode="External"/><Relationship Id="rId1231" Type="http://schemas.openxmlformats.org/officeDocument/2006/relationships/hyperlink" Target="http://www.reddit.com/r/Bitcoin/comments/38mvlp/bitcoin_jesus_says_invest_in_bitcoin_and_you/" TargetMode="External"/><Relationship Id="rId2562" Type="http://schemas.openxmlformats.org/officeDocument/2006/relationships/hyperlink" Target="http://www.reddit.com/r/Bitcoin/comments/39lk23/any_news_on_coin_ive_got_locked_up_retirement/" TargetMode="External"/><Relationship Id="rId883" Type="http://schemas.openxmlformats.org/officeDocument/2006/relationships/hyperlink" Target="http://www.reddit.com/r/Bitcoin/comments/38ddmd/bank_tied_to_fifa_scandal_has_drug_cartel/" TargetMode="External"/><Relationship Id="rId1232" Type="http://schemas.openxmlformats.org/officeDocument/2006/relationships/hyperlink" Target="http://bravenewcoin.com/news/ascribe-wants-to-build-the-ownership-layer-of-the-internet/" TargetMode="External"/><Relationship Id="rId2563" Type="http://schemas.openxmlformats.org/officeDocument/2006/relationships/hyperlink" Target="http://www.businessinsider.com/zimbabwes-government-is-paying-its-citizens-5-for-175-quadrillion-zimbabwe-dollars-2015-6" TargetMode="External"/><Relationship Id="rId882" Type="http://schemas.openxmlformats.org/officeDocument/2006/relationships/hyperlink" Target="http://www.bloomberg.com/news/articles/2015-06-02/bank-tied-to-fifa-scandal-has-drug-cartel-regulatory-history" TargetMode="External"/><Relationship Id="rId1233" Type="http://schemas.openxmlformats.org/officeDocument/2006/relationships/hyperlink" Target="http://www.reddit.com/r/Bitcoin/comments/38mz4k/ascribe_wants_to_build_the_ownership_layer_of_the/" TargetMode="External"/><Relationship Id="rId2564" Type="http://schemas.openxmlformats.org/officeDocument/2006/relationships/hyperlink" Target="http://www.reddit.com/r/Bitcoin/comments/39lj31/zimbabwes_government_is_paying_its_citizens_5_for/" TargetMode="External"/><Relationship Id="rId881" Type="http://schemas.openxmlformats.org/officeDocument/2006/relationships/hyperlink" Target="http://www.reddit.com/r/Bitcoin/comments/38ddry/is_there_a_way_i_can_share_all_my_transactions/" TargetMode="External"/><Relationship Id="rId1234" Type="http://schemas.openxmlformats.org/officeDocument/2006/relationships/hyperlink" Target="https://www.youtube.com/watch?v=UVDB9yhdoNM" TargetMode="External"/><Relationship Id="rId2565" Type="http://schemas.openxmlformats.org/officeDocument/2006/relationships/hyperlink" Target="http://www.lloyds.com/News%20and%20Insight/Risk%20Insight/Library/Technology/Bitcoin" TargetMode="External"/><Relationship Id="rId1224" Type="http://schemas.openxmlformats.org/officeDocument/2006/relationships/hyperlink" Target="http://247cryptonews.com/russell-brand-comments-regarding-ross-ulbricht-injust-sentece/" TargetMode="External"/><Relationship Id="rId2555" Type="http://schemas.openxmlformats.org/officeDocument/2006/relationships/hyperlink" Target="http://makeameme.org/meme/core-devs-debating-2csw5k" TargetMode="External"/><Relationship Id="rId1225" Type="http://schemas.openxmlformats.org/officeDocument/2006/relationships/hyperlink" Target="http://www.reddit.com/r/Bitcoin/comments/38my06/russell_brand_comments_regarding_ross_ulbricht/" TargetMode="External"/><Relationship Id="rId2556" Type="http://schemas.openxmlformats.org/officeDocument/2006/relationships/hyperlink" Target="http://www.reddit.com/r/Bitcoin/comments/39l8nh/core_devs_debating_on_twitter/" TargetMode="External"/><Relationship Id="rId1226" Type="http://schemas.openxmlformats.org/officeDocument/2006/relationships/hyperlink" Target="http://www.afr.com/technology/are-bitcoin-and-the-banks-worth-it-or-a-waste-of-time-20150605-ghh9n8" TargetMode="External"/><Relationship Id="rId2557" Type="http://schemas.openxmlformats.org/officeDocument/2006/relationships/hyperlink" Target="https://m.youtube.com/watch?v=yc6Hp_Zq3rU&amp;feature=youtu.be" TargetMode="External"/><Relationship Id="rId1227" Type="http://schemas.openxmlformats.org/officeDocument/2006/relationships/hyperlink" Target="http://www.reddit.com/r/Bitcoin/comments/38mw3v/are_bitcoin_and_the_banks_worth_it_or_a_waste_of/" TargetMode="External"/><Relationship Id="rId2558" Type="http://schemas.openxmlformats.org/officeDocument/2006/relationships/hyperlink" Target="http://www.reddit.com/r/Bitcoin/comments/39ldaj/this_video_needs_to_be_played_on_every_godamn_tv/" TargetMode="External"/><Relationship Id="rId1228" Type="http://schemas.openxmlformats.org/officeDocument/2006/relationships/hyperlink" Target="http://www.reddit.com/r/Bitcoin/comments/38mw0m/is_it_too_late_to_make_money_off_bitcoin/" TargetMode="External"/><Relationship Id="rId2559" Type="http://schemas.openxmlformats.org/officeDocument/2006/relationships/hyperlink" Target="http://www.ibtimes.co.uk/how-mastercard-visa-slow-spread-bitcoin-1505790" TargetMode="External"/><Relationship Id="rId1229" Type="http://schemas.openxmlformats.org/officeDocument/2006/relationships/hyperlink" Target="http://www.reddit.com/r/Bitcoin/comments/38mvlv/bitcoin_price_had_never_made_sense_so_dont_worry/" TargetMode="External"/><Relationship Id="rId877" Type="http://schemas.openxmlformats.org/officeDocument/2006/relationships/hyperlink" Target="http://www.reddit.com/r/Bitcoin/comments/38d7ch/trezor_hardware_wallet_offers_passwordless_login/" TargetMode="External"/><Relationship Id="rId876" Type="http://schemas.openxmlformats.org/officeDocument/2006/relationships/hyperlink" Target="http://cointelegraph.com/news/114456/trezor-offers-password-less-login-to-other-websites-adds-dash" TargetMode="External"/><Relationship Id="rId875" Type="http://schemas.openxmlformats.org/officeDocument/2006/relationships/hyperlink" Target="http://www.reddit.com/r/Bitcoin/comments/38d44s/while_people_discuss_rising_blocksize_in_mainnet/" TargetMode="External"/><Relationship Id="rId874" Type="http://schemas.openxmlformats.org/officeDocument/2006/relationships/hyperlink" Target="https://bitcointalk.org/index.php?topic=1079182.0;topicseen" TargetMode="External"/><Relationship Id="rId879" Type="http://schemas.openxmlformats.org/officeDocument/2006/relationships/hyperlink" Target="https://www.youtube.com/watch?v=19GUu4A6wDM&amp;feature=em-uploademail" TargetMode="External"/><Relationship Id="rId878" Type="http://schemas.openxmlformats.org/officeDocument/2006/relationships/hyperlink" Target="http://www.reddit.com/r/Bitcoin/comments/38d74o/8month_update_just_maxed_out_all_my_credit_cards/" TargetMode="External"/><Relationship Id="rId2550" Type="http://schemas.openxmlformats.org/officeDocument/2006/relationships/hyperlink" Target="http://www.reddit.com/r/Bitcoin/comments/39l398/are_you_familiar_with_the_economic_implications/" TargetMode="External"/><Relationship Id="rId873" Type="http://schemas.openxmlformats.org/officeDocument/2006/relationships/hyperlink" Target="http://www.reddit.com/r/Bitcoin/comments/38d5as/bitfinex_and_bitgo_partner_to_create_worlds_first/" TargetMode="External"/><Relationship Id="rId1220" Type="http://schemas.openxmlformats.org/officeDocument/2006/relationships/hyperlink" Target="http://www.reddit.com/r/Bitcoin/comments/38mmmc/im_confused_about_the_state_of_bitcoin_at_the/" TargetMode="External"/><Relationship Id="rId2551" Type="http://schemas.openxmlformats.org/officeDocument/2006/relationships/hyperlink" Target="https://www.indiegogo.com/projects/cryptosteel-the-ultimate-cold-storage-wallet" TargetMode="External"/><Relationship Id="rId872" Type="http://schemas.openxmlformats.org/officeDocument/2006/relationships/hyperlink" Target="http://www.businesswire.com/news/home/20150603005462/en/Bitfinex-BitGo-Partner-Create-World%E2%80%99s-Real-Time-Proof" TargetMode="External"/><Relationship Id="rId1221" Type="http://schemas.openxmlformats.org/officeDocument/2006/relationships/hyperlink" Target="http://www.reddit.com/r/Bitcoin/comments/38mpwe/bitcoin_micro_payments_for_internet_radio_channel/" TargetMode="External"/><Relationship Id="rId2552" Type="http://schemas.openxmlformats.org/officeDocument/2006/relationships/hyperlink" Target="http://www.reddit.com/r/Bitcoin/comments/39l18z/only_7_days_left_on_cryptosteels_crowdfunding/" TargetMode="External"/><Relationship Id="rId871" Type="http://schemas.openxmlformats.org/officeDocument/2006/relationships/hyperlink" Target="http://www.reddit.com/r/Bitcoin/comments/38cv0m/finding_answers_in_the_bitcoin_block_size_debate/" TargetMode="External"/><Relationship Id="rId1222" Type="http://schemas.openxmlformats.org/officeDocument/2006/relationships/hyperlink" Target="https://bitcoinmagazine.com/20689/spectrocoin-launches-bitcoin-debit-card-eastern-europe/" TargetMode="External"/><Relationship Id="rId2553" Type="http://schemas.openxmlformats.org/officeDocument/2006/relationships/hyperlink" Target="http://d1gqps90bl2jsp.cloudfront.net/content/brain/136/5/1592/F6.large.jpg" TargetMode="External"/><Relationship Id="rId870" Type="http://schemas.openxmlformats.org/officeDocument/2006/relationships/hyperlink" Target="http://cointelegraph.com/news/114452/finding-answers-in-the-bitcoin-block-size-debate-using-prediction-markets" TargetMode="External"/><Relationship Id="rId1223" Type="http://schemas.openxmlformats.org/officeDocument/2006/relationships/hyperlink" Target="http://www.reddit.com/r/Bitcoin/comments/38mum5/spectrocoin_launches_a_bitcoin_debit_card_for/" TargetMode="External"/><Relationship Id="rId2554" Type="http://schemas.openxmlformats.org/officeDocument/2006/relationships/hyperlink" Target="http://www.reddit.com/r/Bitcoin/comments/39l7f1/at_a_palliative_care_conference_a_speaker_talking/" TargetMode="External"/><Relationship Id="rId1653" Type="http://schemas.openxmlformats.org/officeDocument/2006/relationships/hyperlink" Target="http://www.reddit.com/r/Bitcoin/comments/38wpjn/i_know_transactions_per_second_is_a_sore_spot_but/" TargetMode="External"/><Relationship Id="rId2500" Type="http://schemas.openxmlformats.org/officeDocument/2006/relationships/hyperlink" Target="http://www.reddit.com/r/Bitcoin/comments/39jmzv/excellent_discussion_of_bitcoin_block_size_on/" TargetMode="External"/><Relationship Id="rId2984" Type="http://schemas.openxmlformats.org/officeDocument/2006/relationships/hyperlink" Target="http://news.dinbits.com/2015/06/new-ring-of-bitcoin-scamsites-fresh-of.html" TargetMode="External"/><Relationship Id="rId1654" Type="http://schemas.openxmlformats.org/officeDocument/2006/relationships/hyperlink" Target="http://www.reddit.com/r/Bitcoin/comments/38wuss/entropy_question_based_on_article_in_bitcoin/" TargetMode="External"/><Relationship Id="rId2501" Type="http://schemas.openxmlformats.org/officeDocument/2006/relationships/hyperlink" Target="http://www.reddit.com/r/Bitcoin/comments/39jo1s/its_not_hard_to_imagine_being_a_head_honcho_of_a/" TargetMode="External"/><Relationship Id="rId2985" Type="http://schemas.openxmlformats.org/officeDocument/2006/relationships/hyperlink" Target="http://www.reddit.com/r/Bitcoin/comments/39tnaj/xmybtc_a_new_btc_ponzi_scam_is_linked_to_3_more/" TargetMode="External"/><Relationship Id="rId1655" Type="http://schemas.openxmlformats.org/officeDocument/2006/relationships/hyperlink" Target="http://www.reddit.com/r/Bitcoin/comments/38wsef/where_to_advertise_page_where_you_earn_btc/" TargetMode="External"/><Relationship Id="rId2502" Type="http://schemas.openxmlformats.org/officeDocument/2006/relationships/hyperlink" Target="http://bravenewcoin.com/news/australian-and-estonian-banks-getting-hands-on-with-digital-currency/" TargetMode="External"/><Relationship Id="rId2986" Type="http://schemas.openxmlformats.org/officeDocument/2006/relationships/hyperlink" Target="http://www.reddit.com/r/Bitcoin/comments/39toq0/scryptcc_shutting_down/" TargetMode="External"/><Relationship Id="rId1656" Type="http://schemas.openxmlformats.org/officeDocument/2006/relationships/hyperlink" Target="http://www.reddit.com/r/Bitcoin/comments/38wsbp/could_multisignature_wallets_act_as_a_mixer_where/" TargetMode="External"/><Relationship Id="rId2503" Type="http://schemas.openxmlformats.org/officeDocument/2006/relationships/hyperlink" Target="http://www.reddit.com/r/Bitcoin/comments/39jnob/australian_and_estonian_banks_getting_hands_on/" TargetMode="External"/><Relationship Id="rId2987" Type="http://schemas.openxmlformats.org/officeDocument/2006/relationships/hyperlink" Target="http://junkee.com/the-liberal-democrats-have-released-a-hurt-feelings-complaint-form-and-its-actually-beyond-belief/59244" TargetMode="External"/><Relationship Id="rId1657" Type="http://schemas.openxmlformats.org/officeDocument/2006/relationships/hyperlink" Target="http://www.reddit.com/r/Bitcoin/comments/38ws6r/invest_in_traditional_asset_classes_with_bitcoin/" TargetMode="External"/><Relationship Id="rId2504" Type="http://schemas.openxmlformats.org/officeDocument/2006/relationships/hyperlink" Target="http://www.reddit.com/r/Bitcoin/comments/39jsm2/paying_with_phone_microphone/" TargetMode="External"/><Relationship Id="rId2988" Type="http://schemas.openxmlformats.org/officeDocument/2006/relationships/hyperlink" Target="http://www.reddit.com/r/Bitcoin/comments/39tt0c/rbitcoin_should_have_a_similar_form_for_the_large/" TargetMode="External"/><Relationship Id="rId1658" Type="http://schemas.openxmlformats.org/officeDocument/2006/relationships/hyperlink" Target="http://www.reddit.com/r/Bitcoin/comments/38wr5a/just_upgraded_my_bitcoins_to_multisig_with/" TargetMode="External"/><Relationship Id="rId2505" Type="http://schemas.openxmlformats.org/officeDocument/2006/relationships/hyperlink" Target="http://digitalmoneytimes.com/crypto-news/bitcoin-blockchain-technology-featured-during-digital-2015/" TargetMode="External"/><Relationship Id="rId2989" Type="http://schemas.openxmlformats.org/officeDocument/2006/relationships/hyperlink" Target="http://www.reddit.com/r/Bitcoin/comments/39tzqy/americans_are_eagerly_waiting_for_a_system_which/" TargetMode="External"/><Relationship Id="rId1659" Type="http://schemas.openxmlformats.org/officeDocument/2006/relationships/hyperlink" Target="https://www.youtube.com/attribution_link?a=xq7Wy87lnqs&amp;u=%2Fwatch%3Fv%3D7aNLKH_F3jE%26feature%3Dshare" TargetMode="External"/><Relationship Id="rId2506" Type="http://schemas.openxmlformats.org/officeDocument/2006/relationships/hyperlink" Target="http://www.reddit.com/r/Bitcoin/comments/39jufj/bitcoin_blockchain_technology_featured_during/" TargetMode="External"/><Relationship Id="rId2507" Type="http://schemas.openxmlformats.org/officeDocument/2006/relationships/hyperlink" Target="http://www.streetinsider.com/Press+Releases/Bitcoin+Gets+Second+Wind+As+World%26apos%3Bs+First+Hair+Wholesaler,+AiryHair,+Ditches+Cash+For+Cryptocurrency+With+A+Rap+Video/10644510.html" TargetMode="External"/><Relationship Id="rId2508" Type="http://schemas.openxmlformats.org/officeDocument/2006/relationships/hyperlink" Target="http://www.reddit.com/r/Bitcoin/comments/39jyfw/bitcoin_gets_second_wind_as_worlds_first_hair/" TargetMode="External"/><Relationship Id="rId829" Type="http://schemas.openxmlformats.org/officeDocument/2006/relationships/hyperlink" Target="http://www.reddit.com/r/Bitcoin/comments/38c5ab/university_bitcoin_atm_program/" TargetMode="External"/><Relationship Id="rId2509" Type="http://schemas.openxmlformats.org/officeDocument/2006/relationships/hyperlink" Target="http://www.reddit.com/r/Bitcoin/comments/39k03c/first_country_declares_bitcoin_its_official/" TargetMode="External"/><Relationship Id="rId828" Type="http://schemas.openxmlformats.org/officeDocument/2006/relationships/hyperlink" Target="http://www.reddit.com/r/Bitcoin/comments/38c5r5/pybitcointools_fork_embed_files_in_the_blockchain/" TargetMode="External"/><Relationship Id="rId827" Type="http://schemas.openxmlformats.org/officeDocument/2006/relationships/hyperlink" Target="https://github.com/simcity4242/pybitcointools/" TargetMode="External"/><Relationship Id="rId822" Type="http://schemas.openxmlformats.org/officeDocument/2006/relationships/hyperlink" Target="http://www.reddit.com/r/Bitcoin/comments/38c0te/get_0001_btc_for_just_voting/" TargetMode="External"/><Relationship Id="rId821" Type="http://schemas.openxmlformats.org/officeDocument/2006/relationships/hyperlink" Target="http://www.reddit.com/r/Bitcoin/comments/38c0ys/the_ebas_opinions_on_the_risks_of_virtual/" TargetMode="External"/><Relationship Id="rId820" Type="http://schemas.openxmlformats.org/officeDocument/2006/relationships/hyperlink" Target="https://medium.com/@ruperth/a-review-of-the-opinions-of-the-european-banking-authorities-eba-on-virtual-currencies-e5f3c8a0670c" TargetMode="External"/><Relationship Id="rId826" Type="http://schemas.openxmlformats.org/officeDocument/2006/relationships/hyperlink" Target="http://www.reddit.com/r/Bitcoin/comments/38c0te/get_0001_btc_for_just_voting/" TargetMode="External"/><Relationship Id="rId825" Type="http://schemas.openxmlformats.org/officeDocument/2006/relationships/hyperlink" Target="http://www.reddit.com/r/Bitcoin/comments/38c0ys/the_ebas_opinions_on_the_risks_of_virtual/" TargetMode="External"/><Relationship Id="rId824" Type="http://schemas.openxmlformats.org/officeDocument/2006/relationships/hyperlink" Target="https://medium.com/@ruperth/a-review-of-the-opinions-of-the-european-banking-authorities-eba-on-virtual-currencies-e5f3c8a0670c" TargetMode="External"/><Relationship Id="rId823" Type="http://schemas.openxmlformats.org/officeDocument/2006/relationships/hyperlink" Target="http://www.reddit.com/r/Bitcoin/comments/38c0bc/so_chris_derose_is_saying_the_president_of_the/" TargetMode="External"/><Relationship Id="rId2980" Type="http://schemas.openxmlformats.org/officeDocument/2006/relationships/hyperlink" Target="http://www.reddit.com/r/Bitcoin/comments/39tfun/can_i_use_my_laptop_to_mine_free_power/" TargetMode="External"/><Relationship Id="rId1650" Type="http://schemas.openxmlformats.org/officeDocument/2006/relationships/hyperlink" Target="http://www.reddit.com/r/Bitcoin/comments/38wnw3/no_more_bitcoin_pizza_for_germans/" TargetMode="External"/><Relationship Id="rId2981" Type="http://schemas.openxmlformats.org/officeDocument/2006/relationships/hyperlink" Target="http://www.reddit.com/r/Bitcoin/comments/39thi1/where_can_i_buy_a_kindle_with_bitcoin/" TargetMode="External"/><Relationship Id="rId1651" Type="http://schemas.openxmlformats.org/officeDocument/2006/relationships/hyperlink" Target="http://www.reddit.com/r/Bitcoin/comments/38wn05/no_more_german_bitcoin_pizza_for_me/" TargetMode="External"/><Relationship Id="rId2982" Type="http://schemas.openxmlformats.org/officeDocument/2006/relationships/hyperlink" Target="http://www.newsbtc.com/2015/06/14/what-does-future-hold-for-apple-pay/" TargetMode="External"/><Relationship Id="rId1652" Type="http://schemas.openxmlformats.org/officeDocument/2006/relationships/hyperlink" Target="http://usa.visa.com/about-visa/our-business/visa-transaction.jsp" TargetMode="External"/><Relationship Id="rId2983" Type="http://schemas.openxmlformats.org/officeDocument/2006/relationships/hyperlink" Target="http://www.reddit.com/r/Bitcoin/comments/39tmjz/what_does_future_hold_for_apple_pay/" TargetMode="External"/><Relationship Id="rId1642" Type="http://schemas.openxmlformats.org/officeDocument/2006/relationships/hyperlink" Target="http://www.reddit.com/r/Bitcoin/comments/38wjf7/investing_bitcoin/" TargetMode="External"/><Relationship Id="rId2973" Type="http://schemas.openxmlformats.org/officeDocument/2006/relationships/hyperlink" Target="http://www.coindesk.com/bitcoin-ownership-impact-fungibility/" TargetMode="External"/><Relationship Id="rId1643" Type="http://schemas.openxmlformats.org/officeDocument/2006/relationships/hyperlink" Target="http://cointelegraph.com/news/114492/taringa-social-network-sees-40-spike-in-content-creation-following-bitcoin-integration" TargetMode="External"/><Relationship Id="rId2974" Type="http://schemas.openxmlformats.org/officeDocument/2006/relationships/hyperlink" Target="http://www.reddit.com/r/Bitcoin/comments/39tf4b/bitcoin_ownership_and_its_impact_on_fungibility/" TargetMode="External"/><Relationship Id="rId1644" Type="http://schemas.openxmlformats.org/officeDocument/2006/relationships/hyperlink" Target="http://www.reddit.com/r/Bitcoin/comments/38wj9b/taringa_social_network_sees_40_spike_in_content/" TargetMode="External"/><Relationship Id="rId2975" Type="http://schemas.openxmlformats.org/officeDocument/2006/relationships/hyperlink" Target="http://bitgivefoundation.org/2015/06/save-huge-on-fathers-day-help-donate-to-bitgive/" TargetMode="External"/><Relationship Id="rId1645" Type="http://schemas.openxmlformats.org/officeDocument/2006/relationships/hyperlink" Target="http://www.reddit.com/r/Bitcoin/comments/38wkqh/announcing_wwwbitpixrcom_get_paid_dogecoin_to/" TargetMode="External"/><Relationship Id="rId2976" Type="http://schemas.openxmlformats.org/officeDocument/2006/relationships/hyperlink" Target="http://www.reddit.com/r/Bitcoin/comments/39te2g/save_huge_on_fathers_day_help_donate_to_bitgive/" TargetMode="External"/><Relationship Id="rId1646" Type="http://schemas.openxmlformats.org/officeDocument/2006/relationships/hyperlink" Target="http://lightning.network/lightning-network-paper-DRAFT-0.5.pdf" TargetMode="External"/><Relationship Id="rId2977" Type="http://schemas.openxmlformats.org/officeDocument/2006/relationships/hyperlink" Target="http://blog.omni.foundation/2015/06/09/state-of-the-layer-all-hands-june-09-2015/" TargetMode="External"/><Relationship Id="rId1647" Type="http://schemas.openxmlformats.org/officeDocument/2006/relationships/hyperlink" Target="http://www.reddit.com/r/Bitcoin/comments/38wjs9/questionif_lightning_network_was_fully/" TargetMode="External"/><Relationship Id="rId2978" Type="http://schemas.openxmlformats.org/officeDocument/2006/relationships/hyperlink" Target="http://www.reddit.com/r/Bitcoin/comments/39tgq5/latest_development_update_on_omni_layer/" TargetMode="External"/><Relationship Id="rId1648" Type="http://schemas.openxmlformats.org/officeDocument/2006/relationships/hyperlink" Target="http://bonnerandpartners.com/weekend-edition-literally-your-atm-wont-work/" TargetMode="External"/><Relationship Id="rId2979" Type="http://schemas.openxmlformats.org/officeDocument/2006/relationships/hyperlink" Target="http://www.reddit.com/r/Bitcoin/comments/39tgno/letting_miners_vote_on_the_maximum_block_size_is/" TargetMode="External"/><Relationship Id="rId1649" Type="http://schemas.openxmlformats.org/officeDocument/2006/relationships/hyperlink" Target="http://www.reddit.com/r/Bitcoin/comments/38wl5t/the_nest_financial_crisis_weekend_edition/" TargetMode="External"/><Relationship Id="rId819" Type="http://schemas.openxmlformats.org/officeDocument/2006/relationships/hyperlink" Target="http://www.reddit.com/r/Bitcoin/comments/38bvea/how_to_test_my_bitcoin_wallet_to_make_sure_it/" TargetMode="External"/><Relationship Id="rId818" Type="http://schemas.openxmlformats.org/officeDocument/2006/relationships/hyperlink" Target="http://www.reddit.com/r/Bitcoin/comments/38bvic/is_purseio_down/" TargetMode="External"/><Relationship Id="rId817" Type="http://schemas.openxmlformats.org/officeDocument/2006/relationships/hyperlink" Target="http://www.reddit.com/r/Bitcoin/comments/38bvjq/this_new_change_with_emv_cards_is_scary_i_like/" TargetMode="External"/><Relationship Id="rId816" Type="http://schemas.openxmlformats.org/officeDocument/2006/relationships/hyperlink" Target="http://i.imgur.com/3jLUhJR.jpg" TargetMode="External"/><Relationship Id="rId811" Type="http://schemas.openxmlformats.org/officeDocument/2006/relationships/hyperlink" Target="http://www.reddit.com/r/Bitcoin/comments/38bpv8/how_can_a_pizza_be_worth_24_million_in_bitcoin/" TargetMode="External"/><Relationship Id="rId810" Type="http://schemas.openxmlformats.org/officeDocument/2006/relationships/hyperlink" Target="http://www.alleywatch.com/2015/06/how-can-a-pizza-be-worth-2-4-million-in-bitcoin/" TargetMode="External"/><Relationship Id="rId815" Type="http://schemas.openxmlformats.org/officeDocument/2006/relationships/hyperlink" Target="http://www.reddit.com/r/Bitcoin/comments/38bw8z/the_era_of_prediction_markets_is_at_hand/" TargetMode="External"/><Relationship Id="rId814" Type="http://schemas.openxmlformats.org/officeDocument/2006/relationships/hyperlink" Target="http://bravenewcoin.com/news/the-era-of-prediction-markets-is-at-hand/" TargetMode="External"/><Relationship Id="rId813" Type="http://schemas.openxmlformats.org/officeDocument/2006/relationships/hyperlink" Target="http://www.reddit.com/r/Bitcoin/comments/38btrn/ignore_the_tech_skeptics_our_lives_will_depend_on/" TargetMode="External"/><Relationship Id="rId812" Type="http://schemas.openxmlformats.org/officeDocument/2006/relationships/hyperlink" Target="http://hardforkit.com/articles/ignore-the-tech.html" TargetMode="External"/><Relationship Id="rId2970" Type="http://schemas.openxmlformats.org/officeDocument/2006/relationships/hyperlink" Target="http://www.centurionpaymentservices.com/blog/online-credit-card-processing/" TargetMode="External"/><Relationship Id="rId1640" Type="http://schemas.openxmlformats.org/officeDocument/2006/relationships/hyperlink" Target="https://bitbet.us/" TargetMode="External"/><Relationship Id="rId2971" Type="http://schemas.openxmlformats.org/officeDocument/2006/relationships/hyperlink" Target="http://www.reddit.com/r/Bitcoin/comments/39tcbb/preventing_online_credit_card_fraud_why_not_just/" TargetMode="External"/><Relationship Id="rId1641" Type="http://schemas.openxmlformats.org/officeDocument/2006/relationships/hyperlink" Target="http://www.reddit.com/r/Bitcoin/comments/38wg7o/has_anyone_ever_used_bitbetus_i_had_a_similar/" TargetMode="External"/><Relationship Id="rId2972" Type="http://schemas.openxmlformats.org/officeDocument/2006/relationships/hyperlink" Target="http://www.reddit.com/r/Bitcoin/comments/39tdyy/is_bitcoin_hard_forking/" TargetMode="External"/><Relationship Id="rId1675" Type="http://schemas.openxmlformats.org/officeDocument/2006/relationships/hyperlink" Target="https://bitcointalk.org/index.php?topic=1078521.msg11557115" TargetMode="External"/><Relationship Id="rId2522" Type="http://schemas.openxmlformats.org/officeDocument/2006/relationships/hyperlink" Target="http://www.reddit.com/r/Bitcoin/comments/39kc7l/btc38_distribute_100k_rmb_to_tmc_holders_to/" TargetMode="External"/><Relationship Id="rId1676" Type="http://schemas.openxmlformats.org/officeDocument/2006/relationships/hyperlink" Target="http://www.reddit.com/r/Bitcoin/comments/38xc9i/elastic_block_size_makes_users_and_especially/" TargetMode="External"/><Relationship Id="rId2523" Type="http://schemas.openxmlformats.org/officeDocument/2006/relationships/hyperlink" Target="http://bitcoinassociation.ch/blog/no-vat-on-bitcoin-in-switzerland" TargetMode="External"/><Relationship Id="rId1677" Type="http://schemas.openxmlformats.org/officeDocument/2006/relationships/hyperlink" Target="http://www.bloomberg.com/news/articles/2015-06-07/juncker-seeks-new-greece-plan-as-creditor-exasperation-grows" TargetMode="External"/><Relationship Id="rId2524" Type="http://schemas.openxmlformats.org/officeDocument/2006/relationships/hyperlink" Target="http://www.reddit.com/r/Bitcoin/comments/39kbzy/no_vat_on_bitcoin_in_switzerland/" TargetMode="External"/><Relationship Id="rId1678" Type="http://schemas.openxmlformats.org/officeDocument/2006/relationships/hyperlink" Target="http://www.reddit.com/r/Bitcoin/comments/38xbsq/so_they_used_the_regulated_banking_system_not/" TargetMode="External"/><Relationship Id="rId2525" Type="http://schemas.openxmlformats.org/officeDocument/2006/relationships/hyperlink" Target="http://www.reddit.com/r/Bitcoin/comments/39kbtg/blockchaininfo_offlineagain/" TargetMode="External"/><Relationship Id="rId1679" Type="http://schemas.openxmlformats.org/officeDocument/2006/relationships/hyperlink" Target="http://www.reddit.com/r/Bitcoin/comments/38xfw3/forking_dont_the_payment_processors_and_exchanges/" TargetMode="External"/><Relationship Id="rId2526" Type="http://schemas.openxmlformats.org/officeDocument/2006/relationships/hyperlink" Target="http://ventureburn.com/2015/06/bithub-launches-help-incubate-bitcoin-startups/" TargetMode="External"/><Relationship Id="rId2527" Type="http://schemas.openxmlformats.org/officeDocument/2006/relationships/hyperlink" Target="http://www.reddit.com/r/Bitcoin/comments/39kiz2/bithub_launches_to_help_incubate_south_africas/" TargetMode="External"/><Relationship Id="rId2528" Type="http://schemas.openxmlformats.org/officeDocument/2006/relationships/hyperlink" Target="http://www.reddit.com/r/Bitcoin/comments/39ki1b/miners_vs_users_interesting_ancient_parallel/" TargetMode="External"/><Relationship Id="rId2529" Type="http://schemas.openxmlformats.org/officeDocument/2006/relationships/hyperlink" Target="http://www.reddit.com/r/Bitcoin/comments/39kh7l/club_10000_bitcoin_cruise_august_2123_2015/" TargetMode="External"/><Relationship Id="rId849" Type="http://schemas.openxmlformats.org/officeDocument/2006/relationships/hyperlink" Target="http://www.reddit.com/r/Bitcoin/comments/38clhb/bank_of_england_hmt_uk_gov_the_future_of_the/" TargetMode="External"/><Relationship Id="rId844" Type="http://schemas.openxmlformats.org/officeDocument/2006/relationships/hyperlink" Target="http://www.reddit.com/r/Bitcoin/comments/38cm22/embed_files_into_the_blockchain_with_my/" TargetMode="External"/><Relationship Id="rId843" Type="http://schemas.openxmlformats.org/officeDocument/2006/relationships/hyperlink" Target="http://www.reddit.com/r/Bitcoin/comments/38cmn1/bitcoin_stress_test_reveals_frightening_results/" TargetMode="External"/><Relationship Id="rId842" Type="http://schemas.openxmlformats.org/officeDocument/2006/relationships/hyperlink" Target="http://thecoinfront.com/bitcoin-stress-test-reveals-frightening-results/" TargetMode="External"/><Relationship Id="rId841" Type="http://schemas.openxmlformats.org/officeDocument/2006/relationships/hyperlink" Target="http://www.reddit.com/r/Bitcoin/comments/38cj7v/earn_bitcoin_horse_racing_game_livestreaming/" TargetMode="External"/><Relationship Id="rId848" Type="http://schemas.openxmlformats.org/officeDocument/2006/relationships/hyperlink" Target="http://cointelegraph.uk/news/114454/bank-of-england-hmt-uk-gov-the-future-of-the-digital-currency-industry-in-great-britain-" TargetMode="External"/><Relationship Id="rId847" Type="http://schemas.openxmlformats.org/officeDocument/2006/relationships/hyperlink" Target="http://www.reddit.com/r/Bitcoin/comments/38clps/democoin_whitepaper_bitcoins_pow_is_replaced_with/" TargetMode="External"/><Relationship Id="rId846" Type="http://schemas.openxmlformats.org/officeDocument/2006/relationships/hyperlink" Target="http://eprint.iacr.org/2015/521.pdf" TargetMode="External"/><Relationship Id="rId845" Type="http://schemas.openxmlformats.org/officeDocument/2006/relationships/hyperlink" Target="http://www.reddit.com/r/Bitcoin/comments/38clv9/newish_to_bitcoin_and_new_to_manhattan_any_way_to/" TargetMode="External"/><Relationship Id="rId1670" Type="http://schemas.openxmlformats.org/officeDocument/2006/relationships/hyperlink" Target="http://www.reddit.com/r/Bitcoin/comments/38x6pa/automated_btc_payments/" TargetMode="External"/><Relationship Id="rId840" Type="http://schemas.openxmlformats.org/officeDocument/2006/relationships/hyperlink" Target="http://www.twitch.tv/oshibet" TargetMode="External"/><Relationship Id="rId1671" Type="http://schemas.openxmlformats.org/officeDocument/2006/relationships/hyperlink" Target="https://medium.com/blockcypher-blog/why-can-t-i-send-1-over-the-internet-c90d2773fd9a" TargetMode="External"/><Relationship Id="rId1672" Type="http://schemas.openxmlformats.org/officeDocument/2006/relationships/hyperlink" Target="http://www.reddit.com/r/Bitcoin/comments/38x7s9/micropayments_has_incredible_potential_for_many/" TargetMode="External"/><Relationship Id="rId1673" Type="http://schemas.openxmlformats.org/officeDocument/2006/relationships/hyperlink" Target="http://www.zerohedge.com/news/2015-06-07/de-dollarization-du-jour-russias-largest-bank-issues-yuan-denominated-guarantees" TargetMode="External"/><Relationship Id="rId2520" Type="http://schemas.openxmlformats.org/officeDocument/2006/relationships/hyperlink" Target="http://articles.economictimes.indiatimes.com/2015-04-03/news/60787340_1_unocoin-barry-silbert-indian-investors" TargetMode="External"/><Relationship Id="rId1674" Type="http://schemas.openxmlformats.org/officeDocument/2006/relationships/hyperlink" Target="http://www.reddit.com/r/Bitcoin/comments/38x73h/dedollarization_du_jour_russias_largest_bank/" TargetMode="External"/><Relationship Id="rId2521" Type="http://schemas.openxmlformats.org/officeDocument/2006/relationships/hyperlink" Target="http://www.reddit.com/r/Bitcoin/comments/39kd0o/pay_through_bitcoin_soon_indian_investors_show/" TargetMode="External"/><Relationship Id="rId1664" Type="http://schemas.openxmlformats.org/officeDocument/2006/relationships/hyperlink" Target="http://www.reddit.com/r/Bitcoin/comments/38x0qq/guys_im_so_saturated_lol/" TargetMode="External"/><Relationship Id="rId2511" Type="http://schemas.openxmlformats.org/officeDocument/2006/relationships/hyperlink" Target="http://www.reddit.com/r/Bitcoin/comments/39k1t6/guide_to_setting_up_a_remote_bitcoin_node_for_20/" TargetMode="External"/><Relationship Id="rId2995" Type="http://schemas.openxmlformats.org/officeDocument/2006/relationships/hyperlink" Target="http://techcrunch.com/2015/06/14/will-bitcoin-finally-bring-down-the-house-of-medici/" TargetMode="External"/><Relationship Id="rId1665" Type="http://schemas.openxmlformats.org/officeDocument/2006/relationships/hyperlink" Target="https://getmagic.bettir.com/" TargetMode="External"/><Relationship Id="rId2512" Type="http://schemas.openxmlformats.org/officeDocument/2006/relationships/hyperlink" Target="http://www.reddit.com/r/Bitcoin/comments/39k3r5/why_isnt_anyone_talking_about_ot_in_reference_to/" TargetMode="External"/><Relationship Id="rId2996" Type="http://schemas.openxmlformats.org/officeDocument/2006/relationships/hyperlink" Target="http://www.reddit.com/r/Bitcoin/comments/39u55c/will_bitcoin_finally_bring_down_the_house_of/" TargetMode="External"/><Relationship Id="rId1666" Type="http://schemas.openxmlformats.org/officeDocument/2006/relationships/hyperlink" Target="http://www.reddit.com/r/Bitcoin/comments/38x2l3/used_magic_for_the_first_time_yesterday_it_was/" TargetMode="External"/><Relationship Id="rId2513" Type="http://schemas.openxmlformats.org/officeDocument/2006/relationships/hyperlink" Target="http://www.reddit.com/r/Bitcoin/comments/39k63s/cant_sleep_because/" TargetMode="External"/><Relationship Id="rId2997" Type="http://schemas.openxmlformats.org/officeDocument/2006/relationships/hyperlink" Target="http://www.reddit.com/r/Bitcoin/comments/39u63z/bitcoin_blocksize_wiki_battle/" TargetMode="External"/><Relationship Id="rId1667" Type="http://schemas.openxmlformats.org/officeDocument/2006/relationships/hyperlink" Target="http://www.reddit.com/r/Bitcoin/comments/38x21i/generating_more_receiving_addresses/" TargetMode="External"/><Relationship Id="rId2514" Type="http://schemas.openxmlformats.org/officeDocument/2006/relationships/hyperlink" Target="http://www.reddit.com/r/Bitcoin/comments/39k79a/seeking_bitcoin_donations_to_raise_a_scholarship/" TargetMode="External"/><Relationship Id="rId2998" Type="http://schemas.openxmlformats.org/officeDocument/2006/relationships/hyperlink" Target="http://www.reddit.com/r/Bitcoin/comments/39uajg/someone_please_build_this_an_ongoing/" TargetMode="External"/><Relationship Id="rId1668" Type="http://schemas.openxmlformats.org/officeDocument/2006/relationships/hyperlink" Target="http://www.zerohedge.com/news/2015-06-07/de-dollarization-du-jour-russias-largest-bank-issues-yuan-denominated-guarantees" TargetMode="External"/><Relationship Id="rId2515" Type="http://schemas.openxmlformats.org/officeDocument/2006/relationships/hyperlink" Target="http://www.reddit.com/r/Bitcoin/comments/39kaex/btcchina_releases_blockchain_writing_service/" TargetMode="External"/><Relationship Id="rId2999" Type="http://schemas.openxmlformats.org/officeDocument/2006/relationships/hyperlink" Target="https://medium.com/@elidourado/bitcoin-as-a-medium-of-settlement-d5059f61133a" TargetMode="External"/><Relationship Id="rId1669" Type="http://schemas.openxmlformats.org/officeDocument/2006/relationships/hyperlink" Target="http://www.reddit.com/r/Bitcoin/comments/38x73h/dedollarization_du_jour_russias_largest_bank/" TargetMode="External"/><Relationship Id="rId2516" Type="http://schemas.openxmlformats.org/officeDocument/2006/relationships/hyperlink" Target="http://www.reddit.com/r/Bitcoin/comments/39k9j1/lost_my_phone_a_few_months_back_no_bitcoin_lost/" TargetMode="External"/><Relationship Id="rId2517" Type="http://schemas.openxmlformats.org/officeDocument/2006/relationships/hyperlink" Target="http://www.reddit.com/r/Bitcoin/comments/39kgl2/bitcoin_is_often_described_as_the_email_of_money/" TargetMode="External"/><Relationship Id="rId2518" Type="http://schemas.openxmlformats.org/officeDocument/2006/relationships/hyperlink" Target="http://www.reddit.com/r/Bitcoin/comments/39kdoq/for_every_complex_problem_there_is_an_answer_that/" TargetMode="External"/><Relationship Id="rId2519" Type="http://schemas.openxmlformats.org/officeDocument/2006/relationships/hyperlink" Target="http://www.reddit.com/r/Bitcoin/comments/39kd5e/sorry_if_its_done_to_death_what_is_the_point_in/" TargetMode="External"/><Relationship Id="rId839" Type="http://schemas.openxmlformats.org/officeDocument/2006/relationships/hyperlink" Target="http://www.reddit.com/r/Bitcoin/comments/38cef6/question/" TargetMode="External"/><Relationship Id="rId838" Type="http://schemas.openxmlformats.org/officeDocument/2006/relationships/hyperlink" Target="http://www.reddit.com/r/Bitcoin/comments/38ce7h/what_can_we_do_to_get_btc_volume_to_increase/" TargetMode="External"/><Relationship Id="rId833" Type="http://schemas.openxmlformats.org/officeDocument/2006/relationships/hyperlink" Target="http://www.reddit.com/r/Bitcoin/comments/38c6vo/willdid_you_mention_bitcoin_in_your_first_date/" TargetMode="External"/><Relationship Id="rId832" Type="http://schemas.openxmlformats.org/officeDocument/2006/relationships/hyperlink" Target="https://twitter.com/huobicom/status/605998625420943360" TargetMode="External"/><Relationship Id="rId831" Type="http://schemas.openxmlformats.org/officeDocument/2006/relationships/hyperlink" Target="http://www.reddit.com/r/Bitcoin/comments/38c6ww/first_high_roller_at_bitcoin_casino_by_softswiss/" TargetMode="External"/><Relationship Id="rId830" Type="http://schemas.openxmlformats.org/officeDocument/2006/relationships/hyperlink" Target="https://cryptocointalk.com/topic/38752-first-high-roller-at-bitcoin-casino-by-softswiss/?p=184452" TargetMode="External"/><Relationship Id="rId837" Type="http://schemas.openxmlformats.org/officeDocument/2006/relationships/hyperlink" Target="http://www.finance-guy.net/finblog/bitcoin-vol-up" TargetMode="External"/><Relationship Id="rId836" Type="http://schemas.openxmlformats.org/officeDocument/2006/relationships/hyperlink" Target="http://www.reddit.com/r/Bitcoin/comments/38cau4/bitcoin_is_a_potent_weapon_in_the_coming_war_on/" TargetMode="External"/><Relationship Id="rId835" Type="http://schemas.openxmlformats.org/officeDocument/2006/relationships/hyperlink" Target="https://medium.com/@southtopia/bitcoin-is-a-potent-weapon-in-the-coming-war-on-cash-d19085703894" TargetMode="External"/><Relationship Id="rId834" Type="http://schemas.openxmlformats.org/officeDocument/2006/relationships/hyperlink" Target="http://www.reddit.com/r/Bitcoin/comments/38c7vn/record_152000_bitcoin_transactions_on_may_28/" TargetMode="External"/><Relationship Id="rId2990" Type="http://schemas.openxmlformats.org/officeDocument/2006/relationships/hyperlink" Target="http://i.imgur.com/8LkPxsB.jpg" TargetMode="External"/><Relationship Id="rId1660" Type="http://schemas.openxmlformats.org/officeDocument/2006/relationships/hyperlink" Target="http://www.reddit.com/r/Bitcoin/comments/38wq3z/crypto_is_sexy_but_the_networks_are_more/" TargetMode="External"/><Relationship Id="rId2991" Type="http://schemas.openxmlformats.org/officeDocument/2006/relationships/hyperlink" Target="http://www.reddit.com/r/Bitcoin/comments/39tydg/what_might_have_caused_this_on_ebay/" TargetMode="External"/><Relationship Id="rId1661" Type="http://schemas.openxmlformats.org/officeDocument/2006/relationships/hyperlink" Target="http://www.reddit.com/r/Bitcoin/comments/38wxlp/btc_cycling_and_running_jerseys/" TargetMode="External"/><Relationship Id="rId2992" Type="http://schemas.openxmlformats.org/officeDocument/2006/relationships/hyperlink" Target="http://www.reddit.com/r/Bitcoin/comments/39txam/summary_of_block_size_debate_what_did_i_miss/" TargetMode="External"/><Relationship Id="rId1662" Type="http://schemas.openxmlformats.org/officeDocument/2006/relationships/hyperlink" Target="http://www.reddit.com/r/Bitcoin/comments/38wxd6/trying_to_install_electrum_22_on_kali_linux_error/" TargetMode="External"/><Relationship Id="rId2993" Type="http://schemas.openxmlformats.org/officeDocument/2006/relationships/hyperlink" Target="https://www.discountbookclub.co.uk/prize-draw" TargetMode="External"/><Relationship Id="rId1663" Type="http://schemas.openxmlformats.org/officeDocument/2006/relationships/hyperlink" Target="http://www.reddit.com/r/Bitcoin/comments/38wx1b/how_to_sell_very_old_bitcoin_and_how_to_import/" TargetMode="External"/><Relationship Id="rId2510" Type="http://schemas.openxmlformats.org/officeDocument/2006/relationships/hyperlink" Target="http://www.contravex.com/2014/10/10/guide-to-setting-up-a-remote-bitcoin-node-for-20-per-year/" TargetMode="External"/><Relationship Id="rId2994" Type="http://schemas.openxmlformats.org/officeDocument/2006/relationships/hyperlink" Target="http://www.reddit.com/r/Bitcoin/comments/39twzn/discount_book_club_holding_19_btc_prize_draw_to/" TargetMode="External"/><Relationship Id="rId2148" Type="http://schemas.openxmlformats.org/officeDocument/2006/relationships/hyperlink" Target="http://www.reddit.com/r/Bitcoin/comments/399tfu/alexandria_ceo_interview_rebuilding_the_great/" TargetMode="External"/><Relationship Id="rId2149" Type="http://schemas.openxmlformats.org/officeDocument/2006/relationships/hyperlink" Target="http://www.reddit.com/r/Bitcoin/comments/399ted/please_join_me_in_fighting_against_block_size/" TargetMode="External"/><Relationship Id="rId469" Type="http://schemas.openxmlformats.org/officeDocument/2006/relationships/hyperlink" Target="http://www.reddit.com/r/Bitcoin/comments/384a2e/android_pay_unveiled_at_google_io_could_make/" TargetMode="External"/><Relationship Id="rId468" Type="http://schemas.openxmlformats.org/officeDocument/2006/relationships/hyperlink" Target="https://bitcoinmagazine.com/20648/android-pay-unveiled-google-io-make-mobile-payments-ubiquitous/" TargetMode="External"/><Relationship Id="rId467" Type="http://schemas.openxmlformats.org/officeDocument/2006/relationships/hyperlink" Target="http://www.reddit.com/r/Bitcoin/comments/384agx/lets_face_it_the_fiat_exchange_rate_volatility_is/" TargetMode="External"/><Relationship Id="rId1290" Type="http://schemas.openxmlformats.org/officeDocument/2006/relationships/hyperlink" Target="http://www.reddit.com/r/Bitcoin/comments/38oaez/price_is_spiking_on_the_vagina_news_from_russia/" TargetMode="External"/><Relationship Id="rId1291" Type="http://schemas.openxmlformats.org/officeDocument/2006/relationships/hyperlink" Target="https://www.youtube.com/watch?v=N_F2FDpU1mM" TargetMode="External"/><Relationship Id="rId1292" Type="http://schemas.openxmlformats.org/officeDocument/2006/relationships/hyperlink" Target="http://www.reddit.com/r/Bitcoin/comments/38oesl/tell_me_if_you_recognize_the_rapper_in_this_video/" TargetMode="External"/><Relationship Id="rId462" Type="http://schemas.openxmlformats.org/officeDocument/2006/relationships/hyperlink" Target="http://www.reddit.com/r/Bitcoin/comments/384b6t/princeton_bendheim_lectures_on_digital_currency/" TargetMode="External"/><Relationship Id="rId1293" Type="http://schemas.openxmlformats.org/officeDocument/2006/relationships/hyperlink" Target="http://www.reuters.com/article/2015/06/05/us-apple-pay-idUSKBN0OL0CM20150605" TargetMode="External"/><Relationship Id="rId2140" Type="http://schemas.openxmlformats.org/officeDocument/2006/relationships/hyperlink" Target="http://www.reddit.com/r/Bitcoin/comments/399kk4/the_official_sidechainsdev_mailing_list/" TargetMode="External"/><Relationship Id="rId461" Type="http://schemas.openxmlformats.org/officeDocument/2006/relationships/hyperlink" Target="https://mediacentral.princeton.edu/media/BENDHEIM+Lecture+5-1-15/1_7c94ne0g" TargetMode="External"/><Relationship Id="rId1294" Type="http://schemas.openxmlformats.org/officeDocument/2006/relationships/hyperlink" Target="http://www.reddit.com/r/Bitcoin/comments/38oelh/in_year_of_apple_pay_many_top_retailers_remain/" TargetMode="External"/><Relationship Id="rId2141" Type="http://schemas.openxmlformats.org/officeDocument/2006/relationships/hyperlink" Target="http://www.reddit.com/r/Bitcoin/comments/399luq/would_you_pay_someone_bitcoin_to_wake_you_up_at_a/" TargetMode="External"/><Relationship Id="rId460" Type="http://schemas.openxmlformats.org/officeDocument/2006/relationships/hyperlink" Target="http://www.reddit.com/r/Bitcoin/comments/3844ni/trustworthy_service_similar_to_bitcoinstradereu/" TargetMode="External"/><Relationship Id="rId1295" Type="http://schemas.openxmlformats.org/officeDocument/2006/relationships/hyperlink" Target="http://www.reddit.com/r/Bitcoin/comments/38oehs/need_a_little_help_getblockcount_is_lying_to_me/" TargetMode="External"/><Relationship Id="rId2142" Type="http://schemas.openxmlformats.org/officeDocument/2006/relationships/hyperlink" Target="http://bitcoinist.net/ecuadors-e-money-initiative-outlaws-bitcoin-makes-mandatory-banks-follow-dictate/" TargetMode="External"/><Relationship Id="rId1296" Type="http://schemas.openxmlformats.org/officeDocument/2006/relationships/hyperlink" Target="http://bitcoin-betting-guide.com/james-cannings-blog/belmont-stakes-bitcoin-betting-overview/" TargetMode="External"/><Relationship Id="rId2143" Type="http://schemas.openxmlformats.org/officeDocument/2006/relationships/hyperlink" Target="http://www.reddit.com/r/Bitcoin/comments/399n2n/ecuadors_emoney_initiative_outlaws_bitcoin_makes/" TargetMode="External"/><Relationship Id="rId466" Type="http://schemas.openxmlformats.org/officeDocument/2006/relationships/hyperlink" Target="http://imgur.com/0vHlN7i" TargetMode="External"/><Relationship Id="rId1297" Type="http://schemas.openxmlformats.org/officeDocument/2006/relationships/hyperlink" Target="http://www.reddit.com/r/Bitcoin/comments/38oe9k/government_licensed_us_race_books_offer_16_on/" TargetMode="External"/><Relationship Id="rId2144" Type="http://schemas.openxmlformats.org/officeDocument/2006/relationships/hyperlink" Target="http://www.reddit.com/r/Bitcoin/comments/399oc9/how_long_would_it_take_for_45000_gaming_computers/" TargetMode="External"/><Relationship Id="rId465" Type="http://schemas.openxmlformats.org/officeDocument/2006/relationships/hyperlink" Target="http://www.reddit.com/r/Bitcoin/comments/384arm/poll_please_share_your_thoughts_on_the_blocksize/" TargetMode="External"/><Relationship Id="rId1298" Type="http://schemas.openxmlformats.org/officeDocument/2006/relationships/hyperlink" Target="http://www.reddit.com/r/Bitcoin/comments/38ogcz/conensus_seems_to_have_been_reached_on_block_size/" TargetMode="External"/><Relationship Id="rId2145" Type="http://schemas.openxmlformats.org/officeDocument/2006/relationships/hyperlink" Target="http://www.reddit.com/r/Bitcoin/comments/399nxh/key_settings_of_the_blockchain_such_as_the_max/" TargetMode="External"/><Relationship Id="rId464" Type="http://schemas.openxmlformats.org/officeDocument/2006/relationships/hyperlink" Target="https://docs.google.com/forms/d/18vPChze0QncArYA77QKE7iUNAiN3iTTWjDiqWKyV4pM/viewform?usp=send_form" TargetMode="External"/><Relationship Id="rId1299" Type="http://schemas.openxmlformats.org/officeDocument/2006/relationships/hyperlink" Target="http://bitcointicker.co/" TargetMode="External"/><Relationship Id="rId2146" Type="http://schemas.openxmlformats.org/officeDocument/2006/relationships/hyperlink" Target="http://www.reddit.com/r/Bitcoin/comments/399pry/could_the_comming_hardfork_be_the_biggest/" TargetMode="External"/><Relationship Id="rId463" Type="http://schemas.openxmlformats.org/officeDocument/2006/relationships/hyperlink" Target="http://www.reddit.com/r/Bitcoin/comments/384ax2/tx_fees_miner_incomecentralisation_block_size/" TargetMode="External"/><Relationship Id="rId2147" Type="http://schemas.openxmlformats.org/officeDocument/2006/relationships/hyperlink" Target="http://n-o-d-e.net/post/121174769401/the-alexandria-interview-rebuilding-the-great" TargetMode="External"/><Relationship Id="rId2137" Type="http://schemas.openxmlformats.org/officeDocument/2006/relationships/hyperlink" Target="https://flippa.com/4476298-atbitcoin-is-where-the-cryptocurrency-revolution-begins" TargetMode="External"/><Relationship Id="rId2138" Type="http://schemas.openxmlformats.org/officeDocument/2006/relationships/hyperlink" Target="http://www.reddit.com/r/Bitcoin/comments/399dh1/premium_bitcoin_domain_name_atbitcoincom_now_for/" TargetMode="External"/><Relationship Id="rId2139" Type="http://schemas.openxmlformats.org/officeDocument/2006/relationships/hyperlink" Target="https://lists.linuxfoundation.org/mailman/listinfo/sidechains-dev" TargetMode="External"/><Relationship Id="rId459" Type="http://schemas.openxmlformats.org/officeDocument/2006/relationships/hyperlink" Target="http://www.reddit.com/r/Bitcoin/comments/3846nw/canadian_insurance_company_now_accepting_bitcoin/" TargetMode="External"/><Relationship Id="rId458" Type="http://schemas.openxmlformats.org/officeDocument/2006/relationships/hyperlink" Target="http://www.reddit.com/r/Bitcoin/comments/3846oa/taringas_content_creation_surges_following/" TargetMode="External"/><Relationship Id="rId457" Type="http://schemas.openxmlformats.org/officeDocument/2006/relationships/hyperlink" Target="http://www.coindesk.com/taringas-content-creation-surges-following-bitcoin-integration/" TargetMode="External"/><Relationship Id="rId456" Type="http://schemas.openxmlformats.org/officeDocument/2006/relationships/hyperlink" Target="http://www.reddit.com/r/Bitcoin/comments/3846q9/whoever_titled_this_article_clearly_didnt_read_it/" TargetMode="External"/><Relationship Id="rId1280" Type="http://schemas.openxmlformats.org/officeDocument/2006/relationships/hyperlink" Target="http://www.reddit.com/r/Bitcoin/comments/38nvve/bitcoin_core/" TargetMode="External"/><Relationship Id="rId1281" Type="http://schemas.openxmlformats.org/officeDocument/2006/relationships/hyperlink" Target="https://www.linkedin.com/pulse/3-interesting-startups-from-europe-bitcoin-e-commerce-bogomil-shopov" TargetMode="External"/><Relationship Id="rId451" Type="http://schemas.openxmlformats.org/officeDocument/2006/relationships/hyperlink" Target="http://news.nationalpost.com/full-comment/kelly-mcparland-forget-fifa-you-want-crime-check-out-the-bankers" TargetMode="External"/><Relationship Id="rId1282" Type="http://schemas.openxmlformats.org/officeDocument/2006/relationships/hyperlink" Target="http://www.reddit.com/r/Bitcoin/comments/38o0mh/3_interesting_startups_from_europe_bitcoin/" TargetMode="External"/><Relationship Id="rId450" Type="http://schemas.openxmlformats.org/officeDocument/2006/relationships/hyperlink" Target="http://www.reddit.com/r/Bitcoin/comments/3840ri/eli5_to_get_bigger_blocks_do_miners_using_a_pool/" TargetMode="External"/><Relationship Id="rId1283" Type="http://schemas.openxmlformats.org/officeDocument/2006/relationships/hyperlink" Target="https://twitter.com/richardbranson/status/606827985388335105" TargetMode="External"/><Relationship Id="rId2130" Type="http://schemas.openxmlformats.org/officeDocument/2006/relationships/hyperlink" Target="http://www.reddit.com/r/Bitcoin/comments/399b49/bitcoins_algorithm_omg_secret_insider_2015_recent/" TargetMode="External"/><Relationship Id="rId1284" Type="http://schemas.openxmlformats.org/officeDocument/2006/relationships/hyperlink" Target="http://www.reddit.com/r/Bitcoin/comments/38oam8/richard_branson_tweets_about_bitfurys_bitcoin/" TargetMode="External"/><Relationship Id="rId2131" Type="http://schemas.openxmlformats.org/officeDocument/2006/relationships/hyperlink" Target="http://i.imgur.com/QpcGKgk.png" TargetMode="External"/><Relationship Id="rId1285" Type="http://schemas.openxmlformats.org/officeDocument/2006/relationships/hyperlink" Target="http://www.reddit.com/r/Bitcoin/comments/38oaez/price_is_spiking_on_the_vagina_news_from_russia/" TargetMode="External"/><Relationship Id="rId2132" Type="http://schemas.openxmlformats.org/officeDocument/2006/relationships/hyperlink" Target="http://www.reddit.com/r/Bitcoin/comments/399aae/perspective_on_bitcoins_price_rise_fall/" TargetMode="External"/><Relationship Id="rId455" Type="http://schemas.openxmlformats.org/officeDocument/2006/relationships/hyperlink" Target="http://imgur.com/Bq9XdQI" TargetMode="External"/><Relationship Id="rId1286" Type="http://schemas.openxmlformats.org/officeDocument/2006/relationships/hyperlink" Target="https://blog.blocktrail.com/2015/06/blocktrail-acquires-sendchat-welcomes-new-member/" TargetMode="External"/><Relationship Id="rId2133" Type="http://schemas.openxmlformats.org/officeDocument/2006/relationships/hyperlink" Target="http://www.reddit.com/r/Bitcoin/comments/39994h/best_way_to_turn_cash_into_fractions_of_bitcoins/" TargetMode="External"/><Relationship Id="rId454" Type="http://schemas.openxmlformats.org/officeDocument/2006/relationships/hyperlink" Target="http://www.reddit.com/r/Bitcoin/comments/3844c4/according_to_raskreddit_bitcoin_has_faded_into/" TargetMode="External"/><Relationship Id="rId1287" Type="http://schemas.openxmlformats.org/officeDocument/2006/relationships/hyperlink" Target="http://www.reddit.com/r/Bitcoin/comments/38o9x9/blocktrail_acquires_sendchat/" TargetMode="External"/><Relationship Id="rId2134" Type="http://schemas.openxmlformats.org/officeDocument/2006/relationships/hyperlink" Target="http://www.coinnewsasia.com/cyber-thieves-hit-the-jackpot-from-malware-bitcoin-to-blame/" TargetMode="External"/><Relationship Id="rId453" Type="http://schemas.openxmlformats.org/officeDocument/2006/relationships/hyperlink" Target="http://np.reddit.com/r/AskReddit/comments/382c6j/who_or_what_looked_like_it_was_going_to_be_the/crrpsks" TargetMode="External"/><Relationship Id="rId1288" Type="http://schemas.openxmlformats.org/officeDocument/2006/relationships/hyperlink" Target="https://twitter.com/richardbranson/status/606827985388335105" TargetMode="External"/><Relationship Id="rId2135" Type="http://schemas.openxmlformats.org/officeDocument/2006/relationships/hyperlink" Target="http://www.reddit.com/r/Bitcoin/comments/399b94/cyberthieves_hit_the_jackpot_from_malware_bitcoin/" TargetMode="External"/><Relationship Id="rId452" Type="http://schemas.openxmlformats.org/officeDocument/2006/relationships/hyperlink" Target="http://www.reddit.com/r/Bitcoin/comments/3840p3/forget_fifa_you_want_crime_check_out_the_bankers/" TargetMode="External"/><Relationship Id="rId1289" Type="http://schemas.openxmlformats.org/officeDocument/2006/relationships/hyperlink" Target="http://www.reddit.com/r/Bitcoin/comments/38oam8/richard_branson_tweets_about_bitfurys_bitcoin/" TargetMode="External"/><Relationship Id="rId2136" Type="http://schemas.openxmlformats.org/officeDocument/2006/relationships/hyperlink" Target="http://www.reddit.com/r/Bitcoin/comments/399e4j/at_this_moment_we_all_can_see_the_sum_of_bitcoins/" TargetMode="External"/><Relationship Id="rId3018" Type="http://schemas.openxmlformats.org/officeDocument/2006/relationships/hyperlink" Target="https://meanwhile.files.wordpress.com/2007/07/ds-new-new-new.jpg" TargetMode="External"/><Relationship Id="rId3017" Type="http://schemas.openxmlformats.org/officeDocument/2006/relationships/hyperlink" Target="http://www.reddit.com/r/Bitcoin/comments/39ume8/i_made_an_bitcoin_investment_trust_sandwich_call/" TargetMode="External"/><Relationship Id="rId3019" Type="http://schemas.openxmlformats.org/officeDocument/2006/relationships/hyperlink" Target="http://www.reddit.com/r/Bitcoin/comments/39ulfj/the_bitcoin_bad_blockchain_good_rebrand_in_one/" TargetMode="External"/><Relationship Id="rId491" Type="http://schemas.openxmlformats.org/officeDocument/2006/relationships/hyperlink" Target="http://www.reddit.com/r/Bitcoin/comments/3856km/if_the_block_size_is_not_increased_i_will_be/" TargetMode="External"/><Relationship Id="rId490" Type="http://schemas.openxmlformats.org/officeDocument/2006/relationships/hyperlink" Target="http://www.reddit.com/r/Bitcoin/comments/3856xg/havent_ran_a_bitcoin_node_since_january_2014_im/" TargetMode="External"/><Relationship Id="rId489" Type="http://schemas.openxmlformats.org/officeDocument/2006/relationships/hyperlink" Target="http://www.reddit.com/r/Bitcoin/comments/384wcr/sfu_book_store_vancouver/" TargetMode="External"/><Relationship Id="rId2160" Type="http://schemas.openxmlformats.org/officeDocument/2006/relationships/hyperlink" Target="http://www.reddit.com/r/Bitcoin/comments/39a57i/120000_vef_19047_bitcoin/" TargetMode="External"/><Relationship Id="rId2161" Type="http://schemas.openxmlformats.org/officeDocument/2006/relationships/hyperlink" Target="http://www.itaxsmart.com/how-to-get-funding-for-your-next-app-business/" TargetMode="External"/><Relationship Id="rId484" Type="http://schemas.openxmlformats.org/officeDocument/2006/relationships/hyperlink" Target="http://www.reddit.com/r/Bitcoin/comments/384sg8/bitcoinremindercom_supports_a_bigger_block_size/" TargetMode="External"/><Relationship Id="rId2162" Type="http://schemas.openxmlformats.org/officeDocument/2006/relationships/hyperlink" Target="http://www.reddit.com/r/Bitcoin/comments/39a6us/crowdfunding_for_app_development/" TargetMode="External"/><Relationship Id="rId3010" Type="http://schemas.openxmlformats.org/officeDocument/2006/relationships/hyperlink" Target="https://gemini.com/" TargetMode="External"/><Relationship Id="rId483" Type="http://schemas.openxmlformats.org/officeDocument/2006/relationships/hyperlink" Target="http://www.reddit.com/r/Bitcoin/comments/384sgl/bitcoin_supporters_oppose_proposed_nc_regulation/" TargetMode="External"/><Relationship Id="rId2163" Type="http://schemas.openxmlformats.org/officeDocument/2006/relationships/hyperlink" Target="http://cointelegraph.com/news/114518/bitfortip-combining-yahoo-answers-with-digital-currency" TargetMode="External"/><Relationship Id="rId482" Type="http://schemas.openxmlformats.org/officeDocument/2006/relationships/hyperlink" Target="http://www.newsbtc.com/2015/06/01/bitcoin-supporters-oppose-proposed-nc-regulation/" TargetMode="External"/><Relationship Id="rId2164" Type="http://schemas.openxmlformats.org/officeDocument/2006/relationships/hyperlink" Target="http://www.reddit.com/r/Bitcoin/comments/39a5n8/bitfortip_combining_yahoo_answers_with_digital/" TargetMode="External"/><Relationship Id="rId3012" Type="http://schemas.openxmlformats.org/officeDocument/2006/relationships/hyperlink" Target="https://twitter.com/ProPlayVideos/status/610193219041652736" TargetMode="External"/><Relationship Id="rId481" Type="http://schemas.openxmlformats.org/officeDocument/2006/relationships/hyperlink" Target="http://www.reddit.com/r/Bitcoin/comments/384ssi/purseio_discount_structure/" TargetMode="External"/><Relationship Id="rId2165" Type="http://schemas.openxmlformats.org/officeDocument/2006/relationships/hyperlink" Target="http://www.theguardian.com/technology/2015/jun/05/online-child-abuse-driven-underground" TargetMode="External"/><Relationship Id="rId3011" Type="http://schemas.openxmlformats.org/officeDocument/2006/relationships/hyperlink" Target="http://www.reddit.com/r/Bitcoin/comments/39ui1f/gemini_a_next_generation_bitcoin_exchange_located/" TargetMode="External"/><Relationship Id="rId488" Type="http://schemas.openxmlformats.org/officeDocument/2006/relationships/hyperlink" Target="http://i.imgur.com/r3ueciI.jpg" TargetMode="External"/><Relationship Id="rId2166" Type="http://schemas.openxmlformats.org/officeDocument/2006/relationships/hyperlink" Target="http://www.reddit.com/r/Bitcoin/comments/39aae6/child_porn_gangsters_use_bitcoin_as_currency/" TargetMode="External"/><Relationship Id="rId3014" Type="http://schemas.openxmlformats.org/officeDocument/2006/relationships/hyperlink" Target="http://www.reddit.com/r/Bitcoin/comments/39unl3/alternatives_to_bitpay_coinbase_for_merchants/" TargetMode="External"/><Relationship Id="rId487" Type="http://schemas.openxmlformats.org/officeDocument/2006/relationships/hyperlink" Target="http://www.reddit.com/r/Bitcoin/comments/384s2n/mining_a_50_btc_block_one_last_time/" TargetMode="External"/><Relationship Id="rId2167" Type="http://schemas.openxmlformats.org/officeDocument/2006/relationships/hyperlink" Target="http://cointelegraph.com/news/114516/vitalbet" TargetMode="External"/><Relationship Id="rId3013" Type="http://schemas.openxmlformats.org/officeDocument/2006/relationships/hyperlink" Target="http://www.reddit.com/r/Bitcoin/comments/39uicb/found_this_cool_picture_of_bitcoin_on_twitter/" TargetMode="External"/><Relationship Id="rId486" Type="http://schemas.openxmlformats.org/officeDocument/2006/relationships/hyperlink" Target="http://www.reddit.com/r/Bitcoin/comments/384s2q/are_there_any_pools_or_large_miners_running_child/" TargetMode="External"/><Relationship Id="rId2168" Type="http://schemas.openxmlformats.org/officeDocument/2006/relationships/hyperlink" Target="http://www.reddit.com/r/Bitcoin/comments/39a817/review_of_manny_pacquiaos_vitalbet/" TargetMode="External"/><Relationship Id="rId3016" Type="http://schemas.openxmlformats.org/officeDocument/2006/relationships/hyperlink" Target="https://onedrive.live.com/redir?resid=5be116877d7c3f90!138196&amp;authkey=!AAed9ein7y9VmpM&amp;v=3&amp;ithint=photo%2cjpg" TargetMode="External"/><Relationship Id="rId485" Type="http://schemas.openxmlformats.org/officeDocument/2006/relationships/hyperlink" Target="https://github.com/bitcoin/bitcoin/pull/1647" TargetMode="External"/><Relationship Id="rId2169" Type="http://schemas.openxmlformats.org/officeDocument/2006/relationships/hyperlink" Target="http://www.theguardian.com/technology/2015/jun/05/online-child-abuse-driven-underground" TargetMode="External"/><Relationship Id="rId3015" Type="http://schemas.openxmlformats.org/officeDocument/2006/relationships/hyperlink" Target="http://www.reddit.com/r/Bitcoin/comments/39umon/asianbabecams_bitcoin_challenge/" TargetMode="External"/><Relationship Id="rId2159" Type="http://schemas.openxmlformats.org/officeDocument/2006/relationships/hyperlink" Target="http://www.reddit.com/r/Bitcoin/comments/396s7h/venezuelans_escape_currency_collapse_with_bitcoin/cs1i6iq" TargetMode="External"/><Relationship Id="rId3007" Type="http://schemas.openxmlformats.org/officeDocument/2006/relationships/hyperlink" Target="http://www.reddit.com/r/Bitcoin/comments/39uicb/found_this_cool_picture_of_bitcoin_on_twitter/" TargetMode="External"/><Relationship Id="rId3006" Type="http://schemas.openxmlformats.org/officeDocument/2006/relationships/hyperlink" Target="https://twitter.com/ProPlayVideos/status/610193219041652736" TargetMode="External"/><Relationship Id="rId3009" Type="http://schemas.openxmlformats.org/officeDocument/2006/relationships/hyperlink" Target="http://www.reddit.com/r/Bitcoin/comments/39uib1/australians_can_now_pay_anyone_with_bitcoin/" TargetMode="External"/><Relationship Id="rId3008" Type="http://schemas.openxmlformats.org/officeDocument/2006/relationships/hyperlink" Target="https://www.livingroomofsatoshi.com/payanyone.html" TargetMode="External"/><Relationship Id="rId480" Type="http://schemas.openxmlformats.org/officeDocument/2006/relationships/hyperlink" Target="http://www.reddit.com/r/Bitcoin/comments/384pyf/there_are_4x_as_many_investors_in_fintech_now/" TargetMode="External"/><Relationship Id="rId479" Type="http://schemas.openxmlformats.org/officeDocument/2006/relationships/hyperlink" Target="https://transferwise.com/blog/2015-06/fintech-is-experiencing-tremendous-growth?utm_medium=content&amp;utm_source=news&amp;utm_campaign=fintechslides" TargetMode="External"/><Relationship Id="rId478" Type="http://schemas.openxmlformats.org/officeDocument/2006/relationships/hyperlink" Target="http://www.reddit.com/r/Bitcoin/comments/384qec/new_to_bitcoin_what_is_going_on/" TargetMode="External"/><Relationship Id="rId2150" Type="http://schemas.openxmlformats.org/officeDocument/2006/relationships/hyperlink" Target="http://n-o-d-e.net/post/121174769401/the-alexandria-interview-rebuilding-the-great" TargetMode="External"/><Relationship Id="rId473" Type="http://schemas.openxmlformats.org/officeDocument/2006/relationships/hyperlink" Target="http://www.the-peak.ca/2015/06/sfu-bookstore-first-in-country-to-accept-bitcoin/" TargetMode="External"/><Relationship Id="rId2151" Type="http://schemas.openxmlformats.org/officeDocument/2006/relationships/hyperlink" Target="http://www.reddit.com/r/Bitcoin/comments/399tfu/alexandria_ceo_interview_rebuilding_the_great/" TargetMode="External"/><Relationship Id="rId472" Type="http://schemas.openxmlformats.org/officeDocument/2006/relationships/hyperlink" Target="http://www.reddit.com/r/Bitcoin/comments/3849hh/switzerland_to_open_first_ever_bitcoin_bank/" TargetMode="External"/><Relationship Id="rId2152" Type="http://schemas.openxmlformats.org/officeDocument/2006/relationships/hyperlink" Target="http://www.hgst.com/hard-drives/enterprise-hard-drives/enterprise-sata-drives/ultrastar-archive-ha10" TargetMode="External"/><Relationship Id="rId471" Type="http://schemas.openxmlformats.org/officeDocument/2006/relationships/hyperlink" Target="http://www.coinspeaker.com/2015/06/01/switzerland-enterpreneurs-create-bitcoin-bank-9625/" TargetMode="External"/><Relationship Id="rId2153" Type="http://schemas.openxmlformats.org/officeDocument/2006/relationships/hyperlink" Target="http://www.reddit.com/r/Bitcoin/comments/399yyu/storage_really_really_shouldnt_be_an_issue/" TargetMode="External"/><Relationship Id="rId3001" Type="http://schemas.openxmlformats.org/officeDocument/2006/relationships/hyperlink" Target="http://www.reddit.com/r/Bitcoin/comments/39u81n/what_would_it_cost_minersnodespool_operators_to/" TargetMode="External"/><Relationship Id="rId470" Type="http://schemas.openxmlformats.org/officeDocument/2006/relationships/hyperlink" Target="http://www.reddit.com/r/Bitcoin/comments/3849uy/is_the_whole_block_size_increase_support_coming/" TargetMode="External"/><Relationship Id="rId2154" Type="http://schemas.openxmlformats.org/officeDocument/2006/relationships/hyperlink" Target="http://www.reddit.com/r/Bitcoin/comments/39a1kp/brain_wallet_challenge_1btc_go_for_it/" TargetMode="External"/><Relationship Id="rId3000" Type="http://schemas.openxmlformats.org/officeDocument/2006/relationships/hyperlink" Target="http://www.reddit.com/r/Bitcoin/comments/39u8b8/bitcoin_as_a_medium_of_settlement_by_eli_dourado/" TargetMode="External"/><Relationship Id="rId477" Type="http://schemas.openxmlformats.org/officeDocument/2006/relationships/hyperlink" Target="http://www.reddit.com/r/Bitcoin/comments/384mu0/warning_about_1_mb_limit_back_in_2010_im_very/" TargetMode="External"/><Relationship Id="rId2155" Type="http://schemas.openxmlformats.org/officeDocument/2006/relationships/hyperlink" Target="http://digitalmoneytimes.com/crypto-news/visa-europe-expects-mobile-payments-to-triple-by-2020/" TargetMode="External"/><Relationship Id="rId3003" Type="http://schemas.openxmlformats.org/officeDocument/2006/relationships/hyperlink" Target="http://www.reddit.com/r/Bitcoin/comments/39ugv4/legality_of_hosting_a_webwallet_in_the_us/" TargetMode="External"/><Relationship Id="rId476" Type="http://schemas.openxmlformats.org/officeDocument/2006/relationships/hyperlink" Target="https://bitcointalk.org/index.php?topic=1347.msg23049" TargetMode="External"/><Relationship Id="rId2156" Type="http://schemas.openxmlformats.org/officeDocument/2006/relationships/hyperlink" Target="http://www.reddit.com/r/Bitcoin/comments/39a4hp/visa_europe_expects_mobile_payments_to_triple_by/" TargetMode="External"/><Relationship Id="rId3002" Type="http://schemas.openxmlformats.org/officeDocument/2006/relationships/hyperlink" Target="http://www.reddit.com/r/Bitcoin/comments/39uclm/bitkeecom_untrusted_connection/" TargetMode="External"/><Relationship Id="rId475" Type="http://schemas.openxmlformats.org/officeDocument/2006/relationships/hyperlink" Target="http://www.reddit.com/r/Bitcoin/comments/384ect/do_the_math_how_many_people_do_you_think_would_be/" TargetMode="External"/><Relationship Id="rId2157" Type="http://schemas.openxmlformats.org/officeDocument/2006/relationships/hyperlink" Target="http://cointelegraph.com/news/114518/bitfortip-combining-yahoo-answers-with-digital-currency" TargetMode="External"/><Relationship Id="rId3005" Type="http://schemas.openxmlformats.org/officeDocument/2006/relationships/hyperlink" Target="http://www.reddit.com/r/Bitcoin/comments/39ufxe/i_got_scammed_by_a_coinbase_user_please_advise/" TargetMode="External"/><Relationship Id="rId474" Type="http://schemas.openxmlformats.org/officeDocument/2006/relationships/hyperlink" Target="http://www.reddit.com/r/Bitcoin/comments/3849on/sfu_bookstore_first_in_country_to_accept_bitcoin/" TargetMode="External"/><Relationship Id="rId2158" Type="http://schemas.openxmlformats.org/officeDocument/2006/relationships/hyperlink" Target="http://www.reddit.com/r/Bitcoin/comments/39a5n8/bitfortip_combining_yahoo_answers_with_digital/" TargetMode="External"/><Relationship Id="rId3004" Type="http://schemas.openxmlformats.org/officeDocument/2006/relationships/hyperlink" Target="http://www.reddit.com/r/Bitcoin/comments/39ug0q/how_much_will_it_cost_to_build_a_website_like/" TargetMode="External"/><Relationship Id="rId1257" Type="http://schemas.openxmlformats.org/officeDocument/2006/relationships/hyperlink" Target="http://www.engadget.com/2015/06/05/new-york-bitlicense/" TargetMode="External"/><Relationship Id="rId2104" Type="http://schemas.openxmlformats.org/officeDocument/2006/relationships/hyperlink" Target="http://www.reddit.com/r/Bitcoin/comments/398m5z/reducing_spam/" TargetMode="External"/><Relationship Id="rId2588" Type="http://schemas.openxmlformats.org/officeDocument/2006/relationships/hyperlink" Target="http://www.retailtechnology.co.uk/news/5664/cryptocurrency-the-future-of-retail-payments/" TargetMode="External"/><Relationship Id="rId1258" Type="http://schemas.openxmlformats.org/officeDocument/2006/relationships/hyperlink" Target="http://www.reddit.com/r/Bitcoin/comments/38ne40/new_york_to_regulate_bitcoin_seriously_wtf/" TargetMode="External"/><Relationship Id="rId2105" Type="http://schemas.openxmlformats.org/officeDocument/2006/relationships/hyperlink" Target="http://i.imgur.com/IEqRB3i.png" TargetMode="External"/><Relationship Id="rId2589" Type="http://schemas.openxmlformats.org/officeDocument/2006/relationships/hyperlink" Target="http://www.reddit.com/r/Bitcoin/comments/39lsnp/cryptocurrency_the_future_of_retail_payments/" TargetMode="External"/><Relationship Id="rId1259" Type="http://schemas.openxmlformats.org/officeDocument/2006/relationships/hyperlink" Target="http://www.reddit.com/r/Bitcoin/comments/38ne1c/psa_pruning_your_node_will_prevent_it_from/" TargetMode="External"/><Relationship Id="rId2106" Type="http://schemas.openxmlformats.org/officeDocument/2006/relationships/hyperlink" Target="http://www.reddit.com/r/Bitcoin/comments/398owh/bitcoins_trading_volume_exchange_concentration/" TargetMode="External"/><Relationship Id="rId2107" Type="http://schemas.openxmlformats.org/officeDocument/2006/relationships/hyperlink" Target="http://www.quora.com/Bitcoin-Crypto-is-there-a-cryptographically-secure-way-to-create-wallets-with-third-party-keys-where-each-new-key-could-have-a-set-of-limitations-like-this-key-can-only-sign-up-to-39-month" TargetMode="External"/><Relationship Id="rId2108" Type="http://schemas.openxmlformats.org/officeDocument/2006/relationships/hyperlink" Target="http://www.reddit.com/r/Bitcoin/comments/398hwv/bitcoincrypto_is_there_a_cryptographically_secure/" TargetMode="External"/><Relationship Id="rId2109" Type="http://schemas.openxmlformats.org/officeDocument/2006/relationships/hyperlink" Target="http://www.reddit.com/r/Bitcoin/comments/398r6q/cashout_at_zero_cost_in_chile_with_bitexla/" TargetMode="External"/><Relationship Id="rId426" Type="http://schemas.openxmlformats.org/officeDocument/2006/relationships/hyperlink" Target="http://www.reddit.com/r/Bitcoin/comments/3831xo/uber_drivers_want_tips_try_bitcoin_tipmewithbtc/" TargetMode="External"/><Relationship Id="rId425" Type="http://schemas.openxmlformats.org/officeDocument/2006/relationships/hyperlink" Target="http://www.tipmewithbtc.ca/2015/06/hey-uber-drivers-accept-bitcoin-tips.html" TargetMode="External"/><Relationship Id="rId424" Type="http://schemas.openxmlformats.org/officeDocument/2006/relationships/hyperlink" Target="http://www.reddit.com/r/Bitcoin/comments/382vwb/mark_karpeles_more_misleading_reporting_wired/" TargetMode="External"/><Relationship Id="rId423" Type="http://schemas.openxmlformats.org/officeDocument/2006/relationships/hyperlink" Target="http://www.magicaltux.net/post/120438157568/more-misleading-reporting-wired" TargetMode="External"/><Relationship Id="rId429" Type="http://schemas.openxmlformats.org/officeDocument/2006/relationships/hyperlink" Target="http://sourceforge.net/p/bitcoin/mailman/message/34162506/" TargetMode="External"/><Relationship Id="rId428" Type="http://schemas.openxmlformats.org/officeDocument/2006/relationships/hyperlink" Target="http://www.reddit.com/r/Bitcoin/comments/3836he/is_there_a_way_to_see_the_current_number_of_xt/" TargetMode="External"/><Relationship Id="rId427" Type="http://schemas.openxmlformats.org/officeDocument/2006/relationships/hyperlink" Target="http://www.reddit.com/r/Bitcoin/comments/3831rd/bitstamp_free_trading/" TargetMode="External"/><Relationship Id="rId2580" Type="http://schemas.openxmlformats.org/officeDocument/2006/relationships/hyperlink" Target="https://www.linkedin.com/pulse/cryptocurrency-how-digital-money-challenge-global-economic-casey" TargetMode="External"/><Relationship Id="rId1250" Type="http://schemas.openxmlformats.org/officeDocument/2006/relationships/hyperlink" Target="http://www.reddit.com/r/Bitcoin/comments/38ne40/new_york_to_regulate_bitcoin_seriously_wtf/" TargetMode="External"/><Relationship Id="rId2581" Type="http://schemas.openxmlformats.org/officeDocument/2006/relationships/hyperlink" Target="http://www.reddit.com/r/Bitcoin/comments/39lnxz/cryptocurrency_this_is_how_digital_money_will/" TargetMode="External"/><Relationship Id="rId1251" Type="http://schemas.openxmlformats.org/officeDocument/2006/relationships/hyperlink" Target="http://www.reddit.com/r/Bitcoin/comments/38ne1c/psa_pruning_your_node_will_prevent_it_from/" TargetMode="External"/><Relationship Id="rId2582" Type="http://schemas.openxmlformats.org/officeDocument/2006/relationships/hyperlink" Target="http://www.reddit.com/r/Bitcoin/comments/39lmzk/is_there_some_place_where_i_can_buy_bitcoins/" TargetMode="External"/><Relationship Id="rId1252" Type="http://schemas.openxmlformats.org/officeDocument/2006/relationships/hyperlink" Target="http://www.reddit.com/r/Bitcoin/comments/38ndxl/someone_design_a_mobile_phone_hardware_wallet/" TargetMode="External"/><Relationship Id="rId2583" Type="http://schemas.openxmlformats.org/officeDocument/2006/relationships/hyperlink" Target="http://bitcoinstats.com/irc/bitcoin-dev/logs/2015/06/12" TargetMode="External"/><Relationship Id="rId422" Type="http://schemas.openxmlformats.org/officeDocument/2006/relationships/hyperlink" Target="http://www.reddit.com/r/Bitcoin/comments/382vz5/latest_bitbaynet_updates/" TargetMode="External"/><Relationship Id="rId1253" Type="http://schemas.openxmlformats.org/officeDocument/2006/relationships/hyperlink" Target="http://www.bittube.tv" TargetMode="External"/><Relationship Id="rId2100" Type="http://schemas.openxmlformats.org/officeDocument/2006/relationships/hyperlink" Target="https://lh3.googleusercontent.com/-7qgI0dLiykM/VXeQwS9iadI/AAAAAAAABWQ/zRii_7qjB8M/s1452/fb.png" TargetMode="External"/><Relationship Id="rId2584" Type="http://schemas.openxmlformats.org/officeDocument/2006/relationships/hyperlink" Target="http://www.reddit.com/r/Bitcoin/comments/39lljc/gavinandresen_good_morning_yall_jgarzik_something/" TargetMode="External"/><Relationship Id="rId421" Type="http://schemas.openxmlformats.org/officeDocument/2006/relationships/hyperlink" Target="https://bitbay.net/news/44" TargetMode="External"/><Relationship Id="rId1254" Type="http://schemas.openxmlformats.org/officeDocument/2006/relationships/hyperlink" Target="http://www.reddit.com/r/Bitcoin/comments/38nd83/bittubetv_would_like_to_invite_you_to_get_some/" TargetMode="External"/><Relationship Id="rId2101" Type="http://schemas.openxmlformats.org/officeDocument/2006/relationships/hyperlink" Target="http://www.reddit.com/r/Bitcoin/comments/398mqn/psa_how_i_just_sent_money_to_someone_over/" TargetMode="External"/><Relationship Id="rId2585" Type="http://schemas.openxmlformats.org/officeDocument/2006/relationships/hyperlink" Target="http://www.reddit.com/r/Bitcoin/comments/39lrw8/how_to_add_spots_to_coinmaporg_after_their_design/" TargetMode="External"/><Relationship Id="rId420" Type="http://schemas.openxmlformats.org/officeDocument/2006/relationships/hyperlink" Target="http://www.reddit.com/r/Bitcoin/comments/382s7r/andreas_gavin_is_right_the_time_to_increase_the/" TargetMode="External"/><Relationship Id="rId1255" Type="http://schemas.openxmlformats.org/officeDocument/2006/relationships/hyperlink" Target="http://www.reddit.com/r/Bitcoin/comments/38nbzw/silly_theoretical_questions_about_seeds_for/" TargetMode="External"/><Relationship Id="rId2102" Type="http://schemas.openxmlformats.org/officeDocument/2006/relationships/hyperlink" Target="http://fxwire.pro/Euros-roller-coaster-ride-traps-traders-both-side-46526" TargetMode="External"/><Relationship Id="rId2586" Type="http://schemas.openxmlformats.org/officeDocument/2006/relationships/hyperlink" Target="http://yanisvaroufakis.eu/2015/06/02/in-conversation-with-john-nash-jnr-on-ideal-money/" TargetMode="External"/><Relationship Id="rId1256" Type="http://schemas.openxmlformats.org/officeDocument/2006/relationships/hyperlink" Target="http://www.reddit.com/r/Bitcoin/comments/38nf7t/bitclub_scam_or_not/" TargetMode="External"/><Relationship Id="rId2103" Type="http://schemas.openxmlformats.org/officeDocument/2006/relationships/hyperlink" Target="http://www.reddit.com/r/Bitcoin/comments/398mqj/euros_roller_coaster_ride_traps_traders_both_side/" TargetMode="External"/><Relationship Id="rId2587" Type="http://schemas.openxmlformats.org/officeDocument/2006/relationships/hyperlink" Target="http://www.reddit.com/r/Bitcoin/comments/39lsyu/regarding_your_specific_proposal_that_is_a_new/" TargetMode="External"/><Relationship Id="rId1246" Type="http://schemas.openxmlformats.org/officeDocument/2006/relationships/hyperlink" Target="https://goldengatesgreenest.com" TargetMode="External"/><Relationship Id="rId2577" Type="http://schemas.openxmlformats.org/officeDocument/2006/relationships/hyperlink" Target="http://www.reddit.com/r/Bitcoin/comments/39lenm/the_block_size_issue_is_a_politicalideological/" TargetMode="External"/><Relationship Id="rId1247" Type="http://schemas.openxmlformats.org/officeDocument/2006/relationships/hyperlink" Target="http://www.reddit.com/r/Bitcoin/comments/38n9at/duuuude_bitcoin_for_cannabis_whaaaa_so_i_can_get/" TargetMode="External"/><Relationship Id="rId2578" Type="http://schemas.openxmlformats.org/officeDocument/2006/relationships/hyperlink" Target="http://www.reddit.com/r/Bitcoin/comments/39lplg/isis_and_bitcoin_an_update/" TargetMode="External"/><Relationship Id="rId1248" Type="http://schemas.openxmlformats.org/officeDocument/2006/relationships/hyperlink" Target="http://www.reddit.com/r/Bitcoin/comments/38n82i/coinbase_credit_card_purchases/" TargetMode="External"/><Relationship Id="rId2579" Type="http://schemas.openxmlformats.org/officeDocument/2006/relationships/hyperlink" Target="http://www.reddit.com/r/Bitcoin/comments/39lo78/fuck_the_quarry_its_useless/" TargetMode="External"/><Relationship Id="rId1249" Type="http://schemas.openxmlformats.org/officeDocument/2006/relationships/hyperlink" Target="http://www.engadget.com/2015/06/05/new-york-bitlicense/" TargetMode="External"/><Relationship Id="rId415" Type="http://schemas.openxmlformats.org/officeDocument/2006/relationships/hyperlink" Target="http://www.reddit.com/r/Bitcoin/comments/382qd8/pay_for_cbd_in_europe_with_bitcoin/" TargetMode="External"/><Relationship Id="rId899" Type="http://schemas.openxmlformats.org/officeDocument/2006/relationships/hyperlink" Target="http://www.reddit.com/r/Bitcoin/comments/38dykb/bitlicense_rules_regulating_bitcoin_released/" TargetMode="External"/><Relationship Id="rId414" Type="http://schemas.openxmlformats.org/officeDocument/2006/relationships/hyperlink" Target="http://www.zamnesia.com/" TargetMode="External"/><Relationship Id="rId898" Type="http://schemas.openxmlformats.org/officeDocument/2006/relationships/hyperlink" Target="http://www.usatoday.com/story/tech/2015/06/03/bitcoin-bitlicense-lawsky-rules-final/28405317/" TargetMode="External"/><Relationship Id="rId413" Type="http://schemas.openxmlformats.org/officeDocument/2006/relationships/hyperlink" Target="http://www.reddit.com/r/Bitcoin/comments/382oca/paper_wallet_user_here_alternatives_to/" TargetMode="External"/><Relationship Id="rId897" Type="http://schemas.openxmlformats.org/officeDocument/2006/relationships/hyperlink" Target="http://www.reddit.com/r/Bitcoin/comments/38dkmm/only_13_of_uk_bitcoin_users_disagree_with/" TargetMode="External"/><Relationship Id="rId412" Type="http://schemas.openxmlformats.org/officeDocument/2006/relationships/hyperlink" Target="http://www.reddit.com/r/Bitcoin/comments/382kjn/gavin_when_you_do_plan_on_releasing_the_new/" TargetMode="External"/><Relationship Id="rId896" Type="http://schemas.openxmlformats.org/officeDocument/2006/relationships/hyperlink" Target="http://www.miningpool.co.uk/only-13-of-uk-bitcoin-users-disagree-with-governments-stance-on-btc/" TargetMode="External"/><Relationship Id="rId419" Type="http://schemas.openxmlformats.org/officeDocument/2006/relationships/hyperlink" Target="https://twitter.com/aantonop/status/595601619581964289" TargetMode="External"/><Relationship Id="rId418" Type="http://schemas.openxmlformats.org/officeDocument/2006/relationships/hyperlink" Target="http://www.reddit.com/r/Bitcoin/comments/382thv/not_related_to_btc_but_just_a_reminder_the_nsa_is/" TargetMode="External"/><Relationship Id="rId417" Type="http://schemas.openxmlformats.org/officeDocument/2006/relationships/hyperlink" Target="https://www.youtube.com/watch?v=6qWCECHJINo" TargetMode="External"/><Relationship Id="rId416" Type="http://schemas.openxmlformats.org/officeDocument/2006/relationships/hyperlink" Target="http://www.reddit.com/r/Bitcoin/comments/382pr4/please_stay_far_away_from_gocelery/" TargetMode="External"/><Relationship Id="rId891" Type="http://schemas.openxmlformats.org/officeDocument/2006/relationships/hyperlink" Target="http://www.reddit.com/r/Bitcoin/comments/38dgcm/livestream_nydfs_ben_lawsky_on_digital_currency/" TargetMode="External"/><Relationship Id="rId890" Type="http://schemas.openxmlformats.org/officeDocument/2006/relationships/hyperlink" Target="http://livestream.com/FSRoundtable/BITSForumDC" TargetMode="External"/><Relationship Id="rId2570" Type="http://schemas.openxmlformats.org/officeDocument/2006/relationships/hyperlink" Target="http://www.reddit.com/r/Bitcoin/comments/39lh7r/keanu_weights_in_on_the_block_size_debate/" TargetMode="External"/><Relationship Id="rId1240" Type="http://schemas.openxmlformats.org/officeDocument/2006/relationships/hyperlink" Target="http://www.reddit.com/r/Bitcoin/comments/38n2xp/supernet_sponsors_blockchain_solution_in_greece/" TargetMode="External"/><Relationship Id="rId2571" Type="http://schemas.openxmlformats.org/officeDocument/2006/relationships/hyperlink" Target="http://www.reddit.com/r/Bitcoin/comments/39lh4y/filibuster_we_cant_move_forward_theres_more_to/" TargetMode="External"/><Relationship Id="rId1241" Type="http://schemas.openxmlformats.org/officeDocument/2006/relationships/hyperlink" Target="http://altcoinpress.com/2015/05/bitcoin-leader-changes-mind-says-hell-fork-without-developer-consensus/" TargetMode="External"/><Relationship Id="rId2572" Type="http://schemas.openxmlformats.org/officeDocument/2006/relationships/hyperlink" Target="http://davidsterry.com/blog/2015/06/bitcoin-consensus-why-we-must-know-the-answer-before-asking-the-question/" TargetMode="External"/><Relationship Id="rId411" Type="http://schemas.openxmlformats.org/officeDocument/2006/relationships/hyperlink" Target="http://www.reddit.com/r/Bitcoin/comments/382lci/blockchain_firm_quits_uk_in_snoopers_charter/" TargetMode="External"/><Relationship Id="rId895" Type="http://schemas.openxmlformats.org/officeDocument/2006/relationships/hyperlink" Target="http://www.reddit.com/r/Bitcoin/comments/38dlx7/120_btc_stolen/" TargetMode="External"/><Relationship Id="rId1242" Type="http://schemas.openxmlformats.org/officeDocument/2006/relationships/hyperlink" Target="http://www.reddit.com/r/Bitcoin/comments/38n62i/bitcoin_leader_changes_mind_says_hell_fork/" TargetMode="External"/><Relationship Id="rId2573" Type="http://schemas.openxmlformats.org/officeDocument/2006/relationships/hyperlink" Target="http://www.reddit.com/r/Bitcoin/comments/39lh17/bitcoin_consensus_why_we_must_know_the_answer/" TargetMode="External"/><Relationship Id="rId410" Type="http://schemas.openxmlformats.org/officeDocument/2006/relationships/hyperlink" Target="http://www.cbronline.com/news/cybersecurity/business/blockchain-firm-quits-uk-in-snoopers-charter-protest-4589783" TargetMode="External"/><Relationship Id="rId894" Type="http://schemas.openxmlformats.org/officeDocument/2006/relationships/hyperlink" Target="http://www.reddit.com/r/Bitcoin/comments/38dnsi/lets_decentralize_fifa_is_it_possible/" TargetMode="External"/><Relationship Id="rId1243" Type="http://schemas.openxmlformats.org/officeDocument/2006/relationships/hyperlink" Target="http://www.reddit.com/r/Bitcoin/comments/38n441/what_happens_if_someone_post_illegal_data_to_the/" TargetMode="External"/><Relationship Id="rId2574" Type="http://schemas.openxmlformats.org/officeDocument/2006/relationships/hyperlink" Target="https://www.youtube.com/watch?v=C_dw4DB0ksA" TargetMode="External"/><Relationship Id="rId893" Type="http://schemas.openxmlformats.org/officeDocument/2006/relationships/hyperlink" Target="http://www.reddit.com/r/Bitcoin/comments/38dfye/bitcoin_network_capacity_analysis_part_1_macro/" TargetMode="External"/><Relationship Id="rId1244" Type="http://schemas.openxmlformats.org/officeDocument/2006/relationships/hyperlink" Target="http://dmt.li/aultorohapeshift" TargetMode="External"/><Relationship Id="rId2575" Type="http://schemas.openxmlformats.org/officeDocument/2006/relationships/hyperlink" Target="http://www.reddit.com/r/Bitcoin/comments/39lfes/david_grossman_technology_editor_bbc_on/" TargetMode="External"/><Relationship Id="rId892" Type="http://schemas.openxmlformats.org/officeDocument/2006/relationships/hyperlink" Target="https://tradeblock.com/blog/bitcoin-network-capacity-analysis-part-1-macro-block-trends" TargetMode="External"/><Relationship Id="rId1245" Type="http://schemas.openxmlformats.org/officeDocument/2006/relationships/hyperlink" Target="http://www.reddit.com/r/Bitcoin/comments/38n77u/vaultoro_partners_with_shapeshift_to_expand/" TargetMode="External"/><Relationship Id="rId2576" Type="http://schemas.openxmlformats.org/officeDocument/2006/relationships/hyperlink" Target="http://www.reddit.com/r/Bitcoin/comments/39leqs/can_someone_explain_bitcoin_for_me/" TargetMode="External"/><Relationship Id="rId1279" Type="http://schemas.openxmlformats.org/officeDocument/2006/relationships/hyperlink" Target="http://www.reddit.com/r/Bitcoin/comments/38nw8r/new_yorks_bitlicense_implications_for_nonus/" TargetMode="External"/><Relationship Id="rId2126" Type="http://schemas.openxmlformats.org/officeDocument/2006/relationships/hyperlink" Target="http://www.reddit.com/r/Bitcoin/comments/3996g2/are_you_wanting_a_cute_girl_to_control/" TargetMode="External"/><Relationship Id="rId2127" Type="http://schemas.openxmlformats.org/officeDocument/2006/relationships/hyperlink" Target="http://www.reddit.com/r/Bitcoin/comments/39994h/best_way_to_turn_cash_into_fractions_of_bitcoins/" TargetMode="External"/><Relationship Id="rId2128" Type="http://schemas.openxmlformats.org/officeDocument/2006/relationships/hyperlink" Target="https://farmsatoshi.com/?ref=23229" TargetMode="External"/><Relationship Id="rId2129" Type="http://schemas.openxmlformats.org/officeDocument/2006/relationships/hyperlink" Target="http://www.reddit.com/r/Bitcoin/comments/3998qu/cool_little_like_farming_game_where_you_can_win/" TargetMode="External"/><Relationship Id="rId448" Type="http://schemas.openxmlformats.org/officeDocument/2006/relationships/hyperlink" Target="https://twitter.com/petertoddbtc/status/605424122622017536" TargetMode="External"/><Relationship Id="rId447" Type="http://schemas.openxmlformats.org/officeDocument/2006/relationships/hyperlink" Target="http://www.reddit.com/r/Bitcoin/comments/383yxa/gyft_has_the_worst_customer_service/" TargetMode="External"/><Relationship Id="rId446" Type="http://schemas.openxmlformats.org/officeDocument/2006/relationships/hyperlink" Target="http://www.reddit.com/r/Bitcoin/comments/383z3g/why_do_we_need_a_max_block_size_limit_at_all/" TargetMode="External"/><Relationship Id="rId445" Type="http://schemas.openxmlformats.org/officeDocument/2006/relationships/hyperlink" Target="http://www.reddit.com/r/Bitcoin/comments/383z51/no_trading_fees_on_itbit_in_june/" TargetMode="External"/><Relationship Id="rId449" Type="http://schemas.openxmlformats.org/officeDocument/2006/relationships/hyperlink" Target="http://www.reddit.com/r/Bitcoin/comments/3841hc/peter_todd_on_twitter_so_the_new_facebook_inc/" TargetMode="External"/><Relationship Id="rId1270" Type="http://schemas.openxmlformats.org/officeDocument/2006/relationships/hyperlink" Target="http://www.reddit.com/r/Bitcoin/comments/38nnqy/i_have_to_make_a_presentation_about_bitcoin_can/" TargetMode="External"/><Relationship Id="rId440" Type="http://schemas.openxmlformats.org/officeDocument/2006/relationships/hyperlink" Target="https://www.mail-archive.com/bitcoin-development@lists.sourceforge.net/msg08005.html" TargetMode="External"/><Relationship Id="rId1271" Type="http://schemas.openxmlformats.org/officeDocument/2006/relationships/hyperlink" Target="http://www.reddit.com/r/Bitcoin/comments/38nqes/blockchain_bitcoin_capital_b/" TargetMode="External"/><Relationship Id="rId1272" Type="http://schemas.openxmlformats.org/officeDocument/2006/relationships/hyperlink" Target="http://coinado.io" TargetMode="External"/><Relationship Id="rId1273" Type="http://schemas.openxmlformats.org/officeDocument/2006/relationships/hyperlink" Target="http://www.reddit.com/r/Bitcoin/comments/38ntem/price_reduction_at_coinado_a_bitcoinexclusive/" TargetMode="External"/><Relationship Id="rId2120" Type="http://schemas.openxmlformats.org/officeDocument/2006/relationships/hyperlink" Target="https://ihb.io/2015-06-08/news/dissecting-bitcoin-india-17805" TargetMode="External"/><Relationship Id="rId1274" Type="http://schemas.openxmlformats.org/officeDocument/2006/relationships/hyperlink" Target="http://www.entrepreneur.com/article/246607" TargetMode="External"/><Relationship Id="rId2121" Type="http://schemas.openxmlformats.org/officeDocument/2006/relationships/hyperlink" Target="http://www.reddit.com/r/Bitcoin/comments/39901m/dissecting_bitcoin_india/" TargetMode="External"/><Relationship Id="rId444" Type="http://schemas.openxmlformats.org/officeDocument/2006/relationships/hyperlink" Target="https://www.itbit.com/blog/trade-free-in-june" TargetMode="External"/><Relationship Id="rId1275" Type="http://schemas.openxmlformats.org/officeDocument/2006/relationships/hyperlink" Target="http://www.reddit.com/r/Bitcoin/comments/38nxgb/entrepreneurs_jump_on_the_bitcoin_bandwagon/" TargetMode="External"/><Relationship Id="rId2122" Type="http://schemas.openxmlformats.org/officeDocument/2006/relationships/hyperlink" Target="http://www.reddit.com/r/Bitcoin/comments/398zmi/is_this_the_killer_app_bitcoin_has_been_searching/" TargetMode="External"/><Relationship Id="rId443" Type="http://schemas.openxmlformats.org/officeDocument/2006/relationships/hyperlink" Target="http://www.reddit.com/r/Bitcoin/comments/383zj2/top_10_reasons_why_bitcoin_is_halal/" TargetMode="External"/><Relationship Id="rId1276" Type="http://schemas.openxmlformats.org/officeDocument/2006/relationships/hyperlink" Target="http://www.bworldonline.com/content.php?section=Economy&amp;title=philippine-remittance-industry-embraces-crypto-currency&amp;id=109164" TargetMode="External"/><Relationship Id="rId2123" Type="http://schemas.openxmlformats.org/officeDocument/2006/relationships/hyperlink" Target="http://www.reddit.com/r/Bitcoin/comments/3993oi/no_confirmations/" TargetMode="External"/><Relationship Id="rId442" Type="http://schemas.openxmlformats.org/officeDocument/2006/relationships/hyperlink" Target="http://www.reddit.com/r/Bitcoin/comments/383r1z/karpeles_it_is_surprising_too_see_that_despite/" TargetMode="External"/><Relationship Id="rId1277" Type="http://schemas.openxmlformats.org/officeDocument/2006/relationships/hyperlink" Target="http://www.reddit.com/r/Bitcoin/comments/38nxat/businessworld_philippine_remittance_industry/" TargetMode="External"/><Relationship Id="rId2124" Type="http://schemas.openxmlformats.org/officeDocument/2006/relationships/hyperlink" Target="http://blogs.wsj.com/cio/2015/06/09/the-bitcoin-startup-that-lured-nikes-cio-has-now-hired-the-nike-ciso-sued-by-mastercard/" TargetMode="External"/><Relationship Id="rId441" Type="http://schemas.openxmlformats.org/officeDocument/2006/relationships/hyperlink" Target="http://www.reddit.com/r/Bitcoin/comments/383ry5/adam_back_potential_of_softfork_extension_block/" TargetMode="External"/><Relationship Id="rId1278" Type="http://schemas.openxmlformats.org/officeDocument/2006/relationships/hyperlink" Target="http://coinrepublic.com/new-yorks-bitlicense-implications-for-non-us-businesses/" TargetMode="External"/><Relationship Id="rId2125" Type="http://schemas.openxmlformats.org/officeDocument/2006/relationships/hyperlink" Target="http://www.reddit.com/r/Bitcoin/comments/3997aq/the_bitcoin_startup_that_lured_nikes_cio_has_now/" TargetMode="External"/><Relationship Id="rId1268" Type="http://schemas.openxmlformats.org/officeDocument/2006/relationships/hyperlink" Target="http://freebtc.xaa.pl" TargetMode="External"/><Relationship Id="rId2115" Type="http://schemas.openxmlformats.org/officeDocument/2006/relationships/hyperlink" Target="http://www.epixgear.com/custom/bitcoin" TargetMode="External"/><Relationship Id="rId2599" Type="http://schemas.openxmlformats.org/officeDocument/2006/relationships/hyperlink" Target="https://www.youtube.com/attribution_link?a=fhgJchzNbqQ&amp;u=%2Fwatch%3Fv%3DqZHaXJixUEs%26feature%3Dshare" TargetMode="External"/><Relationship Id="rId1269" Type="http://schemas.openxmlformats.org/officeDocument/2006/relationships/hyperlink" Target="http://www.reddit.com/r/Bitcoin/comments/38np86/win_20_000_satoshi/" TargetMode="External"/><Relationship Id="rId2116" Type="http://schemas.openxmlformats.org/officeDocument/2006/relationships/hyperlink" Target="http://www.reddit.com/r/Bitcoin/comments/398z04/btc_cycling_and_running_apparel/" TargetMode="External"/><Relationship Id="rId2117" Type="http://schemas.openxmlformats.org/officeDocument/2006/relationships/hyperlink" Target="http://www.reddit.com/r/Bitcoin/comments/398wlj/cold_storage_and_hard_fork/" TargetMode="External"/><Relationship Id="rId2118" Type="http://schemas.openxmlformats.org/officeDocument/2006/relationships/hyperlink" Target="https://www.blocktrail.com/BTC/address/1JwSSubhmg6iPtRjtyqhUYYH7bZg3Lfy1T/transactions" TargetMode="External"/><Relationship Id="rId2119" Type="http://schemas.openxmlformats.org/officeDocument/2006/relationships/hyperlink" Target="http://www.reddit.com/r/Bitcoin/comments/399220/1jwssubhmg6iptrjtyqhuyyh7bzg3lfy1t_aka_correct/" TargetMode="External"/><Relationship Id="rId437" Type="http://schemas.openxmlformats.org/officeDocument/2006/relationships/hyperlink" Target="http://www.reddit.com/r/Bitcoin/comments/383l96/been_away_from_bitcoin_news_for_a_while_whats/" TargetMode="External"/><Relationship Id="rId436" Type="http://schemas.openxmlformats.org/officeDocument/2006/relationships/hyperlink" Target="http://www.reddit.com/r/Bitcoin/comments/383m50/live_at_8pmedt_tonight_talking_about_the_ross/" TargetMode="External"/><Relationship Id="rId435" Type="http://schemas.openxmlformats.org/officeDocument/2006/relationships/hyperlink" Target="https://liberty.me/live/naomi-brockwell-ignited-ross-ulbrichts-sentencing/" TargetMode="External"/><Relationship Id="rId434" Type="http://schemas.openxmlformats.org/officeDocument/2006/relationships/hyperlink" Target="http://www.reddit.com/r/Bitcoin/comments/383n2t/professional_references_sought_for_nullc/" TargetMode="External"/><Relationship Id="rId439" Type="http://schemas.openxmlformats.org/officeDocument/2006/relationships/hyperlink" Target="http://www.reddit.com/r/Bitcoin/comments/383l2y/ross_ulbricht_storycorps_interview_before_arrest/" TargetMode="External"/><Relationship Id="rId438" Type="http://schemas.openxmlformats.org/officeDocument/2006/relationships/hyperlink" Target="http://youtu.be/HYShi9dhhJY" TargetMode="External"/><Relationship Id="rId2590" Type="http://schemas.openxmlformats.org/officeDocument/2006/relationships/hyperlink" Target="http://i.imgur.com/yB8xXtl.jpg" TargetMode="External"/><Relationship Id="rId1260" Type="http://schemas.openxmlformats.org/officeDocument/2006/relationships/hyperlink" Target="http://www.reddit.com/r/Bitcoin/comments/38ngtb/the_creepiest_promotion_ever_bitcoin_freedom/" TargetMode="External"/><Relationship Id="rId2591" Type="http://schemas.openxmlformats.org/officeDocument/2006/relationships/hyperlink" Target="http://www.reddit.com/r/Bitcoin/comments/39lxbq/now_you_can_buy_100_trillion_zimbabwe_dollars/" TargetMode="External"/><Relationship Id="rId1261" Type="http://schemas.openxmlformats.org/officeDocument/2006/relationships/hyperlink" Target="http://bitcoincasino.info/bitcoin-casino-news/new-vegascasino-io-opens-its-doors-for-bitcoin-players/" TargetMode="External"/><Relationship Id="rId2592" Type="http://schemas.openxmlformats.org/officeDocument/2006/relationships/hyperlink" Target="http://www.reddit.com/r/Bitcoin/comments/39lxaf/please_explain_this_to_me_private_key_confusion/" TargetMode="External"/><Relationship Id="rId1262" Type="http://schemas.openxmlformats.org/officeDocument/2006/relationships/hyperlink" Target="http://www.reddit.com/r/Bitcoin/comments/38nhwm/the_new_vegascasinoio_opens_its_doors_for_bitcoin/" TargetMode="External"/><Relationship Id="rId2593" Type="http://schemas.openxmlformats.org/officeDocument/2006/relationships/hyperlink" Target="http://amazonwatch.org/news/2015/0612-amazon-watch-now-accepting-bitcoin-donations" TargetMode="External"/><Relationship Id="rId1263" Type="http://schemas.openxmlformats.org/officeDocument/2006/relationships/hyperlink" Target="http://www.reddit.com/r/Bitcoin/comments/38ngz9/bitfinex_proof_of_reserve/" TargetMode="External"/><Relationship Id="rId2110" Type="http://schemas.openxmlformats.org/officeDocument/2006/relationships/hyperlink" Target="http://www.reddit.com/r/Bitcoin/comments/398q53/how_does_a_signature_even_begin_to_protect_you/" TargetMode="External"/><Relationship Id="rId2594" Type="http://schemas.openxmlformats.org/officeDocument/2006/relationships/hyperlink" Target="http://www.reddit.com/r/Bitcoin/comments/39lvub/amazon_watch_now_accepting_bitcoin_donations/" TargetMode="External"/><Relationship Id="rId433" Type="http://schemas.openxmlformats.org/officeDocument/2006/relationships/hyperlink" Target="http://www.reddit.com/r/Bitcoin/comments/383k36/bitcoin_is_not_field_of_dreams_large_blocks_wont/" TargetMode="External"/><Relationship Id="rId1264" Type="http://schemas.openxmlformats.org/officeDocument/2006/relationships/hyperlink" Target="http://www.coindesk.com/nyse-chairman-millennials-trust-bitcoin-more-than-fiat/" TargetMode="External"/><Relationship Id="rId2111" Type="http://schemas.openxmlformats.org/officeDocument/2006/relationships/hyperlink" Target="http://www.reddit.com/r/Bitcoin/comments/398q27/coinbase_or_circle/" TargetMode="External"/><Relationship Id="rId2595" Type="http://schemas.openxmlformats.org/officeDocument/2006/relationships/hyperlink" Target="http://i.imgur.com/aCY0rnq.jpg" TargetMode="External"/><Relationship Id="rId432" Type="http://schemas.openxmlformats.org/officeDocument/2006/relationships/hyperlink" Target="http://www.reddit.com/r/Bitcoin/comments/383cqw/btce_may_be_in_trouble/" TargetMode="External"/><Relationship Id="rId1265" Type="http://schemas.openxmlformats.org/officeDocument/2006/relationships/hyperlink" Target="http://www.reddit.com/r/Bitcoin/comments/38nmxn/nyse_chairman_millennials_trust_bitcoin_more_than/" TargetMode="External"/><Relationship Id="rId2112" Type="http://schemas.openxmlformats.org/officeDocument/2006/relationships/hyperlink" Target="http://www.reddit.com/r/Bitcoin/comments/398wlj/cold_storage_and_hard_fork/" TargetMode="External"/><Relationship Id="rId2596" Type="http://schemas.openxmlformats.org/officeDocument/2006/relationships/hyperlink" Target="http://www.reddit.com/r/Bitcoin/comments/39lvsk/in_the_middle_of_londons_hedgefund_center_i_did/" TargetMode="External"/><Relationship Id="rId431" Type="http://schemas.openxmlformats.org/officeDocument/2006/relationships/hyperlink" Target="http://www.reddit.com/r/Bitcoin/comments/3836ps/website_declares_it_will_multiply_your_deposit_by/" TargetMode="External"/><Relationship Id="rId1266" Type="http://schemas.openxmlformats.org/officeDocument/2006/relationships/hyperlink" Target="http://www.reddit.com/r/Bitcoin/comments/38nk1x/bitstamp_loses_another_financial_intermediary/" TargetMode="External"/><Relationship Id="rId2113" Type="http://schemas.openxmlformats.org/officeDocument/2006/relationships/hyperlink" Target="http://coinhd.com/video.php?id=IX27H4Y23o8" TargetMode="External"/><Relationship Id="rId2597" Type="http://schemas.openxmlformats.org/officeDocument/2006/relationships/hyperlink" Target="https://www.youtube.com/watch?v=cZp7UGgBR0I" TargetMode="External"/><Relationship Id="rId430" Type="http://schemas.openxmlformats.org/officeDocument/2006/relationships/hyperlink" Target="http://www.reddit.com/r/Bitcoin/comments/3836r7/consensus_forming_around_8mb_blocks_with_timed/" TargetMode="External"/><Relationship Id="rId1267" Type="http://schemas.openxmlformats.org/officeDocument/2006/relationships/hyperlink" Target="http://www.reddit.com/r/Bitcoin/comments/38nj8k/what_are_the_most_important_programming_languages/" TargetMode="External"/><Relationship Id="rId2114" Type="http://schemas.openxmlformats.org/officeDocument/2006/relationships/hyperlink" Target="http://www.reddit.com/r/Bitcoin/comments/398w3d/lol_i_just_got_100_bits_for_watching_this_video/" TargetMode="External"/><Relationship Id="rId2598" Type="http://schemas.openxmlformats.org/officeDocument/2006/relationships/hyperlink" Target="http://www.reddit.com/r/Bitcoin/comments/39lvqd/how_the_blocksize_limit_keeps_bitcoin_free_an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t="str">
        <f t="shared" ref="E1:E5" si="1">IMAGE("http://ifttt.com/images/no_image_card.png",1)</f>
        <v/>
      </c>
      <c r="F1" s="1" t="s">
        <v>4</v>
      </c>
      <c r="G1" s="2" t="s">
        <v>5</v>
      </c>
    </row>
    <row r="2">
      <c r="A2" s="1" t="s">
        <v>6</v>
      </c>
      <c r="B2" s="1" t="s">
        <v>7</v>
      </c>
      <c r="C2" s="1" t="s">
        <v>8</v>
      </c>
      <c r="D2" s="1" t="s">
        <v>9</v>
      </c>
      <c r="E2" t="str">
        <f t="shared" si="1"/>
        <v/>
      </c>
      <c r="F2" s="1" t="s">
        <v>4</v>
      </c>
      <c r="G2" s="2" t="s">
        <v>10</v>
      </c>
    </row>
    <row r="3">
      <c r="A3" s="1" t="s">
        <v>11</v>
      </c>
      <c r="B3" s="1" t="s">
        <v>12</v>
      </c>
      <c r="C3" s="1" t="s">
        <v>13</v>
      </c>
      <c r="D3" s="1" t="s">
        <v>14</v>
      </c>
      <c r="E3" t="str">
        <f t="shared" si="1"/>
        <v/>
      </c>
      <c r="F3" s="1" t="s">
        <v>4</v>
      </c>
      <c r="G3" s="2" t="s">
        <v>15</v>
      </c>
    </row>
    <row r="4">
      <c r="A4" s="1" t="s">
        <v>16</v>
      </c>
      <c r="B4" s="1" t="s">
        <v>17</v>
      </c>
      <c r="C4" s="1" t="s">
        <v>18</v>
      </c>
      <c r="D4" s="1" t="s">
        <v>19</v>
      </c>
      <c r="E4" t="str">
        <f t="shared" si="1"/>
        <v/>
      </c>
      <c r="F4" s="1" t="s">
        <v>4</v>
      </c>
      <c r="G4" s="2" t="s">
        <v>20</v>
      </c>
    </row>
    <row r="5">
      <c r="A5" s="1" t="s">
        <v>21</v>
      </c>
      <c r="B5" s="1" t="s">
        <v>22</v>
      </c>
      <c r="C5" s="1" t="s">
        <v>23</v>
      </c>
      <c r="D5" s="1" t="s">
        <v>24</v>
      </c>
      <c r="E5" t="str">
        <f t="shared" si="1"/>
        <v/>
      </c>
      <c r="F5" s="1" t="s">
        <v>4</v>
      </c>
      <c r="G5" s="2" t="s">
        <v>25</v>
      </c>
    </row>
    <row r="6">
      <c r="A6" s="1" t="s">
        <v>26</v>
      </c>
      <c r="B6" s="1" t="s">
        <v>27</v>
      </c>
      <c r="C6" s="1" t="s">
        <v>28</v>
      </c>
      <c r="D6" s="2" t="s">
        <v>29</v>
      </c>
      <c r="E6" t="str">
        <f>IMAGE("https://i.ytimg.com/vi/Y5cVfw7M6DI/hqdefault.jpg",1)</f>
        <v/>
      </c>
      <c r="F6" s="1" t="s">
        <v>4</v>
      </c>
      <c r="G6" s="2" t="s">
        <v>30</v>
      </c>
    </row>
    <row r="7">
      <c r="A7" s="1" t="s">
        <v>31</v>
      </c>
      <c r="B7" s="1" t="s">
        <v>32</v>
      </c>
      <c r="C7" s="1" t="s">
        <v>33</v>
      </c>
      <c r="D7" s="1" t="s">
        <v>34</v>
      </c>
      <c r="E7" t="str">
        <f>IMAGE("http://ifttt.com/images/no_image_card.png",1)</f>
        <v/>
      </c>
      <c r="F7" s="1" t="s">
        <v>4</v>
      </c>
      <c r="G7" s="2" t="s">
        <v>35</v>
      </c>
    </row>
    <row r="8">
      <c r="A8" s="1" t="s">
        <v>31</v>
      </c>
      <c r="B8" s="1" t="s">
        <v>36</v>
      </c>
      <c r="C8" s="1" t="s">
        <v>37</v>
      </c>
      <c r="D8" s="2" t="s">
        <v>38</v>
      </c>
      <c r="E8" t="str">
        <f>IMAGE("http://petitions.whitehouse.gov/profiles/petitions/themes/petitions44/img/fb_share_we_the_people.png",1)</f>
        <v/>
      </c>
      <c r="F8" s="1" t="s">
        <v>4</v>
      </c>
      <c r="G8" s="2" t="s">
        <v>39</v>
      </c>
    </row>
    <row r="9">
      <c r="A9" s="1" t="s">
        <v>40</v>
      </c>
      <c r="B9" s="1" t="s">
        <v>41</v>
      </c>
      <c r="C9" s="1" t="s">
        <v>42</v>
      </c>
      <c r="D9" s="1" t="s">
        <v>43</v>
      </c>
      <c r="E9" t="str">
        <f>IMAGE("http://ifttt.com/images/no_image_card.png",1)</f>
        <v/>
      </c>
      <c r="F9" s="1" t="s">
        <v>4</v>
      </c>
      <c r="G9" s="2" t="s">
        <v>44</v>
      </c>
    </row>
    <row r="10">
      <c r="A10" s="1" t="s">
        <v>45</v>
      </c>
      <c r="B10" s="1" t="s">
        <v>46</v>
      </c>
      <c r="C10" s="1" t="s">
        <v>47</v>
      </c>
      <c r="D10" s="2" t="s">
        <v>48</v>
      </c>
      <c r="E10" t="str">
        <f>IMAGE("http://i.imgur.com/Ctl0X5y.jpg?fb",1)</f>
        <v/>
      </c>
      <c r="F10" s="1" t="s">
        <v>4</v>
      </c>
      <c r="G10" s="2" t="s">
        <v>49</v>
      </c>
    </row>
    <row r="11">
      <c r="A11" s="1" t="s">
        <v>50</v>
      </c>
      <c r="B11" s="1" t="s">
        <v>51</v>
      </c>
      <c r="C11" s="1" t="s">
        <v>52</v>
      </c>
      <c r="D11" s="2" t="s">
        <v>53</v>
      </c>
      <c r="E11" t="str">
        <f>IMAGE("http://shitco.in/wp-content/uploads/2015/05/Screen-Shot-2015-05-30-at-2.31.03-PM.png",1)</f>
        <v/>
      </c>
      <c r="F11" s="1" t="s">
        <v>4</v>
      </c>
      <c r="G11" s="2" t="s">
        <v>54</v>
      </c>
    </row>
    <row r="12">
      <c r="A12" s="1" t="s">
        <v>55</v>
      </c>
      <c r="B12" s="1" t="s">
        <v>56</v>
      </c>
      <c r="C12" s="1" t="s">
        <v>57</v>
      </c>
      <c r="D12" s="1" t="s">
        <v>58</v>
      </c>
      <c r="E12" t="str">
        <f>IMAGE("http://ifttt.com/images/no_image_card.png",1)</f>
        <v/>
      </c>
      <c r="F12" s="1" t="s">
        <v>4</v>
      </c>
      <c r="G12" s="2" t="s">
        <v>59</v>
      </c>
    </row>
    <row r="13">
      <c r="A13" s="1" t="s">
        <v>60</v>
      </c>
      <c r="B13" s="1" t="s">
        <v>61</v>
      </c>
      <c r="C13" s="1" t="s">
        <v>62</v>
      </c>
      <c r="D13" s="2" t="s">
        <v>63</v>
      </c>
      <c r="E13" t="str">
        <f>IMAGE("http://assets.tumblr.com/images/og/text_200.png",1)</f>
        <v/>
      </c>
      <c r="F13" s="1" t="s">
        <v>4</v>
      </c>
      <c r="G13" s="2" t="s">
        <v>64</v>
      </c>
    </row>
    <row r="14">
      <c r="A14" s="1" t="s">
        <v>65</v>
      </c>
      <c r="B14" s="1" t="s">
        <v>66</v>
      </c>
      <c r="C14" s="1" t="s">
        <v>67</v>
      </c>
      <c r="D14" s="1" t="s">
        <v>68</v>
      </c>
      <c r="E14" t="str">
        <f>IMAGE("http://ifttt.com/images/no_image_card.png",1)</f>
        <v/>
      </c>
      <c r="F14" s="1" t="s">
        <v>4</v>
      </c>
      <c r="G14" s="2" t="s">
        <v>69</v>
      </c>
    </row>
    <row r="15">
      <c r="A15" s="1" t="s">
        <v>70</v>
      </c>
      <c r="B15" s="1" t="s">
        <v>71</v>
      </c>
      <c r="C15" s="1" t="s">
        <v>72</v>
      </c>
      <c r="D15" s="2" t="s">
        <v>73</v>
      </c>
      <c r="E15" t="str">
        <f>IMAGE("https://tctechcrunch2011.files.wordpress.com/2015/05/3537904106_b38647c9b0_o-e1432851843806.jpg?w=560&amp;amp;h=292&amp;amp;crop=1",1)</f>
        <v/>
      </c>
      <c r="F15" s="1" t="s">
        <v>4</v>
      </c>
      <c r="G15" s="2" t="s">
        <v>74</v>
      </c>
    </row>
    <row r="16">
      <c r="A16" s="1" t="s">
        <v>75</v>
      </c>
      <c r="B16" s="1" t="s">
        <v>76</v>
      </c>
      <c r="C16" s="1" t="s">
        <v>77</v>
      </c>
      <c r="D16" s="1" t="s">
        <v>78</v>
      </c>
      <c r="E16" t="str">
        <f>IMAGE("http://ifttt.com/images/no_image_card.png",1)</f>
        <v/>
      </c>
      <c r="F16" s="1" t="s">
        <v>4</v>
      </c>
      <c r="G16" s="2" t="s">
        <v>79</v>
      </c>
    </row>
    <row r="17">
      <c r="A17" s="1" t="s">
        <v>80</v>
      </c>
      <c r="B17" s="1" t="s">
        <v>81</v>
      </c>
      <c r="C17" s="1" t="s">
        <v>82</v>
      </c>
      <c r="D17" s="2" t="s">
        <v>83</v>
      </c>
      <c r="E17" t="str">
        <f>IMAGE("https://andreacorbellini.files.wordpress.com/2015/04/ecdsa2.png",1)</f>
        <v/>
      </c>
      <c r="F17" s="1" t="s">
        <v>4</v>
      </c>
      <c r="G17" s="2" t="s">
        <v>84</v>
      </c>
    </row>
    <row r="18">
      <c r="A18" s="1" t="s">
        <v>85</v>
      </c>
      <c r="B18" s="1" t="s">
        <v>86</v>
      </c>
      <c r="C18" s="1" t="s">
        <v>87</v>
      </c>
      <c r="D18" s="1" t="s">
        <v>88</v>
      </c>
      <c r="E18" t="str">
        <f>IMAGE("http://ifttt.com/images/no_image_card.png",1)</f>
        <v/>
      </c>
      <c r="F18" s="1" t="s">
        <v>4</v>
      </c>
      <c r="G18" s="2" t="s">
        <v>89</v>
      </c>
    </row>
    <row r="19">
      <c r="A19" s="1" t="s">
        <v>90</v>
      </c>
      <c r="B19" s="1" t="s">
        <v>91</v>
      </c>
      <c r="C19" s="1" t="s">
        <v>92</v>
      </c>
      <c r="D19" s="2" t="s">
        <v>93</v>
      </c>
      <c r="E19" t="str">
        <f>IMAGE("http://digitalmoneytimes.com/wp-content/uploads/2015/02/banx-io-348x180.jpg",1)</f>
        <v/>
      </c>
      <c r="F19" s="1" t="s">
        <v>4</v>
      </c>
      <c r="G19" s="2" t="s">
        <v>94</v>
      </c>
    </row>
    <row r="20">
      <c r="A20" s="1" t="s">
        <v>75</v>
      </c>
      <c r="B20" s="1" t="s">
        <v>76</v>
      </c>
      <c r="C20" s="1" t="s">
        <v>77</v>
      </c>
      <c r="D20" s="1" t="s">
        <v>78</v>
      </c>
      <c r="E20" t="str">
        <f>IMAGE("http://ifttt.com/images/no_image_card.png",1)</f>
        <v/>
      </c>
      <c r="F20" s="1" t="s">
        <v>4</v>
      </c>
      <c r="G20" s="2" t="s">
        <v>79</v>
      </c>
    </row>
    <row r="21">
      <c r="A21" s="1" t="s">
        <v>80</v>
      </c>
      <c r="B21" s="1" t="s">
        <v>81</v>
      </c>
      <c r="C21" s="1" t="s">
        <v>82</v>
      </c>
      <c r="D21" s="2" t="s">
        <v>83</v>
      </c>
      <c r="E21" t="str">
        <f>IMAGE("https://andreacorbellini.files.wordpress.com/2015/04/ecdsa2.png",1)</f>
        <v/>
      </c>
      <c r="F21" s="1" t="s">
        <v>4</v>
      </c>
      <c r="G21" s="2" t="s">
        <v>84</v>
      </c>
    </row>
    <row r="22">
      <c r="A22" s="1" t="s">
        <v>95</v>
      </c>
      <c r="B22" s="1" t="s">
        <v>96</v>
      </c>
      <c r="C22" s="1" t="s">
        <v>97</v>
      </c>
      <c r="D22" s="2" t="s">
        <v>98</v>
      </c>
      <c r="E22" t="str">
        <f>IMAGE("http://digitalmoneytimes.com/wp-content/uploads/2015/02/banx-io-348x180.jpg",1)</f>
        <v/>
      </c>
      <c r="F22" s="1" t="s">
        <v>4</v>
      </c>
      <c r="G22" s="2" t="s">
        <v>99</v>
      </c>
    </row>
    <row r="23">
      <c r="A23" s="1" t="s">
        <v>100</v>
      </c>
      <c r="B23" s="1" t="s">
        <v>101</v>
      </c>
      <c r="C23" s="1" t="s">
        <v>102</v>
      </c>
      <c r="D23" s="2" t="s">
        <v>103</v>
      </c>
      <c r="E23" t="str">
        <f>IMAGE("https://letstalkbitcoin.com/files/blogs/1204-5ef86b3ff6445b0f959ee522b7fc09252c2f3940095f04564b21be366b9e57e3.jpg",1)</f>
        <v/>
      </c>
      <c r="F23" s="1" t="s">
        <v>4</v>
      </c>
      <c r="G23" s="2" t="s">
        <v>104</v>
      </c>
    </row>
    <row r="24">
      <c r="A24" s="1" t="s">
        <v>100</v>
      </c>
      <c r="B24" s="1" t="s">
        <v>105</v>
      </c>
      <c r="C24" s="1" t="s">
        <v>106</v>
      </c>
      <c r="D24" s="1" t="s">
        <v>107</v>
      </c>
      <c r="E24" t="str">
        <f t="shared" ref="E24:E25" si="2">IMAGE("http://ifttt.com/images/no_image_card.png",1)</f>
        <v/>
      </c>
      <c r="F24" s="1" t="s">
        <v>4</v>
      </c>
      <c r="G24" s="2" t="s">
        <v>108</v>
      </c>
    </row>
    <row r="25">
      <c r="A25" s="1" t="s">
        <v>109</v>
      </c>
      <c r="B25" s="1" t="s">
        <v>110</v>
      </c>
      <c r="C25" s="1" t="s">
        <v>111</v>
      </c>
      <c r="D25" s="1" t="s">
        <v>112</v>
      </c>
      <c r="E25" t="str">
        <f t="shared" si="2"/>
        <v/>
      </c>
      <c r="F25" s="1" t="s">
        <v>4</v>
      </c>
      <c r="G25" s="2" t="s">
        <v>113</v>
      </c>
    </row>
    <row r="26">
      <c r="A26" s="1" t="s">
        <v>114</v>
      </c>
      <c r="B26" s="1" t="s">
        <v>115</v>
      </c>
      <c r="C26" s="1" t="s">
        <v>116</v>
      </c>
      <c r="D26" s="2" t="s">
        <v>117</v>
      </c>
      <c r="E26" t="str">
        <f>IMAGE("http://www.zerohedge.com/sites/all/themes/newsflash/images/logo.png",1)</f>
        <v/>
      </c>
      <c r="F26" s="1" t="s">
        <v>4</v>
      </c>
      <c r="G26" s="2" t="s">
        <v>118</v>
      </c>
    </row>
    <row r="27">
      <c r="A27" s="1" t="s">
        <v>119</v>
      </c>
      <c r="B27" s="1" t="s">
        <v>120</v>
      </c>
      <c r="C27" s="1" t="s">
        <v>121</v>
      </c>
      <c r="D27" s="2" t="s">
        <v>122</v>
      </c>
      <c r="E27" t="str">
        <f>IMAGE("https://i.ytimg.com/vi/mhMcSZRzPII/hqdefault.jpg",1)</f>
        <v/>
      </c>
      <c r="F27" s="1" t="s">
        <v>4</v>
      </c>
      <c r="G27" s="2" t="s">
        <v>123</v>
      </c>
    </row>
    <row r="28">
      <c r="A28" s="1" t="s">
        <v>124</v>
      </c>
      <c r="B28" s="1" t="s">
        <v>125</v>
      </c>
      <c r="C28" s="1" t="s">
        <v>126</v>
      </c>
      <c r="D28" s="1" t="s">
        <v>127</v>
      </c>
      <c r="E28" t="str">
        <f t="shared" ref="E28:E30" si="3">IMAGE("http://ifttt.com/images/no_image_card.png",1)</f>
        <v/>
      </c>
      <c r="F28" s="1" t="s">
        <v>4</v>
      </c>
      <c r="G28" s="2" t="s">
        <v>128</v>
      </c>
    </row>
    <row r="29">
      <c r="A29" s="1" t="s">
        <v>129</v>
      </c>
      <c r="B29" s="1" t="s">
        <v>130</v>
      </c>
      <c r="C29" s="1" t="s">
        <v>131</v>
      </c>
      <c r="D29" s="1" t="s">
        <v>132</v>
      </c>
      <c r="E29" t="str">
        <f t="shared" si="3"/>
        <v/>
      </c>
      <c r="F29" s="1" t="s">
        <v>4</v>
      </c>
      <c r="G29" s="2" t="s">
        <v>133</v>
      </c>
    </row>
    <row r="30">
      <c r="A30" s="1" t="s">
        <v>129</v>
      </c>
      <c r="B30" s="1" t="s">
        <v>134</v>
      </c>
      <c r="C30" s="1" t="s">
        <v>135</v>
      </c>
      <c r="D30" s="1" t="s">
        <v>136</v>
      </c>
      <c r="E30" t="str">
        <f t="shared" si="3"/>
        <v/>
      </c>
      <c r="F30" s="1" t="s">
        <v>4</v>
      </c>
      <c r="G30" s="2" t="s">
        <v>137</v>
      </c>
    </row>
    <row r="31">
      <c r="A31" s="1" t="s">
        <v>129</v>
      </c>
      <c r="B31" s="1" t="s">
        <v>138</v>
      </c>
      <c r="C31" s="1" t="s">
        <v>139</v>
      </c>
      <c r="D31" s="2" t="s">
        <v>140</v>
      </c>
      <c r="E31" t="str">
        <f>IMAGE("https://d262ilb51hltx0.cloudfront.net/max/800/0*W6HZP_qOK_3Tq7ei.png",1)</f>
        <v/>
      </c>
      <c r="F31" s="1" t="s">
        <v>4</v>
      </c>
      <c r="G31" s="2" t="s">
        <v>141</v>
      </c>
    </row>
    <row r="32">
      <c r="A32" s="1" t="s">
        <v>129</v>
      </c>
      <c r="B32" s="1" t="s">
        <v>130</v>
      </c>
      <c r="C32" s="1" t="s">
        <v>131</v>
      </c>
      <c r="D32" s="1" t="s">
        <v>132</v>
      </c>
      <c r="E32" t="str">
        <f t="shared" ref="E32:E33" si="4">IMAGE("http://ifttt.com/images/no_image_card.png",1)</f>
        <v/>
      </c>
      <c r="F32" s="1" t="s">
        <v>4</v>
      </c>
      <c r="G32" s="2" t="s">
        <v>133</v>
      </c>
    </row>
    <row r="33">
      <c r="A33" s="1" t="s">
        <v>129</v>
      </c>
      <c r="B33" s="1" t="s">
        <v>134</v>
      </c>
      <c r="C33" s="1" t="s">
        <v>135</v>
      </c>
      <c r="D33" s="1" t="s">
        <v>136</v>
      </c>
      <c r="E33" t="str">
        <f t="shared" si="4"/>
        <v/>
      </c>
      <c r="F33" s="1" t="s">
        <v>4</v>
      </c>
      <c r="G33" s="2" t="s">
        <v>137</v>
      </c>
    </row>
    <row r="34">
      <c r="A34" s="1" t="s">
        <v>142</v>
      </c>
      <c r="B34" s="1" t="s">
        <v>143</v>
      </c>
      <c r="C34" s="1" t="s">
        <v>144</v>
      </c>
      <c r="D34" s="2" t="s">
        <v>145</v>
      </c>
      <c r="E34" t="str">
        <f>IMAGE("http://media.coindesk.com/2015/05/bitcoin-headlines-29.jpg",1)</f>
        <v/>
      </c>
      <c r="F34" s="1" t="s">
        <v>4</v>
      </c>
      <c r="G34" s="2" t="s">
        <v>146</v>
      </c>
    </row>
    <row r="35">
      <c r="A35" s="1" t="s">
        <v>147</v>
      </c>
      <c r="B35" s="1" t="s">
        <v>148</v>
      </c>
      <c r="C35" s="1" t="s">
        <v>149</v>
      </c>
      <c r="D35" s="1" t="s">
        <v>150</v>
      </c>
      <c r="E35" t="str">
        <f t="shared" ref="E35:E41" si="5">IMAGE("http://ifttt.com/images/no_image_card.png",1)</f>
        <v/>
      </c>
      <c r="F35" s="1" t="s">
        <v>4</v>
      </c>
      <c r="G35" s="2" t="s">
        <v>151</v>
      </c>
    </row>
    <row r="36">
      <c r="A36" s="1" t="s">
        <v>152</v>
      </c>
      <c r="B36" s="1" t="s">
        <v>153</v>
      </c>
      <c r="C36" s="1" t="s">
        <v>154</v>
      </c>
      <c r="D36" s="1" t="s">
        <v>155</v>
      </c>
      <c r="E36" t="str">
        <f t="shared" si="5"/>
        <v/>
      </c>
      <c r="F36" s="1" t="s">
        <v>4</v>
      </c>
      <c r="G36" s="2" t="s">
        <v>156</v>
      </c>
    </row>
    <row r="37">
      <c r="A37" s="1" t="s">
        <v>157</v>
      </c>
      <c r="B37" s="1" t="s">
        <v>158</v>
      </c>
      <c r="C37" s="1" t="s">
        <v>159</v>
      </c>
      <c r="D37" s="2" t="s">
        <v>160</v>
      </c>
      <c r="E37" t="str">
        <f t="shared" si="5"/>
        <v/>
      </c>
      <c r="F37" s="1" t="s">
        <v>4</v>
      </c>
      <c r="G37" s="2" t="s">
        <v>161</v>
      </c>
    </row>
    <row r="38">
      <c r="A38" s="1" t="s">
        <v>162</v>
      </c>
      <c r="B38" s="1" t="s">
        <v>163</v>
      </c>
      <c r="C38" s="1" t="s">
        <v>164</v>
      </c>
      <c r="D38" s="1" t="s">
        <v>165</v>
      </c>
      <c r="E38" t="str">
        <f t="shared" si="5"/>
        <v/>
      </c>
      <c r="F38" s="1" t="s">
        <v>4</v>
      </c>
      <c r="G38" s="2" t="s">
        <v>166</v>
      </c>
    </row>
    <row r="39">
      <c r="A39" s="1" t="s">
        <v>167</v>
      </c>
      <c r="B39" s="1" t="s">
        <v>168</v>
      </c>
      <c r="C39" s="1" t="s">
        <v>169</v>
      </c>
      <c r="D39" s="1" t="s">
        <v>170</v>
      </c>
      <c r="E39" t="str">
        <f t="shared" si="5"/>
        <v/>
      </c>
      <c r="F39" s="1" t="s">
        <v>4</v>
      </c>
      <c r="G39" s="2" t="s">
        <v>171</v>
      </c>
    </row>
    <row r="40">
      <c r="A40" s="1" t="s">
        <v>172</v>
      </c>
      <c r="B40" s="1" t="s">
        <v>173</v>
      </c>
      <c r="C40" s="1" t="s">
        <v>174</v>
      </c>
      <c r="D40" s="1" t="s">
        <v>175</v>
      </c>
      <c r="E40" t="str">
        <f t="shared" si="5"/>
        <v/>
      </c>
      <c r="F40" s="1" t="s">
        <v>4</v>
      </c>
      <c r="G40" s="2" t="s">
        <v>176</v>
      </c>
    </row>
    <row r="41">
      <c r="A41" s="1" t="s">
        <v>177</v>
      </c>
      <c r="B41" s="1" t="s">
        <v>178</v>
      </c>
      <c r="C41" s="1" t="s">
        <v>179</v>
      </c>
      <c r="D41" s="2" t="s">
        <v>160</v>
      </c>
      <c r="E41" t="str">
        <f t="shared" si="5"/>
        <v/>
      </c>
      <c r="F41" s="1" t="s">
        <v>4</v>
      </c>
      <c r="G41" s="2" t="s">
        <v>180</v>
      </c>
    </row>
    <row r="42">
      <c r="A42" s="1" t="s">
        <v>181</v>
      </c>
      <c r="B42" s="1" t="s">
        <v>182</v>
      </c>
      <c r="C42" s="1" t="s">
        <v>183</v>
      </c>
      <c r="D42" s="2" t="s">
        <v>184</v>
      </c>
      <c r="E42" t="str">
        <f>IMAGE("https://i.ytimg.com/vi/cojtzxH4gUg/maxresdefault.jpg",1)</f>
        <v/>
      </c>
      <c r="F42" s="1" t="s">
        <v>4</v>
      </c>
      <c r="G42" s="2" t="s">
        <v>185</v>
      </c>
    </row>
    <row r="43">
      <c r="A43" s="1" t="s">
        <v>152</v>
      </c>
      <c r="B43" s="1" t="s">
        <v>153</v>
      </c>
      <c r="C43" s="1" t="s">
        <v>154</v>
      </c>
      <c r="D43" s="1" t="s">
        <v>155</v>
      </c>
      <c r="E43" t="str">
        <f>IMAGE("http://ifttt.com/images/no_image_card.png",1)</f>
        <v/>
      </c>
      <c r="F43" s="1" t="s">
        <v>4</v>
      </c>
      <c r="G43" s="2" t="s">
        <v>156</v>
      </c>
    </row>
    <row r="44">
      <c r="A44" s="1" t="s">
        <v>186</v>
      </c>
      <c r="B44" s="1" t="s">
        <v>187</v>
      </c>
      <c r="C44" s="1" t="s">
        <v>188</v>
      </c>
      <c r="D44" s="2" t="s">
        <v>189</v>
      </c>
      <c r="E44" t="str">
        <f>IMAGE("http://i1.wp.com/venturebeat.com/wp-content/uploads/2013/08/origin_6357828903-e1432784823181.jpg?fit=780%2C9999",1)</f>
        <v/>
      </c>
      <c r="F44" s="1" t="s">
        <v>4</v>
      </c>
      <c r="G44" s="2" t="s">
        <v>190</v>
      </c>
    </row>
    <row r="45">
      <c r="A45" s="1" t="s">
        <v>191</v>
      </c>
      <c r="B45" s="1" t="s">
        <v>192</v>
      </c>
      <c r="C45" s="1" t="s">
        <v>193</v>
      </c>
      <c r="D45" s="1" t="s">
        <v>194</v>
      </c>
      <c r="E45" t="str">
        <f>IMAGE("http://ifttt.com/images/no_image_card.png",1)</f>
        <v/>
      </c>
      <c r="F45" s="1" t="s">
        <v>4</v>
      </c>
      <c r="G45" s="2" t="s">
        <v>195</v>
      </c>
    </row>
    <row r="46">
      <c r="A46" s="1" t="s">
        <v>196</v>
      </c>
      <c r="B46" s="1" t="s">
        <v>197</v>
      </c>
      <c r="C46" s="1" t="s">
        <v>198</v>
      </c>
      <c r="D46" s="2" t="s">
        <v>199</v>
      </c>
      <c r="E46" t="str">
        <f>IMAGE("http://i.imgur.com/tniAdE9.jpg",1)</f>
        <v/>
      </c>
      <c r="F46" s="1" t="s">
        <v>4</v>
      </c>
      <c r="G46" s="2" t="s">
        <v>200</v>
      </c>
    </row>
    <row r="47">
      <c r="A47" s="1" t="s">
        <v>201</v>
      </c>
      <c r="B47" s="1" t="s">
        <v>202</v>
      </c>
      <c r="C47" s="1" t="s">
        <v>203</v>
      </c>
      <c r="D47" s="2" t="s">
        <v>204</v>
      </c>
      <c r="E47" t="str">
        <f>IMAGE("https://www.redditstatic.com/icon.png",1)</f>
        <v/>
      </c>
      <c r="F47" s="1" t="s">
        <v>4</v>
      </c>
      <c r="G47" s="2" t="s">
        <v>205</v>
      </c>
    </row>
    <row r="48">
      <c r="A48" s="1" t="s">
        <v>206</v>
      </c>
      <c r="B48" s="1" t="s">
        <v>207</v>
      </c>
      <c r="C48" s="1" t="s">
        <v>208</v>
      </c>
      <c r="D48" s="1" t="s">
        <v>209</v>
      </c>
      <c r="E48" t="str">
        <f t="shared" ref="E48:E52" si="6">IMAGE("http://ifttt.com/images/no_image_card.png",1)</f>
        <v/>
      </c>
      <c r="F48" s="1" t="s">
        <v>4</v>
      </c>
      <c r="G48" s="2" t="s">
        <v>210</v>
      </c>
    </row>
    <row r="49">
      <c r="A49" s="1" t="s">
        <v>211</v>
      </c>
      <c r="B49" s="1" t="s">
        <v>212</v>
      </c>
      <c r="C49" s="1" t="s">
        <v>213</v>
      </c>
      <c r="D49" s="1" t="s">
        <v>214</v>
      </c>
      <c r="E49" t="str">
        <f t="shared" si="6"/>
        <v/>
      </c>
      <c r="F49" s="1" t="s">
        <v>4</v>
      </c>
      <c r="G49" s="2" t="s">
        <v>215</v>
      </c>
    </row>
    <row r="50">
      <c r="A50" s="1" t="s">
        <v>216</v>
      </c>
      <c r="B50" s="1" t="s">
        <v>217</v>
      </c>
      <c r="C50" s="1" t="s">
        <v>218</v>
      </c>
      <c r="D50" s="1" t="s">
        <v>219</v>
      </c>
      <c r="E50" t="str">
        <f t="shared" si="6"/>
        <v/>
      </c>
      <c r="F50" s="1" t="s">
        <v>4</v>
      </c>
      <c r="G50" s="2" t="s">
        <v>220</v>
      </c>
    </row>
    <row r="51">
      <c r="A51" s="1" t="s">
        <v>221</v>
      </c>
      <c r="B51" s="1" t="s">
        <v>222</v>
      </c>
      <c r="C51" s="1" t="s">
        <v>223</v>
      </c>
      <c r="D51" s="1" t="s">
        <v>224</v>
      </c>
      <c r="E51" t="str">
        <f t="shared" si="6"/>
        <v/>
      </c>
      <c r="F51" s="1" t="s">
        <v>4</v>
      </c>
      <c r="G51" s="2" t="s">
        <v>225</v>
      </c>
    </row>
    <row r="52">
      <c r="A52" s="1" t="s">
        <v>226</v>
      </c>
      <c r="B52" s="1" t="s">
        <v>227</v>
      </c>
      <c r="C52" s="1" t="s">
        <v>228</v>
      </c>
      <c r="D52" s="1" t="s">
        <v>229</v>
      </c>
      <c r="E52" t="str">
        <f t="shared" si="6"/>
        <v/>
      </c>
      <c r="F52" s="1" t="s">
        <v>4</v>
      </c>
      <c r="G52" s="2" t="s">
        <v>230</v>
      </c>
    </row>
    <row r="53">
      <c r="A53" s="1" t="s">
        <v>231</v>
      </c>
      <c r="B53" s="1" t="s">
        <v>232</v>
      </c>
      <c r="C53" s="1" t="s">
        <v>233</v>
      </c>
      <c r="D53" s="2" t="s">
        <v>234</v>
      </c>
      <c r="E53" t="str">
        <f>IMAGE("http://cointelegraph.com/images/725_aHR0cDovL2NvaW50ZWxlZ3JhcGguY29tL3N0b3JhZ2UvdXBsb2Fkcy92aWV3L2VlMzE2YzE4YmUwNDI0YzJjZjgxNGE1MTczNjQ0MTJhLnBuZw==.jpg",1)</f>
        <v/>
      </c>
      <c r="F53" s="1" t="s">
        <v>4</v>
      </c>
      <c r="G53" s="2" t="s">
        <v>235</v>
      </c>
    </row>
    <row r="54">
      <c r="A54" s="1" t="s">
        <v>236</v>
      </c>
      <c r="B54" s="1" t="s">
        <v>237</v>
      </c>
      <c r="C54" s="1" t="s">
        <v>238</v>
      </c>
      <c r="D54" s="2" t="s">
        <v>239</v>
      </c>
      <c r="E54" t="str">
        <f>IMAGE("https://avatars2.githubusercontent.com/u/3319104?v=3&amp;amp;s=400",1)</f>
        <v/>
      </c>
      <c r="F54" s="1" t="s">
        <v>4</v>
      </c>
      <c r="G54" s="2" t="s">
        <v>240</v>
      </c>
    </row>
    <row r="55">
      <c r="A55" s="1" t="s">
        <v>241</v>
      </c>
      <c r="B55" s="1" t="s">
        <v>242</v>
      </c>
      <c r="C55" s="1" t="s">
        <v>243</v>
      </c>
      <c r="D55" s="1" t="s">
        <v>244</v>
      </c>
      <c r="E55" t="str">
        <f>IMAGE("http://ifttt.com/images/no_image_card.png",1)</f>
        <v/>
      </c>
      <c r="F55" s="1" t="s">
        <v>4</v>
      </c>
      <c r="G55" s="2" t="s">
        <v>245</v>
      </c>
    </row>
    <row r="56">
      <c r="A56" s="1" t="s">
        <v>246</v>
      </c>
      <c r="B56" s="1" t="s">
        <v>247</v>
      </c>
      <c r="C56" s="1" t="s">
        <v>248</v>
      </c>
      <c r="D56" s="2" t="s">
        <v>249</v>
      </c>
      <c r="E56" t="str">
        <f>IMAGE("http://i.imgur.com/lViYanH.jpg?fb",1)</f>
        <v/>
      </c>
      <c r="F56" s="1" t="s">
        <v>4</v>
      </c>
      <c r="G56" s="2" t="s">
        <v>250</v>
      </c>
    </row>
    <row r="57">
      <c r="A57" s="1" t="s">
        <v>251</v>
      </c>
      <c r="B57" s="1" t="s">
        <v>252</v>
      </c>
      <c r="C57" s="1" t="s">
        <v>253</v>
      </c>
      <c r="D57" s="2" t="s">
        <v>254</v>
      </c>
      <c r="E57" t="str">
        <f>IMAGE("http://static-cdn.jtvnw.net/jtv_user_pictures/xarth/404_user_600x600.png",1)</f>
        <v/>
      </c>
      <c r="F57" s="1" t="s">
        <v>4</v>
      </c>
      <c r="G57" s="2" t="s">
        <v>255</v>
      </c>
    </row>
    <row r="58">
      <c r="A58" s="1" t="s">
        <v>256</v>
      </c>
      <c r="B58" s="1" t="s">
        <v>257</v>
      </c>
      <c r="C58" s="1" t="s">
        <v>258</v>
      </c>
      <c r="D58" s="2" t="s">
        <v>259</v>
      </c>
      <c r="E58" t="str">
        <f>IMAGE("http://i.imgur.com/TFjFJrT.png",1)</f>
        <v/>
      </c>
      <c r="F58" s="1" t="s">
        <v>4</v>
      </c>
      <c r="G58" s="2" t="s">
        <v>260</v>
      </c>
    </row>
    <row r="59">
      <c r="A59" s="1" t="s">
        <v>261</v>
      </c>
      <c r="B59" s="1" t="s">
        <v>173</v>
      </c>
      <c r="C59" s="1" t="s">
        <v>262</v>
      </c>
      <c r="D59" s="1" t="s">
        <v>263</v>
      </c>
      <c r="E59" t="str">
        <f t="shared" ref="E59:E68" si="7">IMAGE("http://ifttt.com/images/no_image_card.png",1)</f>
        <v/>
      </c>
      <c r="F59" s="1" t="s">
        <v>4</v>
      </c>
      <c r="G59" s="2" t="s">
        <v>264</v>
      </c>
    </row>
    <row r="60">
      <c r="A60" s="1" t="s">
        <v>265</v>
      </c>
      <c r="B60" s="1" t="s">
        <v>266</v>
      </c>
      <c r="C60" s="1" t="s">
        <v>267</v>
      </c>
      <c r="D60" s="1" t="s">
        <v>268</v>
      </c>
      <c r="E60" t="str">
        <f t="shared" si="7"/>
        <v/>
      </c>
      <c r="F60" s="1" t="s">
        <v>4</v>
      </c>
      <c r="G60" s="2" t="s">
        <v>269</v>
      </c>
    </row>
    <row r="61">
      <c r="A61" s="1" t="s">
        <v>270</v>
      </c>
      <c r="B61" s="1" t="s">
        <v>271</v>
      </c>
      <c r="C61" s="1" t="s">
        <v>272</v>
      </c>
      <c r="D61" s="1" t="s">
        <v>273</v>
      </c>
      <c r="E61" t="str">
        <f t="shared" si="7"/>
        <v/>
      </c>
      <c r="F61" s="1" t="s">
        <v>4</v>
      </c>
      <c r="G61" s="2" t="s">
        <v>274</v>
      </c>
    </row>
    <row r="62">
      <c r="A62" s="1" t="s">
        <v>275</v>
      </c>
      <c r="B62" s="1" t="s">
        <v>276</v>
      </c>
      <c r="C62" s="1" t="s">
        <v>277</v>
      </c>
      <c r="D62" s="1" t="s">
        <v>278</v>
      </c>
      <c r="E62" t="str">
        <f t="shared" si="7"/>
        <v/>
      </c>
      <c r="F62" s="1" t="s">
        <v>4</v>
      </c>
      <c r="G62" s="2" t="s">
        <v>279</v>
      </c>
    </row>
    <row r="63">
      <c r="A63" s="1" t="s">
        <v>280</v>
      </c>
      <c r="B63" s="1" t="s">
        <v>281</v>
      </c>
      <c r="C63" s="1" t="s">
        <v>282</v>
      </c>
      <c r="D63" s="1" t="s">
        <v>283</v>
      </c>
      <c r="E63" t="str">
        <f t="shared" si="7"/>
        <v/>
      </c>
      <c r="F63" s="1" t="s">
        <v>4</v>
      </c>
      <c r="G63" s="2" t="s">
        <v>284</v>
      </c>
    </row>
    <row r="64">
      <c r="A64" s="1" t="s">
        <v>285</v>
      </c>
      <c r="B64" s="1" t="s">
        <v>286</v>
      </c>
      <c r="C64" s="1" t="s">
        <v>287</v>
      </c>
      <c r="D64" s="1" t="s">
        <v>288</v>
      </c>
      <c r="E64" t="str">
        <f t="shared" si="7"/>
        <v/>
      </c>
      <c r="F64" s="1" t="s">
        <v>4</v>
      </c>
      <c r="G64" s="2" t="s">
        <v>289</v>
      </c>
    </row>
    <row r="65">
      <c r="A65" s="1" t="s">
        <v>290</v>
      </c>
      <c r="B65" s="1" t="s">
        <v>291</v>
      </c>
      <c r="C65" s="1" t="s">
        <v>292</v>
      </c>
      <c r="D65" s="1" t="s">
        <v>293</v>
      </c>
      <c r="E65" t="str">
        <f t="shared" si="7"/>
        <v/>
      </c>
      <c r="F65" s="1" t="s">
        <v>4</v>
      </c>
      <c r="G65" s="2" t="s">
        <v>294</v>
      </c>
    </row>
    <row r="66">
      <c r="A66" s="1" t="s">
        <v>295</v>
      </c>
      <c r="B66" s="1" t="s">
        <v>296</v>
      </c>
      <c r="C66" s="1" t="s">
        <v>297</v>
      </c>
      <c r="D66" s="1" t="s">
        <v>298</v>
      </c>
      <c r="E66" t="str">
        <f t="shared" si="7"/>
        <v/>
      </c>
      <c r="F66" s="1" t="s">
        <v>4</v>
      </c>
      <c r="G66" s="2" t="s">
        <v>299</v>
      </c>
    </row>
    <row r="67">
      <c r="A67" s="1" t="s">
        <v>300</v>
      </c>
      <c r="B67" s="1" t="s">
        <v>301</v>
      </c>
      <c r="C67" s="1" t="s">
        <v>302</v>
      </c>
      <c r="D67" s="1" t="s">
        <v>303</v>
      </c>
      <c r="E67" t="str">
        <f t="shared" si="7"/>
        <v/>
      </c>
      <c r="F67" s="1" t="s">
        <v>4</v>
      </c>
      <c r="G67" s="2" t="s">
        <v>304</v>
      </c>
    </row>
    <row r="68">
      <c r="A68" s="1" t="s">
        <v>305</v>
      </c>
      <c r="B68" s="1" t="s">
        <v>306</v>
      </c>
      <c r="C68" s="1" t="s">
        <v>307</v>
      </c>
      <c r="D68" s="1" t="s">
        <v>308</v>
      </c>
      <c r="E68" t="str">
        <f t="shared" si="7"/>
        <v/>
      </c>
      <c r="F68" s="1" t="s">
        <v>4</v>
      </c>
      <c r="G68" s="2" t="s">
        <v>309</v>
      </c>
    </row>
    <row r="69">
      <c r="A69" s="1" t="s">
        <v>305</v>
      </c>
      <c r="B69" s="1" t="s">
        <v>310</v>
      </c>
      <c r="C69" s="1" t="s">
        <v>311</v>
      </c>
      <c r="D69" s="2" t="s">
        <v>312</v>
      </c>
      <c r="E69" t="str">
        <f>IMAGE("http://posters.epixhd.com/13737/506x746.jpg",1)</f>
        <v/>
      </c>
      <c r="F69" s="1" t="s">
        <v>4</v>
      </c>
      <c r="G69" s="2" t="s">
        <v>313</v>
      </c>
    </row>
    <row r="70">
      <c r="A70" s="1" t="s">
        <v>314</v>
      </c>
      <c r="B70" s="1" t="s">
        <v>315</v>
      </c>
      <c r="C70" s="1" t="s">
        <v>316</v>
      </c>
      <c r="D70" s="1" t="s">
        <v>317</v>
      </c>
      <c r="E70" t="str">
        <f t="shared" ref="E70:E71" si="8">IMAGE("http://ifttt.com/images/no_image_card.png",1)</f>
        <v/>
      </c>
      <c r="F70" s="1" t="s">
        <v>4</v>
      </c>
      <c r="G70" s="2" t="s">
        <v>318</v>
      </c>
    </row>
    <row r="71">
      <c r="A71" s="1" t="s">
        <v>319</v>
      </c>
      <c r="B71" s="1" t="s">
        <v>320</v>
      </c>
      <c r="C71" s="1" t="s">
        <v>321</v>
      </c>
      <c r="D71" s="1" t="s">
        <v>322</v>
      </c>
      <c r="E71" t="str">
        <f t="shared" si="8"/>
        <v/>
      </c>
      <c r="F71" s="1" t="s">
        <v>4</v>
      </c>
      <c r="G71" s="2" t="s">
        <v>323</v>
      </c>
    </row>
    <row r="72">
      <c r="A72" s="1" t="s">
        <v>324</v>
      </c>
      <c r="B72" s="1" t="s">
        <v>138</v>
      </c>
      <c r="C72" s="1" t="s">
        <v>325</v>
      </c>
      <c r="D72" s="2" t="s">
        <v>326</v>
      </c>
      <c r="E72" t="str">
        <f>IMAGE("https://d262ilb51hltx0.cloudfront.net/max/800/0*W6HZP_qOK_3Tq7ei.png",1)</f>
        <v/>
      </c>
      <c r="F72" s="1" t="s">
        <v>4</v>
      </c>
      <c r="G72" s="2" t="s">
        <v>327</v>
      </c>
    </row>
    <row r="73">
      <c r="A73" s="1" t="s">
        <v>328</v>
      </c>
      <c r="B73" s="1" t="s">
        <v>329</v>
      </c>
      <c r="C73" s="1" t="s">
        <v>330</v>
      </c>
      <c r="D73" s="2" t="s">
        <v>331</v>
      </c>
      <c r="E73" t="str">
        <f>IMAGE("http://i.imgur.com/smqzvvq.jpg?fb",1)</f>
        <v/>
      </c>
      <c r="F73" s="1" t="s">
        <v>4</v>
      </c>
      <c r="G73" s="2" t="s">
        <v>332</v>
      </c>
    </row>
    <row r="74">
      <c r="A74" s="1" t="s">
        <v>333</v>
      </c>
      <c r="B74" s="1" t="s">
        <v>334</v>
      </c>
      <c r="C74" s="1" t="s">
        <v>335</v>
      </c>
      <c r="D74" s="1" t="s">
        <v>336</v>
      </c>
      <c r="E74" t="str">
        <f t="shared" ref="E74:E75" si="9">IMAGE("http://ifttt.com/images/no_image_card.png",1)</f>
        <v/>
      </c>
      <c r="F74" s="1" t="s">
        <v>4</v>
      </c>
      <c r="G74" s="2" t="s">
        <v>337</v>
      </c>
    </row>
    <row r="75">
      <c r="A75" s="1" t="s">
        <v>333</v>
      </c>
      <c r="B75" s="1" t="s">
        <v>338</v>
      </c>
      <c r="C75" s="1" t="s">
        <v>339</v>
      </c>
      <c r="D75" s="1" t="s">
        <v>340</v>
      </c>
      <c r="E75" t="str">
        <f t="shared" si="9"/>
        <v/>
      </c>
      <c r="F75" s="1" t="s">
        <v>4</v>
      </c>
      <c r="G75" s="2" t="s">
        <v>341</v>
      </c>
    </row>
    <row r="76">
      <c r="A76" s="1" t="s">
        <v>342</v>
      </c>
      <c r="B76" s="1" t="s">
        <v>343</v>
      </c>
      <c r="C76" s="1" t="s">
        <v>344</v>
      </c>
      <c r="D76" s="2" t="s">
        <v>345</v>
      </c>
      <c r="E76" t="str">
        <f>IMAGE("http://posters.epixhd.com/13737/506x746.jpg",1)</f>
        <v/>
      </c>
      <c r="F76" s="1" t="s">
        <v>4</v>
      </c>
      <c r="G76" s="2" t="s">
        <v>346</v>
      </c>
    </row>
    <row r="77">
      <c r="A77" s="1" t="s">
        <v>347</v>
      </c>
      <c r="B77" s="1" t="s">
        <v>348</v>
      </c>
      <c r="C77" s="1" t="s">
        <v>349</v>
      </c>
      <c r="D77" s="2" t="s">
        <v>350</v>
      </c>
      <c r="E77" t="str">
        <f>IMAGE("http://edge.alluremedia.com.au/uploads/businessinsider/2013/07/83912463.jpg",1)</f>
        <v/>
      </c>
      <c r="F77" s="1" t="s">
        <v>4</v>
      </c>
      <c r="G77" s="2" t="s">
        <v>351</v>
      </c>
    </row>
    <row r="78">
      <c r="A78" s="1" t="s">
        <v>352</v>
      </c>
      <c r="B78" s="1" t="s">
        <v>353</v>
      </c>
      <c r="C78" s="1" t="s">
        <v>354</v>
      </c>
      <c r="D78" s="1" t="s">
        <v>355</v>
      </c>
      <c r="E78" t="str">
        <f>IMAGE("http://ifttt.com/images/no_image_card.png",1)</f>
        <v/>
      </c>
      <c r="F78" s="1" t="s">
        <v>4</v>
      </c>
      <c r="G78" s="2" t="s">
        <v>356</v>
      </c>
    </row>
    <row r="79">
      <c r="A79" s="1" t="s">
        <v>357</v>
      </c>
      <c r="B79" s="1" t="s">
        <v>46</v>
      </c>
      <c r="C79" s="1" t="s">
        <v>358</v>
      </c>
      <c r="D79" s="2" t="s">
        <v>359</v>
      </c>
      <c r="E79" t="str">
        <f>IMAGE("http://i.imgur.com/gj9Ml9Q.jpg?fb",1)</f>
        <v/>
      </c>
      <c r="F79" s="1" t="s">
        <v>4</v>
      </c>
      <c r="G79" s="2" t="s">
        <v>360</v>
      </c>
    </row>
    <row r="80">
      <c r="A80" s="1" t="s">
        <v>342</v>
      </c>
      <c r="B80" s="1" t="s">
        <v>343</v>
      </c>
      <c r="C80" s="1" t="s">
        <v>344</v>
      </c>
      <c r="D80" s="2" t="s">
        <v>345</v>
      </c>
      <c r="E80" t="str">
        <f>IMAGE("http://posters.epixhd.com/13737/506x746.jpg",1)</f>
        <v/>
      </c>
      <c r="F80" s="1" t="s">
        <v>4</v>
      </c>
      <c r="G80" s="2" t="s">
        <v>346</v>
      </c>
    </row>
    <row r="81">
      <c r="A81" s="1" t="s">
        <v>347</v>
      </c>
      <c r="B81" s="1" t="s">
        <v>348</v>
      </c>
      <c r="C81" s="1" t="s">
        <v>349</v>
      </c>
      <c r="D81" s="2" t="s">
        <v>350</v>
      </c>
      <c r="E81" t="str">
        <f>IMAGE("http://edge.alluremedia.com.au/uploads/businessinsider/2013/07/83912463.jpg",1)</f>
        <v/>
      </c>
      <c r="F81" s="1" t="s">
        <v>4</v>
      </c>
      <c r="G81" s="2" t="s">
        <v>351</v>
      </c>
    </row>
    <row r="82">
      <c r="A82" s="1" t="s">
        <v>361</v>
      </c>
      <c r="B82" s="1" t="s">
        <v>362</v>
      </c>
      <c r="C82" s="1" t="s">
        <v>363</v>
      </c>
      <c r="D82" s="1" t="s">
        <v>364</v>
      </c>
      <c r="E82" t="str">
        <f t="shared" ref="E82:E85" si="10">IMAGE("http://ifttt.com/images/no_image_card.png",1)</f>
        <v/>
      </c>
      <c r="F82" s="1" t="s">
        <v>4</v>
      </c>
      <c r="G82" s="2" t="s">
        <v>365</v>
      </c>
    </row>
    <row r="83">
      <c r="A83" s="1" t="s">
        <v>361</v>
      </c>
      <c r="B83" s="1" t="s">
        <v>366</v>
      </c>
      <c r="C83" s="1" t="s">
        <v>367</v>
      </c>
      <c r="D83" s="1" t="s">
        <v>368</v>
      </c>
      <c r="E83" t="str">
        <f t="shared" si="10"/>
        <v/>
      </c>
      <c r="F83" s="1" t="s">
        <v>4</v>
      </c>
      <c r="G83" s="2" t="s">
        <v>369</v>
      </c>
    </row>
    <row r="84">
      <c r="A84" s="1" t="s">
        <v>370</v>
      </c>
      <c r="B84" s="1" t="s">
        <v>371</v>
      </c>
      <c r="C84" s="1" t="s">
        <v>372</v>
      </c>
      <c r="D84" s="1" t="s">
        <v>373</v>
      </c>
      <c r="E84" t="str">
        <f t="shared" si="10"/>
        <v/>
      </c>
      <c r="F84" s="1" t="s">
        <v>4</v>
      </c>
      <c r="G84" s="2" t="s">
        <v>374</v>
      </c>
    </row>
    <row r="85">
      <c r="A85" s="1" t="s">
        <v>375</v>
      </c>
      <c r="B85" s="1" t="s">
        <v>376</v>
      </c>
      <c r="C85" s="1" t="s">
        <v>377</v>
      </c>
      <c r="D85" s="1" t="s">
        <v>378</v>
      </c>
      <c r="E85" t="str">
        <f t="shared" si="10"/>
        <v/>
      </c>
      <c r="F85" s="1" t="s">
        <v>4</v>
      </c>
      <c r="G85" s="2" t="s">
        <v>379</v>
      </c>
    </row>
    <row r="86">
      <c r="A86" s="1" t="s">
        <v>380</v>
      </c>
      <c r="B86" s="1" t="s">
        <v>381</v>
      </c>
      <c r="C86" s="1" t="s">
        <v>382</v>
      </c>
      <c r="D86" s="2" t="s">
        <v>383</v>
      </c>
      <c r="E86" t="str">
        <f>IMAGE("https://i.ytimg.com/vi/1Ja7HSHqt_Y/maxresdefault.jpg",1)</f>
        <v/>
      </c>
      <c r="F86" s="1" t="s">
        <v>4</v>
      </c>
      <c r="G86" s="2" t="s">
        <v>384</v>
      </c>
    </row>
    <row r="87">
      <c r="A87" s="1" t="s">
        <v>385</v>
      </c>
      <c r="B87" s="1" t="s">
        <v>386</v>
      </c>
      <c r="C87" s="1" t="s">
        <v>387</v>
      </c>
      <c r="D87" s="2" t="s">
        <v>388</v>
      </c>
      <c r="E87" t="str">
        <f>IMAGE("http://www.stockersmarket.com/wp-content/uploads/2015/05/Bitcoinstockersmarket.png",1)</f>
        <v/>
      </c>
      <c r="F87" s="1" t="s">
        <v>4</v>
      </c>
      <c r="G87" s="2" t="s">
        <v>389</v>
      </c>
    </row>
    <row r="88">
      <c r="A88" s="1" t="s">
        <v>390</v>
      </c>
      <c r="B88" s="1" t="s">
        <v>391</v>
      </c>
      <c r="C88" s="1" t="s">
        <v>392</v>
      </c>
      <c r="D88" s="2" t="s">
        <v>393</v>
      </c>
      <c r="E88" t="str">
        <f>IMAGE("https://assets.entrepreneur.com/content/16x9/822/20150527202156-bitcoinhero3.jpeg",1)</f>
        <v/>
      </c>
      <c r="F88" s="1" t="s">
        <v>4</v>
      </c>
      <c r="G88" s="2" t="s">
        <v>394</v>
      </c>
    </row>
    <row r="89">
      <c r="A89" s="1" t="s">
        <v>395</v>
      </c>
      <c r="B89" s="1" t="s">
        <v>396</v>
      </c>
      <c r="C89" s="1" t="s">
        <v>397</v>
      </c>
      <c r="D89" s="1" t="s">
        <v>398</v>
      </c>
      <c r="E89" t="str">
        <f>IMAGE("http://ifttt.com/images/no_image_card.png",1)</f>
        <v/>
      </c>
      <c r="F89" s="1" t="s">
        <v>4</v>
      </c>
      <c r="G89" s="2" t="s">
        <v>399</v>
      </c>
    </row>
    <row r="90">
      <c r="A90" s="1" t="s">
        <v>400</v>
      </c>
      <c r="B90" s="1" t="s">
        <v>381</v>
      </c>
      <c r="C90" s="1" t="s">
        <v>401</v>
      </c>
      <c r="D90" s="2" t="s">
        <v>402</v>
      </c>
      <c r="E90" t="str">
        <f>IMAGE("http://tucker.liberty.me/wp-admin/media-upload.php?post_id=2420&amp;amp;type=image&amp;amp;TB_iframe=1",1)</f>
        <v/>
      </c>
      <c r="F90" s="1" t="s">
        <v>4</v>
      </c>
      <c r="G90" s="2" t="s">
        <v>403</v>
      </c>
    </row>
    <row r="91">
      <c r="A91" s="1" t="s">
        <v>404</v>
      </c>
      <c r="B91" s="1" t="s">
        <v>405</v>
      </c>
      <c r="C91" s="1" t="s">
        <v>406</v>
      </c>
      <c r="D91" s="2" t="s">
        <v>407</v>
      </c>
      <c r="E91" t="str">
        <f>IMAGE("http://dailyhashrate.com/wp-content/uploads/2015/05/lifeonbtc.jpg",1)</f>
        <v/>
      </c>
      <c r="F91" s="1" t="s">
        <v>4</v>
      </c>
      <c r="G91" s="2" t="s">
        <v>408</v>
      </c>
    </row>
    <row r="92">
      <c r="A92" s="1" t="s">
        <v>409</v>
      </c>
      <c r="B92" s="1" t="s">
        <v>410</v>
      </c>
      <c r="C92" s="1" t="s">
        <v>411</v>
      </c>
      <c r="D92" s="2" t="s">
        <v>412</v>
      </c>
      <c r="E92" t="str">
        <f>IMAGE("http://puu.sh/i6N5Z/f459cb1b0a.jpg",1)</f>
        <v/>
      </c>
      <c r="F92" s="1" t="s">
        <v>4</v>
      </c>
      <c r="G92" s="2" t="s">
        <v>413</v>
      </c>
    </row>
    <row r="93">
      <c r="A93" s="1" t="s">
        <v>414</v>
      </c>
      <c r="B93" s="1" t="s">
        <v>415</v>
      </c>
      <c r="C93" s="1" t="s">
        <v>416</v>
      </c>
      <c r="D93" s="2" t="s">
        <v>417</v>
      </c>
      <c r="E93" t="str">
        <f>IMAGE("http://i.imgur.com/TGyeVba.jpg",1)</f>
        <v/>
      </c>
      <c r="F93" s="1" t="s">
        <v>4</v>
      </c>
      <c r="G93" s="2" t="s">
        <v>418</v>
      </c>
    </row>
    <row r="94">
      <c r="A94" s="1" t="s">
        <v>419</v>
      </c>
      <c r="B94" s="1" t="s">
        <v>420</v>
      </c>
      <c r="C94" s="1" t="s">
        <v>421</v>
      </c>
      <c r="D94" s="1" t="s">
        <v>422</v>
      </c>
      <c r="E94" t="str">
        <f>IMAGE("http://ifttt.com/images/no_image_card.png",1)</f>
        <v/>
      </c>
      <c r="F94" s="1" t="s">
        <v>4</v>
      </c>
      <c r="G94" s="2" t="s">
        <v>423</v>
      </c>
    </row>
    <row r="95">
      <c r="A95" s="1" t="s">
        <v>424</v>
      </c>
      <c r="B95" s="1" t="s">
        <v>425</v>
      </c>
      <c r="C95" s="1" t="s">
        <v>426</v>
      </c>
      <c r="D95" s="2" t="s">
        <v>427</v>
      </c>
      <c r="E95" t="str">
        <f>IMAGE("http://i.imgur.com/J1x8mqc.png",1)</f>
        <v/>
      </c>
      <c r="F95" s="1" t="s">
        <v>4</v>
      </c>
      <c r="G95" s="2" t="s">
        <v>428</v>
      </c>
    </row>
    <row r="96">
      <c r="A96" s="1" t="s">
        <v>429</v>
      </c>
      <c r="B96" s="1" t="s">
        <v>430</v>
      </c>
      <c r="C96" s="1" t="s">
        <v>431</v>
      </c>
      <c r="D96" s="1" t="s">
        <v>432</v>
      </c>
      <c r="E96" t="str">
        <f>IMAGE("http://ifttt.com/images/no_image_card.png",1)</f>
        <v/>
      </c>
      <c r="F96" s="1" t="s">
        <v>4</v>
      </c>
      <c r="G96" s="2" t="s">
        <v>433</v>
      </c>
    </row>
    <row r="97">
      <c r="A97" s="1" t="s">
        <v>434</v>
      </c>
      <c r="B97" s="1" t="s">
        <v>435</v>
      </c>
      <c r="C97" s="1" t="s">
        <v>436</v>
      </c>
      <c r="D97" s="2" t="s">
        <v>437</v>
      </c>
      <c r="E97" t="str">
        <f>IMAGE("http://i.imgur.com/aucGtLn.png",1)</f>
        <v/>
      </c>
      <c r="F97" s="1" t="s">
        <v>4</v>
      </c>
      <c r="G97" s="2" t="s">
        <v>438</v>
      </c>
    </row>
    <row r="98">
      <c r="A98" s="1" t="s">
        <v>439</v>
      </c>
      <c r="B98" s="1" t="s">
        <v>440</v>
      </c>
      <c r="C98" s="1" t="s">
        <v>441</v>
      </c>
      <c r="D98" s="1" t="s">
        <v>442</v>
      </c>
      <c r="E98" t="str">
        <f t="shared" ref="E98:E99" si="11">IMAGE("http://ifttt.com/images/no_image_card.png",1)</f>
        <v/>
      </c>
      <c r="F98" s="1" t="s">
        <v>4</v>
      </c>
      <c r="G98" s="2" t="s">
        <v>443</v>
      </c>
    </row>
    <row r="99">
      <c r="A99" s="1" t="s">
        <v>444</v>
      </c>
      <c r="B99" s="1" t="s">
        <v>445</v>
      </c>
      <c r="C99" s="1" t="s">
        <v>446</v>
      </c>
      <c r="D99" s="1" t="s">
        <v>447</v>
      </c>
      <c r="E99" t="str">
        <f t="shared" si="11"/>
        <v/>
      </c>
      <c r="F99" s="1" t="s">
        <v>4</v>
      </c>
      <c r="G99" s="2" t="s">
        <v>448</v>
      </c>
    </row>
    <row r="100">
      <c r="A100" s="1" t="s">
        <v>449</v>
      </c>
      <c r="B100" s="1" t="s">
        <v>450</v>
      </c>
      <c r="C100" s="1" t="s">
        <v>451</v>
      </c>
      <c r="D100" s="2" t="s">
        <v>452</v>
      </c>
      <c r="E100" t="str">
        <f>IMAGE("http://www.coinbuzz.com/wp-content/uploads/2015/05/Bitcoin-CreditCards-646x363.jpg",1)</f>
        <v/>
      </c>
      <c r="F100" s="1" t="s">
        <v>4</v>
      </c>
      <c r="G100" s="2" t="s">
        <v>453</v>
      </c>
    </row>
    <row r="101">
      <c r="A101" s="1" t="s">
        <v>454</v>
      </c>
      <c r="B101" s="1" t="s">
        <v>455</v>
      </c>
      <c r="C101" s="1" t="s">
        <v>456</v>
      </c>
      <c r="D101" s="1" t="s">
        <v>457</v>
      </c>
      <c r="E101" t="str">
        <f t="shared" ref="E101:E102" si="12">IMAGE("http://ifttt.com/images/no_image_card.png",1)</f>
        <v/>
      </c>
      <c r="F101" s="1" t="s">
        <v>4</v>
      </c>
      <c r="G101" s="2" t="s">
        <v>458</v>
      </c>
    </row>
    <row r="102">
      <c r="A102" s="1" t="s">
        <v>459</v>
      </c>
      <c r="B102" s="1" t="s">
        <v>460</v>
      </c>
      <c r="C102" s="1" t="s">
        <v>461</v>
      </c>
      <c r="D102" s="1" t="s">
        <v>462</v>
      </c>
      <c r="E102" t="str">
        <f t="shared" si="12"/>
        <v/>
      </c>
      <c r="F102" s="1" t="s">
        <v>4</v>
      </c>
      <c r="G102" s="2" t="s">
        <v>463</v>
      </c>
    </row>
    <row r="103">
      <c r="A103" s="1" t="s">
        <v>464</v>
      </c>
      <c r="B103" s="1" t="s">
        <v>465</v>
      </c>
      <c r="C103" s="1" t="s">
        <v>466</v>
      </c>
      <c r="D103" s="2" t="s">
        <v>467</v>
      </c>
      <c r="E103" t="str">
        <f>IMAGE("http://blog.spectrocoin.com/wp-content/uploads/2015/05/step2.png",1)</f>
        <v/>
      </c>
      <c r="F103" s="1" t="s">
        <v>4</v>
      </c>
      <c r="G103" s="2" t="s">
        <v>468</v>
      </c>
    </row>
    <row r="104">
      <c r="A104" s="1" t="s">
        <v>469</v>
      </c>
      <c r="B104" s="1" t="s">
        <v>470</v>
      </c>
      <c r="C104" s="1" t="s">
        <v>471</v>
      </c>
      <c r="D104" s="1" t="s">
        <v>472</v>
      </c>
      <c r="E104" t="str">
        <f t="shared" ref="E104:E126" si="13">IMAGE("http://ifttt.com/images/no_image_card.png",1)</f>
        <v/>
      </c>
      <c r="F104" s="1" t="s">
        <v>4</v>
      </c>
      <c r="G104" s="2" t="s">
        <v>473</v>
      </c>
    </row>
    <row r="105">
      <c r="A105" s="1" t="s">
        <v>474</v>
      </c>
      <c r="B105" s="1" t="s">
        <v>475</v>
      </c>
      <c r="C105" s="1" t="s">
        <v>476</v>
      </c>
      <c r="D105" s="1" t="s">
        <v>477</v>
      </c>
      <c r="E105" t="str">
        <f t="shared" si="13"/>
        <v/>
      </c>
      <c r="F105" s="1" t="s">
        <v>4</v>
      </c>
      <c r="G105" s="2" t="s">
        <v>478</v>
      </c>
    </row>
    <row r="106">
      <c r="A106" s="1" t="s">
        <v>479</v>
      </c>
      <c r="B106" s="1" t="s">
        <v>480</v>
      </c>
      <c r="C106" s="1" t="s">
        <v>481</v>
      </c>
      <c r="D106" s="1" t="s">
        <v>482</v>
      </c>
      <c r="E106" t="str">
        <f t="shared" si="13"/>
        <v/>
      </c>
      <c r="F106" s="1" t="s">
        <v>4</v>
      </c>
      <c r="G106" s="2" t="s">
        <v>483</v>
      </c>
    </row>
    <row r="107">
      <c r="A107" s="1" t="s">
        <v>484</v>
      </c>
      <c r="B107" s="1" t="s">
        <v>485</v>
      </c>
      <c r="C107" s="1" t="s">
        <v>486</v>
      </c>
      <c r="D107" s="1" t="s">
        <v>487</v>
      </c>
      <c r="E107" t="str">
        <f t="shared" si="13"/>
        <v/>
      </c>
      <c r="F107" s="1" t="s">
        <v>4</v>
      </c>
      <c r="G107" s="2" t="s">
        <v>488</v>
      </c>
    </row>
    <row r="108">
      <c r="A108" s="1" t="s">
        <v>489</v>
      </c>
      <c r="B108" s="1" t="s">
        <v>490</v>
      </c>
      <c r="C108" s="1" t="s">
        <v>491</v>
      </c>
      <c r="D108" s="1" t="s">
        <v>492</v>
      </c>
      <c r="E108" t="str">
        <f t="shared" si="13"/>
        <v/>
      </c>
      <c r="F108" s="1" t="s">
        <v>4</v>
      </c>
      <c r="G108" s="2" t="s">
        <v>493</v>
      </c>
    </row>
    <row r="109">
      <c r="A109" s="1" t="s">
        <v>494</v>
      </c>
      <c r="B109" s="1" t="s">
        <v>495</v>
      </c>
      <c r="C109" s="1" t="s">
        <v>496</v>
      </c>
      <c r="D109" s="1" t="s">
        <v>497</v>
      </c>
      <c r="E109" t="str">
        <f t="shared" si="13"/>
        <v/>
      </c>
      <c r="F109" s="1" t="s">
        <v>4</v>
      </c>
      <c r="G109" s="2" t="s">
        <v>498</v>
      </c>
    </row>
    <row r="110">
      <c r="A110" s="1" t="s">
        <v>499</v>
      </c>
      <c r="B110" s="1" t="s">
        <v>500</v>
      </c>
      <c r="C110" s="1" t="s">
        <v>501</v>
      </c>
      <c r="D110" s="1" t="s">
        <v>502</v>
      </c>
      <c r="E110" t="str">
        <f t="shared" si="13"/>
        <v/>
      </c>
      <c r="F110" s="1" t="s">
        <v>4</v>
      </c>
      <c r="G110" s="2" t="s">
        <v>503</v>
      </c>
    </row>
    <row r="111">
      <c r="A111" s="1" t="s">
        <v>504</v>
      </c>
      <c r="B111" s="1" t="s">
        <v>505</v>
      </c>
      <c r="C111" s="1" t="s">
        <v>506</v>
      </c>
      <c r="D111" s="1" t="s">
        <v>507</v>
      </c>
      <c r="E111" t="str">
        <f t="shared" si="13"/>
        <v/>
      </c>
      <c r="F111" s="1" t="s">
        <v>4</v>
      </c>
      <c r="G111" s="2" t="s">
        <v>508</v>
      </c>
    </row>
    <row r="112">
      <c r="A112" s="1" t="s">
        <v>504</v>
      </c>
      <c r="B112" s="1" t="s">
        <v>509</v>
      </c>
      <c r="C112" s="1" t="s">
        <v>510</v>
      </c>
      <c r="D112" s="1" t="s">
        <v>511</v>
      </c>
      <c r="E112" t="str">
        <f t="shared" si="13"/>
        <v/>
      </c>
      <c r="F112" s="1" t="s">
        <v>4</v>
      </c>
      <c r="G112" s="2" t="s">
        <v>512</v>
      </c>
    </row>
    <row r="113">
      <c r="A113" s="1" t="s">
        <v>474</v>
      </c>
      <c r="B113" s="1" t="s">
        <v>475</v>
      </c>
      <c r="C113" s="1" t="s">
        <v>476</v>
      </c>
      <c r="D113" s="1" t="s">
        <v>513</v>
      </c>
      <c r="E113" t="str">
        <f t="shared" si="13"/>
        <v/>
      </c>
      <c r="F113" s="1" t="s">
        <v>4</v>
      </c>
      <c r="G113" s="2" t="s">
        <v>478</v>
      </c>
    </row>
    <row r="114">
      <c r="A114" s="1" t="s">
        <v>479</v>
      </c>
      <c r="B114" s="1" t="s">
        <v>480</v>
      </c>
      <c r="C114" s="1" t="s">
        <v>481</v>
      </c>
      <c r="D114" s="1" t="s">
        <v>482</v>
      </c>
      <c r="E114" t="str">
        <f t="shared" si="13"/>
        <v/>
      </c>
      <c r="F114" s="1" t="s">
        <v>4</v>
      </c>
      <c r="G114" s="2" t="s">
        <v>483</v>
      </c>
    </row>
    <row r="115">
      <c r="A115" s="1" t="s">
        <v>484</v>
      </c>
      <c r="B115" s="1" t="s">
        <v>485</v>
      </c>
      <c r="C115" s="1" t="s">
        <v>486</v>
      </c>
      <c r="D115" s="1" t="s">
        <v>487</v>
      </c>
      <c r="E115" t="str">
        <f t="shared" si="13"/>
        <v/>
      </c>
      <c r="F115" s="1" t="s">
        <v>4</v>
      </c>
      <c r="G115" s="2" t="s">
        <v>488</v>
      </c>
    </row>
    <row r="116">
      <c r="A116" s="1" t="s">
        <v>489</v>
      </c>
      <c r="B116" s="1" t="s">
        <v>490</v>
      </c>
      <c r="C116" s="1" t="s">
        <v>491</v>
      </c>
      <c r="D116" s="1" t="s">
        <v>492</v>
      </c>
      <c r="E116" t="str">
        <f t="shared" si="13"/>
        <v/>
      </c>
      <c r="F116" s="1" t="s">
        <v>4</v>
      </c>
      <c r="G116" s="2" t="s">
        <v>493</v>
      </c>
    </row>
    <row r="117">
      <c r="A117" s="1" t="s">
        <v>494</v>
      </c>
      <c r="B117" s="1" t="s">
        <v>495</v>
      </c>
      <c r="C117" s="1" t="s">
        <v>496</v>
      </c>
      <c r="D117" s="1" t="s">
        <v>514</v>
      </c>
      <c r="E117" t="str">
        <f t="shared" si="13"/>
        <v/>
      </c>
      <c r="F117" s="1" t="s">
        <v>4</v>
      </c>
      <c r="G117" s="2" t="s">
        <v>498</v>
      </c>
    </row>
    <row r="118">
      <c r="A118" s="1" t="s">
        <v>499</v>
      </c>
      <c r="B118" s="1" t="s">
        <v>500</v>
      </c>
      <c r="C118" s="1" t="s">
        <v>501</v>
      </c>
      <c r="D118" s="1" t="s">
        <v>502</v>
      </c>
      <c r="E118" t="str">
        <f t="shared" si="13"/>
        <v/>
      </c>
      <c r="F118" s="1" t="s">
        <v>4</v>
      </c>
      <c r="G118" s="2" t="s">
        <v>503</v>
      </c>
    </row>
    <row r="119">
      <c r="A119" s="1" t="s">
        <v>504</v>
      </c>
      <c r="B119" s="1" t="s">
        <v>505</v>
      </c>
      <c r="C119" s="1" t="s">
        <v>506</v>
      </c>
      <c r="D119" s="1" t="s">
        <v>507</v>
      </c>
      <c r="E119" t="str">
        <f t="shared" si="13"/>
        <v/>
      </c>
      <c r="F119" s="1" t="s">
        <v>4</v>
      </c>
      <c r="G119" s="2" t="s">
        <v>508</v>
      </c>
    </row>
    <row r="120">
      <c r="A120" s="1" t="s">
        <v>504</v>
      </c>
      <c r="B120" s="1" t="s">
        <v>509</v>
      </c>
      <c r="C120" s="1" t="s">
        <v>510</v>
      </c>
      <c r="D120" s="1" t="s">
        <v>511</v>
      </c>
      <c r="E120" t="str">
        <f t="shared" si="13"/>
        <v/>
      </c>
      <c r="F120" s="1" t="s">
        <v>4</v>
      </c>
      <c r="G120" s="2" t="s">
        <v>512</v>
      </c>
    </row>
    <row r="121">
      <c r="A121" s="1" t="s">
        <v>515</v>
      </c>
      <c r="B121" s="1" t="s">
        <v>516</v>
      </c>
      <c r="C121" s="1" t="s">
        <v>517</v>
      </c>
      <c r="D121" s="1" t="s">
        <v>518</v>
      </c>
      <c r="E121" t="str">
        <f t="shared" si="13"/>
        <v/>
      </c>
      <c r="F121" s="1" t="s">
        <v>4</v>
      </c>
      <c r="G121" s="2" t="s">
        <v>519</v>
      </c>
    </row>
    <row r="122">
      <c r="A122" s="1" t="s">
        <v>484</v>
      </c>
      <c r="B122" s="1" t="s">
        <v>485</v>
      </c>
      <c r="C122" s="1" t="s">
        <v>486</v>
      </c>
      <c r="D122" s="1" t="s">
        <v>487</v>
      </c>
      <c r="E122" t="str">
        <f t="shared" si="13"/>
        <v/>
      </c>
      <c r="F122" s="1" t="s">
        <v>4</v>
      </c>
      <c r="G122" s="2" t="s">
        <v>488</v>
      </c>
    </row>
    <row r="123">
      <c r="A123" s="1" t="s">
        <v>489</v>
      </c>
      <c r="B123" s="1" t="s">
        <v>490</v>
      </c>
      <c r="C123" s="1" t="s">
        <v>491</v>
      </c>
      <c r="D123" s="1" t="s">
        <v>492</v>
      </c>
      <c r="E123" t="str">
        <f t="shared" si="13"/>
        <v/>
      </c>
      <c r="F123" s="1" t="s">
        <v>4</v>
      </c>
      <c r="G123" s="2" t="s">
        <v>493</v>
      </c>
    </row>
    <row r="124">
      <c r="A124" s="1" t="s">
        <v>494</v>
      </c>
      <c r="B124" s="1" t="s">
        <v>495</v>
      </c>
      <c r="C124" s="1" t="s">
        <v>496</v>
      </c>
      <c r="D124" s="1" t="s">
        <v>514</v>
      </c>
      <c r="E124" t="str">
        <f t="shared" si="13"/>
        <v/>
      </c>
      <c r="F124" s="1" t="s">
        <v>4</v>
      </c>
      <c r="G124" s="2" t="s">
        <v>498</v>
      </c>
    </row>
    <row r="125">
      <c r="A125" s="1" t="s">
        <v>499</v>
      </c>
      <c r="B125" s="1" t="s">
        <v>500</v>
      </c>
      <c r="C125" s="1" t="s">
        <v>501</v>
      </c>
      <c r="D125" s="1" t="s">
        <v>502</v>
      </c>
      <c r="E125" t="str">
        <f t="shared" si="13"/>
        <v/>
      </c>
      <c r="F125" s="1" t="s">
        <v>4</v>
      </c>
      <c r="G125" s="2" t="s">
        <v>503</v>
      </c>
    </row>
    <row r="126">
      <c r="A126" s="1" t="s">
        <v>504</v>
      </c>
      <c r="B126" s="1" t="s">
        <v>505</v>
      </c>
      <c r="C126" s="1" t="s">
        <v>506</v>
      </c>
      <c r="D126" s="1" t="s">
        <v>507</v>
      </c>
      <c r="E126" t="str">
        <f t="shared" si="13"/>
        <v/>
      </c>
      <c r="F126" s="1" t="s">
        <v>4</v>
      </c>
      <c r="G126" s="2" t="s">
        <v>508</v>
      </c>
    </row>
    <row r="127">
      <c r="A127" s="1" t="s">
        <v>520</v>
      </c>
      <c r="B127" s="1" t="s">
        <v>521</v>
      </c>
      <c r="C127" s="1" t="s">
        <v>522</v>
      </c>
      <c r="D127" s="2" t="s">
        <v>523</v>
      </c>
      <c r="E127" t="str">
        <f>IMAGE("http://www.motherjones.com/files/images/big-bank-theory-chart.jpg",1)</f>
        <v/>
      </c>
      <c r="F127" s="1" t="s">
        <v>4</v>
      </c>
      <c r="G127" s="2" t="s">
        <v>524</v>
      </c>
    </row>
    <row r="128">
      <c r="A128" s="1" t="s">
        <v>525</v>
      </c>
      <c r="B128" s="1" t="s">
        <v>526</v>
      </c>
      <c r="C128" s="1" t="s">
        <v>527</v>
      </c>
      <c r="D128" s="1" t="s">
        <v>528</v>
      </c>
      <c r="E128" t="str">
        <f t="shared" ref="E128:E132" si="14">IMAGE("http://ifttt.com/images/no_image_card.png",1)</f>
        <v/>
      </c>
      <c r="F128" s="1" t="s">
        <v>4</v>
      </c>
      <c r="G128" s="2" t="s">
        <v>529</v>
      </c>
    </row>
    <row r="129">
      <c r="A129" s="1" t="s">
        <v>530</v>
      </c>
      <c r="B129" s="1" t="s">
        <v>531</v>
      </c>
      <c r="C129" s="1" t="s">
        <v>532</v>
      </c>
      <c r="D129" s="1" t="s">
        <v>533</v>
      </c>
      <c r="E129" t="str">
        <f t="shared" si="14"/>
        <v/>
      </c>
      <c r="F129" s="1" t="s">
        <v>4</v>
      </c>
      <c r="G129" s="2" t="s">
        <v>534</v>
      </c>
    </row>
    <row r="130">
      <c r="A130" s="1" t="s">
        <v>535</v>
      </c>
      <c r="B130" s="1" t="s">
        <v>536</v>
      </c>
      <c r="C130" s="1" t="s">
        <v>537</v>
      </c>
      <c r="D130" s="1" t="s">
        <v>538</v>
      </c>
      <c r="E130" t="str">
        <f t="shared" si="14"/>
        <v/>
      </c>
      <c r="F130" s="1" t="s">
        <v>4</v>
      </c>
      <c r="G130" s="2" t="s">
        <v>539</v>
      </c>
    </row>
    <row r="131">
      <c r="A131" s="1" t="s">
        <v>540</v>
      </c>
      <c r="B131" s="1" t="s">
        <v>541</v>
      </c>
      <c r="C131" s="1" t="s">
        <v>542</v>
      </c>
      <c r="D131" s="1" t="s">
        <v>543</v>
      </c>
      <c r="E131" t="str">
        <f t="shared" si="14"/>
        <v/>
      </c>
      <c r="F131" s="1" t="s">
        <v>4</v>
      </c>
      <c r="G131" s="2" t="s">
        <v>544</v>
      </c>
    </row>
    <row r="132">
      <c r="A132" s="1" t="s">
        <v>545</v>
      </c>
      <c r="B132" s="1" t="s">
        <v>546</v>
      </c>
      <c r="C132" s="1" t="s">
        <v>547</v>
      </c>
      <c r="D132" s="1" t="s">
        <v>548</v>
      </c>
      <c r="E132" t="str">
        <f t="shared" si="14"/>
        <v/>
      </c>
      <c r="F132" s="1" t="s">
        <v>4</v>
      </c>
      <c r="G132" s="2" t="s">
        <v>549</v>
      </c>
    </row>
    <row r="133">
      <c r="A133" s="1" t="s">
        <v>550</v>
      </c>
      <c r="B133" s="1" t="s">
        <v>551</v>
      </c>
      <c r="C133" s="1" t="s">
        <v>552</v>
      </c>
      <c r="D133" s="2" t="s">
        <v>553</v>
      </c>
      <c r="E133" t="str">
        <f>IMAGE("https://www.redditstatic.com/icon.png",1)</f>
        <v/>
      </c>
      <c r="F133" s="1" t="s">
        <v>4</v>
      </c>
      <c r="G133" s="2" t="s">
        <v>554</v>
      </c>
    </row>
    <row r="134">
      <c r="A134" s="1" t="s">
        <v>555</v>
      </c>
      <c r="B134" s="1" t="s">
        <v>320</v>
      </c>
      <c r="C134" s="1" t="s">
        <v>556</v>
      </c>
      <c r="D134" s="1" t="s">
        <v>557</v>
      </c>
      <c r="E134" t="str">
        <f>IMAGE("http://ifttt.com/images/no_image_card.png",1)</f>
        <v/>
      </c>
      <c r="F134" s="1" t="s">
        <v>4</v>
      </c>
      <c r="G134" s="2" t="s">
        <v>558</v>
      </c>
    </row>
    <row r="135">
      <c r="A135" s="1" t="s">
        <v>559</v>
      </c>
      <c r="B135" s="1" t="s">
        <v>560</v>
      </c>
      <c r="C135" s="1" t="s">
        <v>561</v>
      </c>
      <c r="D135" s="2" t="s">
        <v>562</v>
      </c>
      <c r="E135" t="str">
        <f>IMAGE("https://i.ytimg.com/vi/TfovKFvnqXk/maxresdefault.jpg",1)</f>
        <v/>
      </c>
      <c r="F135" s="1" t="s">
        <v>4</v>
      </c>
      <c r="G135" s="2" t="s">
        <v>563</v>
      </c>
    </row>
    <row r="136">
      <c r="A136" s="1" t="s">
        <v>550</v>
      </c>
      <c r="B136" s="1" t="s">
        <v>551</v>
      </c>
      <c r="C136" s="1" t="s">
        <v>552</v>
      </c>
      <c r="D136" s="2" t="s">
        <v>553</v>
      </c>
      <c r="E136" t="str">
        <f>IMAGE("https://www.redditstatic.com/icon.png",1)</f>
        <v/>
      </c>
      <c r="F136" s="1" t="s">
        <v>4</v>
      </c>
      <c r="G136" s="2" t="s">
        <v>554</v>
      </c>
    </row>
    <row r="137">
      <c r="A137" s="1" t="s">
        <v>564</v>
      </c>
      <c r="B137" s="1" t="s">
        <v>565</v>
      </c>
      <c r="C137" s="1" t="s">
        <v>566</v>
      </c>
      <c r="D137" s="1" t="s">
        <v>567</v>
      </c>
      <c r="E137" t="str">
        <f>IMAGE("http://ifttt.com/images/no_image_card.png",1)</f>
        <v/>
      </c>
      <c r="F137" s="1" t="s">
        <v>4</v>
      </c>
      <c r="G137" s="2" t="s">
        <v>568</v>
      </c>
    </row>
    <row r="138">
      <c r="A138" s="1" t="s">
        <v>569</v>
      </c>
      <c r="B138" s="1" t="s">
        <v>570</v>
      </c>
      <c r="C138" s="1" t="s">
        <v>571</v>
      </c>
      <c r="D138" s="2" t="s">
        <v>572</v>
      </c>
      <c r="E138" t="str">
        <f>IMAGE("https://lh3.googleusercontent.com/lGS6F4kJtPL4f9lJXLBlCxTqF6twjZOe0QN99_5AdAkVDweS2gPlVbhRqyZqbwwCDqG7Aq1t=s128-h128-e365",1)</f>
        <v/>
      </c>
      <c r="F138" s="1" t="s">
        <v>4</v>
      </c>
      <c r="G138" s="2" t="s">
        <v>573</v>
      </c>
    </row>
    <row r="139">
      <c r="A139" s="1" t="s">
        <v>574</v>
      </c>
      <c r="B139" s="1" t="s">
        <v>575</v>
      </c>
      <c r="C139" s="1" t="s">
        <v>576</v>
      </c>
      <c r="D139" s="2" t="s">
        <v>577</v>
      </c>
      <c r="E139" t="str">
        <f>IMAGE("http://bitcoinist.net/wp-content/uploads/2015/05/Cryptocoins-Bitcoinist-1024x7681.jpg",1)</f>
        <v/>
      </c>
      <c r="F139" s="1" t="s">
        <v>4</v>
      </c>
      <c r="G139" s="2" t="s">
        <v>578</v>
      </c>
    </row>
    <row r="140">
      <c r="A140" s="1" t="s">
        <v>579</v>
      </c>
      <c r="B140" s="1" t="s">
        <v>580</v>
      </c>
      <c r="C140" s="1" t="s">
        <v>581</v>
      </c>
      <c r="D140" s="1" t="s">
        <v>582</v>
      </c>
      <c r="E140" t="str">
        <f>IMAGE("http://ifttt.com/images/no_image_card.png",1)</f>
        <v/>
      </c>
      <c r="F140" s="1" t="s">
        <v>4</v>
      </c>
      <c r="G140" s="2" t="s">
        <v>583</v>
      </c>
    </row>
    <row r="141">
      <c r="A141" s="1" t="s">
        <v>584</v>
      </c>
      <c r="B141" s="1" t="s">
        <v>585</v>
      </c>
      <c r="C141" s="1" t="s">
        <v>586</v>
      </c>
      <c r="D141" s="2" t="s">
        <v>587</v>
      </c>
      <c r="E141" t="str">
        <f>IMAGE("http://meaningness.com/sites/meaningness.com/files/Meaningness_logo.jpg",1)</f>
        <v/>
      </c>
      <c r="F141" s="1" t="s">
        <v>4</v>
      </c>
      <c r="G141" s="2" t="s">
        <v>588</v>
      </c>
    </row>
    <row r="142">
      <c r="A142" s="1" t="s">
        <v>589</v>
      </c>
      <c r="B142" s="1" t="s">
        <v>590</v>
      </c>
      <c r="C142" s="1" t="s">
        <v>591</v>
      </c>
      <c r="D142" s="1" t="s">
        <v>592</v>
      </c>
      <c r="E142" t="str">
        <f t="shared" ref="E142:E143" si="15">IMAGE("http://ifttt.com/images/no_image_card.png",1)</f>
        <v/>
      </c>
      <c r="F142" s="1" t="s">
        <v>4</v>
      </c>
      <c r="G142" s="2" t="s">
        <v>593</v>
      </c>
    </row>
    <row r="143">
      <c r="A143" s="1" t="s">
        <v>594</v>
      </c>
      <c r="B143" s="1" t="s">
        <v>595</v>
      </c>
      <c r="C143" s="1" t="s">
        <v>596</v>
      </c>
      <c r="D143" s="2" t="s">
        <v>160</v>
      </c>
      <c r="E143" t="str">
        <f t="shared" si="15"/>
        <v/>
      </c>
      <c r="F143" s="1" t="s">
        <v>4</v>
      </c>
      <c r="G143" s="2" t="s">
        <v>597</v>
      </c>
    </row>
    <row r="144">
      <c r="A144" s="1" t="s">
        <v>598</v>
      </c>
      <c r="B144" s="1" t="s">
        <v>485</v>
      </c>
      <c r="C144" s="1" t="s">
        <v>599</v>
      </c>
      <c r="D144" s="2" t="s">
        <v>600</v>
      </c>
      <c r="E144" t="str">
        <f>IMAGE("https://avatars2.githubusercontent.com/u/7603604?v=3&amp;amp;s=280",1)</f>
        <v/>
      </c>
      <c r="F144" s="1" t="s">
        <v>4</v>
      </c>
      <c r="G144" s="2" t="s">
        <v>601</v>
      </c>
    </row>
    <row r="145">
      <c r="A145" s="1" t="s">
        <v>602</v>
      </c>
      <c r="B145" s="1" t="s">
        <v>603</v>
      </c>
      <c r="C145" s="1" t="s">
        <v>604</v>
      </c>
      <c r="D145" s="1" t="s">
        <v>605</v>
      </c>
      <c r="E145" t="str">
        <f t="shared" ref="E145:E147" si="16">IMAGE("http://ifttt.com/images/no_image_card.png",1)</f>
        <v/>
      </c>
      <c r="F145" s="1" t="s">
        <v>4</v>
      </c>
      <c r="G145" s="2" t="s">
        <v>606</v>
      </c>
    </row>
    <row r="146">
      <c r="A146" s="1" t="s">
        <v>607</v>
      </c>
      <c r="B146" s="1" t="s">
        <v>608</v>
      </c>
      <c r="C146" s="1" t="s">
        <v>609</v>
      </c>
      <c r="D146" s="1" t="s">
        <v>610</v>
      </c>
      <c r="E146" t="str">
        <f t="shared" si="16"/>
        <v/>
      </c>
      <c r="F146" s="1" t="s">
        <v>4</v>
      </c>
      <c r="G146" s="2" t="s">
        <v>611</v>
      </c>
    </row>
    <row r="147">
      <c r="A147" s="1" t="s">
        <v>584</v>
      </c>
      <c r="B147" s="1" t="s">
        <v>612</v>
      </c>
      <c r="C147" s="1" t="s">
        <v>613</v>
      </c>
      <c r="D147" s="1" t="s">
        <v>614</v>
      </c>
      <c r="E147" t="str">
        <f t="shared" si="16"/>
        <v/>
      </c>
      <c r="F147" s="1" t="s">
        <v>4</v>
      </c>
      <c r="G147" s="2" t="s">
        <v>615</v>
      </c>
    </row>
    <row r="148">
      <c r="A148" s="1" t="s">
        <v>616</v>
      </c>
      <c r="B148" s="1" t="s">
        <v>617</v>
      </c>
      <c r="C148" s="1" t="s">
        <v>618</v>
      </c>
      <c r="D148" s="2" t="s">
        <v>619</v>
      </c>
      <c r="E148" t="str">
        <f>IMAGE("https://betterbets.io/themes/DiceV1/img/responsiveness.png",1)</f>
        <v/>
      </c>
      <c r="F148" s="1" t="s">
        <v>4</v>
      </c>
      <c r="G148" s="2" t="s">
        <v>620</v>
      </c>
    </row>
    <row r="149">
      <c r="A149" s="1" t="s">
        <v>621</v>
      </c>
      <c r="B149" s="1" t="s">
        <v>622</v>
      </c>
      <c r="C149" s="1" t="s">
        <v>623</v>
      </c>
      <c r="D149" s="1" t="s">
        <v>624</v>
      </c>
      <c r="E149" t="str">
        <f t="shared" ref="E149:E153" si="17">IMAGE("http://ifttt.com/images/no_image_card.png",1)</f>
        <v/>
      </c>
      <c r="F149" s="1" t="s">
        <v>4</v>
      </c>
      <c r="G149" s="2" t="s">
        <v>625</v>
      </c>
    </row>
    <row r="150">
      <c r="A150" s="1" t="s">
        <v>626</v>
      </c>
      <c r="B150" s="1" t="s">
        <v>627</v>
      </c>
      <c r="C150" s="1" t="s">
        <v>628</v>
      </c>
      <c r="D150" s="1" t="s">
        <v>629</v>
      </c>
      <c r="E150" t="str">
        <f t="shared" si="17"/>
        <v/>
      </c>
      <c r="F150" s="1" t="s">
        <v>4</v>
      </c>
      <c r="G150" s="2" t="s">
        <v>630</v>
      </c>
    </row>
    <row r="151">
      <c r="A151" s="1" t="s">
        <v>631</v>
      </c>
      <c r="B151" s="1" t="s">
        <v>632</v>
      </c>
      <c r="C151" s="1" t="s">
        <v>633</v>
      </c>
      <c r="D151" s="1" t="s">
        <v>634</v>
      </c>
      <c r="E151" t="str">
        <f t="shared" si="17"/>
        <v/>
      </c>
      <c r="F151" s="1" t="s">
        <v>4</v>
      </c>
      <c r="G151" s="2" t="s">
        <v>635</v>
      </c>
    </row>
    <row r="152">
      <c r="A152" s="1" t="s">
        <v>636</v>
      </c>
      <c r="B152" s="1" t="s">
        <v>637</v>
      </c>
      <c r="C152" s="1" t="s">
        <v>638</v>
      </c>
      <c r="D152" s="1" t="s">
        <v>639</v>
      </c>
      <c r="E152" t="str">
        <f t="shared" si="17"/>
        <v/>
      </c>
      <c r="F152" s="1" t="s">
        <v>4</v>
      </c>
      <c r="G152" s="2" t="s">
        <v>640</v>
      </c>
    </row>
    <row r="153">
      <c r="A153" s="1" t="s">
        <v>641</v>
      </c>
      <c r="B153" s="1" t="s">
        <v>642</v>
      </c>
      <c r="C153" s="1" t="s">
        <v>643</v>
      </c>
      <c r="D153" s="1" t="s">
        <v>644</v>
      </c>
      <c r="E153" t="str">
        <f t="shared" si="17"/>
        <v/>
      </c>
      <c r="F153" s="1" t="s">
        <v>4</v>
      </c>
      <c r="G153" s="2" t="s">
        <v>645</v>
      </c>
    </row>
    <row r="154">
      <c r="A154" s="1" t="s">
        <v>646</v>
      </c>
      <c r="B154" s="1" t="s">
        <v>647</v>
      </c>
      <c r="C154" s="1" t="s">
        <v>648</v>
      </c>
      <c r="D154" s="2" t="s">
        <v>649</v>
      </c>
      <c r="E154" t="str">
        <f>IMAGE("https://pbs.twimg.com/profile_images/3734928120/903f70a89e8b8d9993be2150794f4013_400x400.jpeg",1)</f>
        <v/>
      </c>
      <c r="F154" s="1" t="s">
        <v>4</v>
      </c>
      <c r="G154" s="2" t="s">
        <v>650</v>
      </c>
    </row>
    <row r="155">
      <c r="A155" s="1" t="s">
        <v>651</v>
      </c>
      <c r="B155" s="1" t="s">
        <v>652</v>
      </c>
      <c r="C155" s="1" t="s">
        <v>653</v>
      </c>
      <c r="D155" s="1" t="s">
        <v>654</v>
      </c>
      <c r="E155" t="str">
        <f t="shared" ref="E155:E156" si="18">IMAGE("http://ifttt.com/images/no_image_card.png",1)</f>
        <v/>
      </c>
      <c r="F155" s="1" t="s">
        <v>4</v>
      </c>
      <c r="G155" s="2" t="s">
        <v>655</v>
      </c>
    </row>
    <row r="156">
      <c r="A156" s="1" t="s">
        <v>656</v>
      </c>
      <c r="B156" s="1" t="s">
        <v>657</v>
      </c>
      <c r="C156" s="1" t="s">
        <v>658</v>
      </c>
      <c r="D156" s="1" t="s">
        <v>659</v>
      </c>
      <c r="E156" t="str">
        <f t="shared" si="18"/>
        <v/>
      </c>
      <c r="F156" s="1" t="s">
        <v>4</v>
      </c>
      <c r="G156" s="2" t="s">
        <v>660</v>
      </c>
    </row>
    <row r="157">
      <c r="A157" s="1" t="s">
        <v>661</v>
      </c>
      <c r="B157" s="1" t="s">
        <v>662</v>
      </c>
      <c r="C157" s="1" t="s">
        <v>663</v>
      </c>
      <c r="D157" s="2" t="s">
        <v>664</v>
      </c>
      <c r="E157" t="str">
        <f>IMAGE("https://img.washingtonpost.com/rw/2010-2019/WashingtonPost/2015/05/12/CapitalBusiness/Images/Merlin_20628126.jpg",1)</f>
        <v/>
      </c>
      <c r="F157" s="1" t="s">
        <v>4</v>
      </c>
      <c r="G157" s="2" t="s">
        <v>665</v>
      </c>
    </row>
    <row r="158">
      <c r="A158" s="1" t="s">
        <v>666</v>
      </c>
      <c r="B158" s="1" t="s">
        <v>667</v>
      </c>
      <c r="C158" s="1" t="s">
        <v>668</v>
      </c>
      <c r="D158" s="1" t="s">
        <v>669</v>
      </c>
      <c r="E158" t="str">
        <f t="shared" ref="E158:E160" si="19">IMAGE("http://ifttt.com/images/no_image_card.png",1)</f>
        <v/>
      </c>
      <c r="F158" s="1" t="s">
        <v>4</v>
      </c>
      <c r="G158" s="2" t="s">
        <v>670</v>
      </c>
    </row>
    <row r="159">
      <c r="A159" s="1" t="s">
        <v>671</v>
      </c>
      <c r="B159" s="1" t="s">
        <v>672</v>
      </c>
      <c r="C159" s="1" t="s">
        <v>673</v>
      </c>
      <c r="D159" s="1" t="s">
        <v>674</v>
      </c>
      <c r="E159" t="str">
        <f t="shared" si="19"/>
        <v/>
      </c>
      <c r="F159" s="1" t="s">
        <v>4</v>
      </c>
      <c r="G159" s="2" t="s">
        <v>675</v>
      </c>
    </row>
    <row r="160">
      <c r="A160" s="1" t="s">
        <v>676</v>
      </c>
      <c r="B160" s="1" t="s">
        <v>281</v>
      </c>
      <c r="C160" s="1" t="s">
        <v>677</v>
      </c>
      <c r="D160" s="1" t="s">
        <v>678</v>
      </c>
      <c r="E160" t="str">
        <f t="shared" si="19"/>
        <v/>
      </c>
      <c r="F160" s="1" t="s">
        <v>4</v>
      </c>
      <c r="G160" s="2" t="s">
        <v>679</v>
      </c>
    </row>
    <row r="161">
      <c r="A161" s="1" t="s">
        <v>680</v>
      </c>
      <c r="B161" s="1" t="s">
        <v>182</v>
      </c>
      <c r="C161" s="1" t="s">
        <v>681</v>
      </c>
      <c r="D161" s="2" t="s">
        <v>682</v>
      </c>
      <c r="E161" t="str">
        <f>IMAGE("https://i.ytimg.com/vd?id=FknwWMzc96A&amp;amp;ats=204000&amp;amp;w=960&amp;amp;h=720&amp;amp;sigh=yaCSo0Py2JlO9CFP1tuQBjPvTH8",1)</f>
        <v/>
      </c>
      <c r="F161" s="1" t="s">
        <v>4</v>
      </c>
      <c r="G161" s="2" t="s">
        <v>683</v>
      </c>
    </row>
    <row r="162">
      <c r="A162" s="1" t="s">
        <v>684</v>
      </c>
      <c r="B162" s="1" t="s">
        <v>685</v>
      </c>
      <c r="C162" s="1" t="s">
        <v>686</v>
      </c>
      <c r="D162" s="1" t="s">
        <v>687</v>
      </c>
      <c r="E162" t="str">
        <f>IMAGE("http://ifttt.com/images/no_image_card.png",1)</f>
        <v/>
      </c>
      <c r="F162" s="1" t="s">
        <v>4</v>
      </c>
      <c r="G162" s="2" t="s">
        <v>688</v>
      </c>
    </row>
    <row r="163">
      <c r="A163" s="1" t="s">
        <v>684</v>
      </c>
      <c r="B163" s="1" t="s">
        <v>689</v>
      </c>
      <c r="C163" s="1" t="s">
        <v>690</v>
      </c>
      <c r="D163" s="2" t="s">
        <v>691</v>
      </c>
      <c r="E163" t="str">
        <f>IMAGE("http://static.guim.co.uk/sys-images/Guardian/Pix/pictures/2015/5/12/1431446229164/55e139ab-ec05-44c2-83ef-440473045bcc-620x372.jpeg",1)</f>
        <v/>
      </c>
      <c r="F163" s="1" t="s">
        <v>4</v>
      </c>
      <c r="G163" s="2" t="s">
        <v>692</v>
      </c>
    </row>
    <row r="164">
      <c r="A164" s="1" t="s">
        <v>693</v>
      </c>
      <c r="B164" s="1" t="s">
        <v>694</v>
      </c>
      <c r="C164" s="1" t="s">
        <v>695</v>
      </c>
      <c r="D164" s="1" t="s">
        <v>696</v>
      </c>
      <c r="E164" t="str">
        <f t="shared" ref="E164:E169" si="20">IMAGE("http://ifttt.com/images/no_image_card.png",1)</f>
        <v/>
      </c>
      <c r="F164" s="1" t="s">
        <v>4</v>
      </c>
      <c r="G164" s="2" t="s">
        <v>697</v>
      </c>
    </row>
    <row r="165">
      <c r="A165" s="1" t="s">
        <v>698</v>
      </c>
      <c r="B165" s="1" t="s">
        <v>699</v>
      </c>
      <c r="C165" s="1" t="s">
        <v>700</v>
      </c>
      <c r="D165" s="1" t="s">
        <v>701</v>
      </c>
      <c r="E165" t="str">
        <f t="shared" si="20"/>
        <v/>
      </c>
      <c r="F165" s="1" t="s">
        <v>4</v>
      </c>
      <c r="G165" s="2" t="s">
        <v>702</v>
      </c>
    </row>
    <row r="166">
      <c r="A166" s="1" t="s">
        <v>703</v>
      </c>
      <c r="B166" s="1" t="s">
        <v>704</v>
      </c>
      <c r="C166" s="1" t="s">
        <v>705</v>
      </c>
      <c r="D166" s="1" t="s">
        <v>706</v>
      </c>
      <c r="E166" t="str">
        <f t="shared" si="20"/>
        <v/>
      </c>
      <c r="F166" s="1" t="s">
        <v>4</v>
      </c>
      <c r="G166" s="2" t="s">
        <v>707</v>
      </c>
    </row>
    <row r="167">
      <c r="A167" s="1" t="s">
        <v>708</v>
      </c>
      <c r="B167" s="1" t="s">
        <v>17</v>
      </c>
      <c r="C167" s="1" t="s">
        <v>709</v>
      </c>
      <c r="D167" s="1" t="s">
        <v>710</v>
      </c>
      <c r="E167" t="str">
        <f t="shared" si="20"/>
        <v/>
      </c>
      <c r="F167" s="1" t="s">
        <v>4</v>
      </c>
      <c r="G167" s="2" t="s">
        <v>711</v>
      </c>
    </row>
    <row r="168">
      <c r="A168" s="1" t="s">
        <v>712</v>
      </c>
      <c r="B168" s="1" t="s">
        <v>713</v>
      </c>
      <c r="C168" s="1" t="s">
        <v>714</v>
      </c>
      <c r="D168" s="2" t="s">
        <v>160</v>
      </c>
      <c r="E168" t="str">
        <f t="shared" si="20"/>
        <v/>
      </c>
      <c r="F168" s="1" t="s">
        <v>4</v>
      </c>
      <c r="G168" s="2" t="s">
        <v>715</v>
      </c>
    </row>
    <row r="169">
      <c r="A169" s="1" t="s">
        <v>716</v>
      </c>
      <c r="B169" s="1" t="s">
        <v>717</v>
      </c>
      <c r="C169" s="1" t="s">
        <v>718</v>
      </c>
      <c r="D169" s="1" t="s">
        <v>719</v>
      </c>
      <c r="E169" t="str">
        <f t="shared" si="20"/>
        <v/>
      </c>
      <c r="F169" s="1" t="s">
        <v>4</v>
      </c>
      <c r="G169" s="2" t="s">
        <v>720</v>
      </c>
    </row>
    <row r="170">
      <c r="A170" s="1" t="s">
        <v>721</v>
      </c>
      <c r="B170" s="1" t="s">
        <v>722</v>
      </c>
      <c r="C170" s="1" t="s">
        <v>723</v>
      </c>
      <c r="D170" s="2" t="s">
        <v>724</v>
      </c>
      <c r="E170" t="str">
        <f>IMAGE("https://i.ytimg.com/vi/drUqi3FgVGQ/maxresdefault.jpg",1)</f>
        <v/>
      </c>
      <c r="F170" s="1" t="s">
        <v>4</v>
      </c>
      <c r="G170" s="2" t="s">
        <v>725</v>
      </c>
    </row>
    <row r="171">
      <c r="A171" s="1" t="s">
        <v>726</v>
      </c>
      <c r="B171" s="1" t="s">
        <v>727</v>
      </c>
      <c r="C171" s="1" t="s">
        <v>728</v>
      </c>
      <c r="D171" s="1" t="s">
        <v>729</v>
      </c>
      <c r="E171" t="str">
        <f t="shared" ref="E171:E173" si="21">IMAGE("http://ifttt.com/images/no_image_card.png",1)</f>
        <v/>
      </c>
      <c r="F171" s="1" t="s">
        <v>4</v>
      </c>
      <c r="G171" s="2" t="s">
        <v>730</v>
      </c>
    </row>
    <row r="172">
      <c r="A172" s="1" t="s">
        <v>703</v>
      </c>
      <c r="B172" s="1" t="s">
        <v>704</v>
      </c>
      <c r="C172" s="1" t="s">
        <v>705</v>
      </c>
      <c r="D172" s="1" t="s">
        <v>706</v>
      </c>
      <c r="E172" t="str">
        <f t="shared" si="21"/>
        <v/>
      </c>
      <c r="F172" s="1" t="s">
        <v>4</v>
      </c>
      <c r="G172" s="2" t="s">
        <v>707</v>
      </c>
    </row>
    <row r="173">
      <c r="A173" s="1" t="s">
        <v>731</v>
      </c>
      <c r="B173" s="1" t="s">
        <v>732</v>
      </c>
      <c r="C173" s="1" t="s">
        <v>733</v>
      </c>
      <c r="D173" s="1" t="s">
        <v>734</v>
      </c>
      <c r="E173" t="str">
        <f t="shared" si="21"/>
        <v/>
      </c>
      <c r="F173" s="1" t="s">
        <v>4</v>
      </c>
      <c r="G173" s="2" t="s">
        <v>735</v>
      </c>
    </row>
    <row r="174">
      <c r="A174" s="1" t="s">
        <v>736</v>
      </c>
      <c r="B174" s="1" t="s">
        <v>737</v>
      </c>
      <c r="C174" s="1" t="s">
        <v>738</v>
      </c>
      <c r="D174" s="2" t="s">
        <v>739</v>
      </c>
      <c r="E174" t="str">
        <f>IMAGE("https://i.redditmedia.com/8pWJZgys1L8EnznFs5Fn-1ybaozSB5MhEnsP7TsWMjA.jpg?w=216&amp;amp;s=79df14a430031696ff3cd46f0d77b5c6",1)</f>
        <v/>
      </c>
      <c r="F174" s="1" t="s">
        <v>4</v>
      </c>
      <c r="G174" s="2" t="s">
        <v>740</v>
      </c>
    </row>
    <row r="175">
      <c r="A175" s="1" t="s">
        <v>741</v>
      </c>
      <c r="B175" s="1" t="s">
        <v>742</v>
      </c>
      <c r="C175" s="1" t="s">
        <v>743</v>
      </c>
      <c r="D175" s="2" t="s">
        <v>744</v>
      </c>
      <c r="E175" t="str">
        <f t="shared" ref="E175:E177" si="22">IMAGE("http://ifttt.com/images/no_image_card.png",1)</f>
        <v/>
      </c>
      <c r="F175" s="1" t="s">
        <v>4</v>
      </c>
      <c r="G175" s="2" t="s">
        <v>745</v>
      </c>
    </row>
    <row r="176">
      <c r="A176" s="1" t="s">
        <v>731</v>
      </c>
      <c r="B176" s="1" t="s">
        <v>732</v>
      </c>
      <c r="C176" s="1" t="s">
        <v>733</v>
      </c>
      <c r="D176" s="1" t="s">
        <v>734</v>
      </c>
      <c r="E176" t="str">
        <f t="shared" si="22"/>
        <v/>
      </c>
      <c r="F176" s="1" t="s">
        <v>4</v>
      </c>
      <c r="G176" s="2" t="s">
        <v>735</v>
      </c>
    </row>
    <row r="177">
      <c r="A177" s="1" t="s">
        <v>746</v>
      </c>
      <c r="B177" s="1" t="s">
        <v>747</v>
      </c>
      <c r="C177" s="1" t="s">
        <v>748</v>
      </c>
      <c r="D177" s="1" t="s">
        <v>749</v>
      </c>
      <c r="E177" t="str">
        <f t="shared" si="22"/>
        <v/>
      </c>
      <c r="F177" s="1" t="s">
        <v>4</v>
      </c>
      <c r="G177" s="2" t="s">
        <v>750</v>
      </c>
    </row>
    <row r="178">
      <c r="A178" s="1" t="s">
        <v>751</v>
      </c>
      <c r="B178" s="1" t="s">
        <v>752</v>
      </c>
      <c r="C178" s="1" t="s">
        <v>753</v>
      </c>
      <c r="D178" s="2" t="s">
        <v>754</v>
      </c>
      <c r="E178" t="str">
        <f>IMAGE("https://i.ytimg.com/vd?id=sADoZx7Ar4A&amp;amp;ats=1238000&amp;amp;w=960&amp;amp;h=720&amp;amp;sigh=H0jkYECjvL15Wt6mgJTq3evwVWQ",1)</f>
        <v/>
      </c>
      <c r="F178" s="1" t="s">
        <v>4</v>
      </c>
      <c r="G178" s="2" t="s">
        <v>755</v>
      </c>
    </row>
    <row r="179">
      <c r="A179" s="1" t="s">
        <v>756</v>
      </c>
      <c r="B179" s="1" t="s">
        <v>757</v>
      </c>
      <c r="C179" s="1" t="s">
        <v>758</v>
      </c>
      <c r="D179" s="2" t="s">
        <v>759</v>
      </c>
      <c r="E179" t="str">
        <f>IMAGE("http://www.bitcoin.se/wp-content/themes/codium-extend/images/arrow.png",1)</f>
        <v/>
      </c>
      <c r="F179" s="1" t="s">
        <v>4</v>
      </c>
      <c r="G179" s="2" t="s">
        <v>760</v>
      </c>
    </row>
    <row r="180">
      <c r="A180" s="1" t="s">
        <v>756</v>
      </c>
      <c r="B180" s="1" t="s">
        <v>761</v>
      </c>
      <c r="C180" s="1" t="s">
        <v>762</v>
      </c>
      <c r="D180" s="1" t="s">
        <v>763</v>
      </c>
      <c r="E180" t="str">
        <f>IMAGE("http://ifttt.com/images/no_image_card.png",1)</f>
        <v/>
      </c>
      <c r="F180" s="1" t="s">
        <v>4</v>
      </c>
      <c r="G180" s="2" t="s">
        <v>764</v>
      </c>
    </row>
    <row r="181">
      <c r="A181" s="1" t="s">
        <v>765</v>
      </c>
      <c r="B181" s="1" t="s">
        <v>766</v>
      </c>
      <c r="C181" s="1" t="s">
        <v>767</v>
      </c>
      <c r="D181" s="2" t="s">
        <v>768</v>
      </c>
      <c r="E181" t="str">
        <f>IMAGE("http://i.imgur.com/4pUpwtV.jpg?fb",1)</f>
        <v/>
      </c>
      <c r="F181" s="1" t="s">
        <v>4</v>
      </c>
      <c r="G181" s="2" t="s">
        <v>769</v>
      </c>
    </row>
    <row r="182">
      <c r="A182" s="1" t="s">
        <v>770</v>
      </c>
      <c r="B182" s="1" t="s">
        <v>771</v>
      </c>
      <c r="C182" s="1" t="s">
        <v>772</v>
      </c>
      <c r="D182" s="1" t="s">
        <v>773</v>
      </c>
      <c r="E182" t="str">
        <f t="shared" ref="E182:E184" si="23">IMAGE("http://ifttt.com/images/no_image_card.png",1)</f>
        <v/>
      </c>
      <c r="F182" s="1" t="s">
        <v>4</v>
      </c>
      <c r="G182" s="2" t="s">
        <v>774</v>
      </c>
    </row>
    <row r="183">
      <c r="A183" s="1" t="s">
        <v>775</v>
      </c>
      <c r="B183" s="1" t="s">
        <v>776</v>
      </c>
      <c r="C183" s="1" t="s">
        <v>777</v>
      </c>
      <c r="D183" s="1" t="s">
        <v>778</v>
      </c>
      <c r="E183" t="str">
        <f t="shared" si="23"/>
        <v/>
      </c>
      <c r="F183" s="1" t="s">
        <v>4</v>
      </c>
      <c r="G183" s="2" t="s">
        <v>779</v>
      </c>
    </row>
    <row r="184">
      <c r="A184" s="1" t="s">
        <v>775</v>
      </c>
      <c r="B184" s="1" t="s">
        <v>780</v>
      </c>
      <c r="C184" s="1" t="s">
        <v>781</v>
      </c>
      <c r="D184" s="1" t="s">
        <v>364</v>
      </c>
      <c r="E184" t="str">
        <f t="shared" si="23"/>
        <v/>
      </c>
      <c r="F184" s="1" t="s">
        <v>4</v>
      </c>
      <c r="G184" s="2" t="s">
        <v>782</v>
      </c>
    </row>
    <row r="185">
      <c r="A185" s="1" t="s">
        <v>756</v>
      </c>
      <c r="B185" s="1" t="s">
        <v>757</v>
      </c>
      <c r="C185" s="1" t="s">
        <v>758</v>
      </c>
      <c r="D185" s="2" t="s">
        <v>759</v>
      </c>
      <c r="E185" t="str">
        <f>IMAGE("http://www.bitcoin.se/wp-content/themes/codium-extend/images/arrow.png",1)</f>
        <v/>
      </c>
      <c r="F185" s="1" t="s">
        <v>4</v>
      </c>
      <c r="G185" s="2" t="s">
        <v>760</v>
      </c>
    </row>
    <row r="186">
      <c r="A186" s="1" t="s">
        <v>756</v>
      </c>
      <c r="B186" s="1" t="s">
        <v>761</v>
      </c>
      <c r="C186" s="1" t="s">
        <v>762</v>
      </c>
      <c r="D186" s="1" t="s">
        <v>763</v>
      </c>
      <c r="E186" t="str">
        <f>IMAGE("http://ifttt.com/images/no_image_card.png",1)</f>
        <v/>
      </c>
      <c r="F186" s="1" t="s">
        <v>4</v>
      </c>
      <c r="G186" s="2" t="s">
        <v>764</v>
      </c>
    </row>
    <row r="187">
      <c r="A187" s="1" t="s">
        <v>783</v>
      </c>
      <c r="B187" s="1" t="s">
        <v>784</v>
      </c>
      <c r="C187" s="1" t="s">
        <v>785</v>
      </c>
      <c r="D187" s="2" t="s">
        <v>786</v>
      </c>
      <c r="E187" t="str">
        <f>IMAGE("https://i.ytimg.com/vi/JpxvvnWvffM/maxresdefault.jpg",1)</f>
        <v/>
      </c>
      <c r="F187" s="1" t="s">
        <v>4</v>
      </c>
      <c r="G187" s="2" t="s">
        <v>787</v>
      </c>
    </row>
    <row r="188">
      <c r="A188" s="1" t="s">
        <v>788</v>
      </c>
      <c r="B188" s="1" t="s">
        <v>789</v>
      </c>
      <c r="C188" s="1" t="s">
        <v>790</v>
      </c>
      <c r="D188" s="2" t="s">
        <v>791</v>
      </c>
      <c r="E188" t="str">
        <f>IMAGE("https://i.ytimg.com/vi/-TD7pwIt-og/maxresdefault.jpg",1)</f>
        <v/>
      </c>
      <c r="F188" s="1" t="s">
        <v>4</v>
      </c>
      <c r="G188" s="2" t="s">
        <v>792</v>
      </c>
    </row>
    <row r="189">
      <c r="A189" s="1" t="s">
        <v>793</v>
      </c>
      <c r="B189" s="1" t="s">
        <v>794</v>
      </c>
      <c r="C189" s="1" t="s">
        <v>795</v>
      </c>
      <c r="D189" s="2" t="s">
        <v>796</v>
      </c>
      <c r="E189" t="str">
        <f>IMAGE("http://cdn.sstatic.net/bitcoin/img/apple-touch-icon.png?v=a43e5a337e6b&amp;amp;a",1)</f>
        <v/>
      </c>
      <c r="F189" s="1" t="s">
        <v>4</v>
      </c>
      <c r="G189" s="2" t="s">
        <v>797</v>
      </c>
    </row>
    <row r="190">
      <c r="A190" s="1" t="s">
        <v>798</v>
      </c>
      <c r="B190" s="1" t="s">
        <v>799</v>
      </c>
      <c r="C190" s="1" t="s">
        <v>800</v>
      </c>
      <c r="D190" s="1" t="s">
        <v>801</v>
      </c>
      <c r="E190" t="str">
        <f t="shared" ref="E190:E192" si="24">IMAGE("http://ifttt.com/images/no_image_card.png",1)</f>
        <v/>
      </c>
      <c r="F190" s="1" t="s">
        <v>4</v>
      </c>
      <c r="G190" s="2" t="s">
        <v>802</v>
      </c>
    </row>
    <row r="191">
      <c r="A191" s="1" t="s">
        <v>803</v>
      </c>
      <c r="B191" s="1" t="s">
        <v>804</v>
      </c>
      <c r="C191" s="1" t="s">
        <v>805</v>
      </c>
      <c r="D191" s="1" t="s">
        <v>806</v>
      </c>
      <c r="E191" t="str">
        <f t="shared" si="24"/>
        <v/>
      </c>
      <c r="F191" s="1" t="s">
        <v>4</v>
      </c>
      <c r="G191" s="2" t="s">
        <v>807</v>
      </c>
    </row>
    <row r="192">
      <c r="A192" s="1" t="s">
        <v>808</v>
      </c>
      <c r="B192" s="1" t="s">
        <v>809</v>
      </c>
      <c r="C192" s="1" t="s">
        <v>810</v>
      </c>
      <c r="D192" s="1" t="s">
        <v>811</v>
      </c>
      <c r="E192" t="str">
        <f t="shared" si="24"/>
        <v/>
      </c>
      <c r="F192" s="1" t="s">
        <v>4</v>
      </c>
      <c r="G192" s="2" t="s">
        <v>812</v>
      </c>
    </row>
    <row r="193">
      <c r="A193" s="1" t="s">
        <v>813</v>
      </c>
      <c r="B193" s="1" t="s">
        <v>814</v>
      </c>
      <c r="C193" s="1" t="s">
        <v>815</v>
      </c>
      <c r="D193" s="2" t="s">
        <v>816</v>
      </c>
      <c r="E193" t="str">
        <f>IMAGE("https://images.playboy.com/playboy-digital/image/fetch/s--rR6bnm5b--/c_fill%2Cg_rek_faces%2Ch_630%2Cq_80%2Cw_1200%2Fhttp%3A%2F%2Fimages-origin.playboy.com%2Fogz4nxetbde6%2F18i1ORnDCq4mkwGQw2CsIo%2F91bf126537a357e28c6b8e0e6cc2f42f%2Fmain_epayment.jpg",1)</f>
        <v/>
      </c>
      <c r="F193" s="1" t="s">
        <v>4</v>
      </c>
      <c r="G193" s="2" t="s">
        <v>817</v>
      </c>
    </row>
    <row r="194">
      <c r="A194" s="1" t="s">
        <v>783</v>
      </c>
      <c r="B194" s="1" t="s">
        <v>784</v>
      </c>
      <c r="C194" s="1" t="s">
        <v>785</v>
      </c>
      <c r="D194" s="2" t="s">
        <v>786</v>
      </c>
      <c r="E194" t="str">
        <f>IMAGE("https://i.ytimg.com/vi/JpxvvnWvffM/maxresdefault.jpg",1)</f>
        <v/>
      </c>
      <c r="F194" s="1" t="s">
        <v>4</v>
      </c>
      <c r="G194" s="2" t="s">
        <v>787</v>
      </c>
    </row>
    <row r="195">
      <c r="A195" s="1" t="s">
        <v>788</v>
      </c>
      <c r="B195" s="1" t="s">
        <v>789</v>
      </c>
      <c r="C195" s="1" t="s">
        <v>790</v>
      </c>
      <c r="D195" s="2" t="s">
        <v>791</v>
      </c>
      <c r="E195" t="str">
        <f>IMAGE("https://i.ytimg.com/vi/-TD7pwIt-og/maxresdefault.jpg",1)</f>
        <v/>
      </c>
      <c r="F195" s="1" t="s">
        <v>4</v>
      </c>
      <c r="G195" s="2" t="s">
        <v>792</v>
      </c>
    </row>
    <row r="196">
      <c r="A196" s="1" t="s">
        <v>793</v>
      </c>
      <c r="B196" s="1" t="s">
        <v>794</v>
      </c>
      <c r="C196" s="1" t="s">
        <v>795</v>
      </c>
      <c r="D196" s="2" t="s">
        <v>796</v>
      </c>
      <c r="E196" t="str">
        <f>IMAGE("http://cdn.sstatic.net/bitcoin/img/apple-touch-icon.png?v=a43e5a337e6b&amp;amp;a",1)</f>
        <v/>
      </c>
      <c r="F196" s="1" t="s">
        <v>4</v>
      </c>
      <c r="G196" s="2" t="s">
        <v>797</v>
      </c>
    </row>
    <row r="197">
      <c r="A197" s="1" t="s">
        <v>818</v>
      </c>
      <c r="B197" s="1" t="s">
        <v>819</v>
      </c>
      <c r="C197" s="1" t="s">
        <v>820</v>
      </c>
      <c r="D197" s="2" t="s">
        <v>821</v>
      </c>
      <c r="E197" t="str">
        <f>IMAGE("https://stratechery.com/wp-content/plugins/jetpack/modules/sharedaddy/images/loading.gif",1)</f>
        <v/>
      </c>
      <c r="F197" s="1" t="s">
        <v>4</v>
      </c>
      <c r="G197" s="2" t="s">
        <v>822</v>
      </c>
    </row>
    <row r="198">
      <c r="A198" s="1" t="s">
        <v>823</v>
      </c>
      <c r="B198" s="1" t="s">
        <v>824</v>
      </c>
      <c r="C198" s="1" t="s">
        <v>825</v>
      </c>
      <c r="D198" s="2" t="s">
        <v>826</v>
      </c>
      <c r="E198" t="str">
        <f t="shared" ref="E198:E199" si="25">IMAGE("http://ifttt.com/images/no_image_card.png",1)</f>
        <v/>
      </c>
      <c r="F198" s="1" t="s">
        <v>4</v>
      </c>
      <c r="G198" s="2" t="s">
        <v>827</v>
      </c>
    </row>
    <row r="199">
      <c r="A199" s="1" t="s">
        <v>828</v>
      </c>
      <c r="B199" s="1" t="s">
        <v>829</v>
      </c>
      <c r="C199" s="1" t="s">
        <v>830</v>
      </c>
      <c r="D199" s="1" t="s">
        <v>831</v>
      </c>
      <c r="E199" t="str">
        <f t="shared" si="25"/>
        <v/>
      </c>
      <c r="F199" s="1" t="s">
        <v>4</v>
      </c>
      <c r="G199" s="2" t="s">
        <v>832</v>
      </c>
    </row>
    <row r="200">
      <c r="A200" s="1" t="s">
        <v>833</v>
      </c>
      <c r="B200" s="1" t="s">
        <v>834</v>
      </c>
      <c r="C200" s="1" t="s">
        <v>835</v>
      </c>
      <c r="D200" s="2" t="s">
        <v>836</v>
      </c>
      <c r="E200" t="str">
        <f>IMAGE("http://freebtc.xaa.pl/coin.png",1)</f>
        <v/>
      </c>
      <c r="F200" s="1" t="s">
        <v>4</v>
      </c>
      <c r="G200" s="2" t="s">
        <v>837</v>
      </c>
    </row>
    <row r="201">
      <c r="A201" s="1" t="s">
        <v>838</v>
      </c>
      <c r="B201" s="1" t="s">
        <v>839</v>
      </c>
      <c r="C201" s="1" t="s">
        <v>840</v>
      </c>
      <c r="D201" s="1" t="s">
        <v>841</v>
      </c>
      <c r="E201" t="str">
        <f t="shared" ref="E201:E205" si="26">IMAGE("http://ifttt.com/images/no_image_card.png",1)</f>
        <v/>
      </c>
      <c r="F201" s="1" t="s">
        <v>4</v>
      </c>
      <c r="G201" s="2" t="s">
        <v>842</v>
      </c>
    </row>
    <row r="202">
      <c r="A202" s="1" t="s">
        <v>843</v>
      </c>
      <c r="B202" s="1" t="s">
        <v>844</v>
      </c>
      <c r="C202" s="1" t="s">
        <v>845</v>
      </c>
      <c r="D202" s="2" t="s">
        <v>846</v>
      </c>
      <c r="E202" t="str">
        <f t="shared" si="26"/>
        <v/>
      </c>
      <c r="F202" s="1" t="s">
        <v>4</v>
      </c>
      <c r="G202" s="2" t="s">
        <v>847</v>
      </c>
    </row>
    <row r="203">
      <c r="A203" s="1" t="s">
        <v>848</v>
      </c>
      <c r="B203" s="1" t="s">
        <v>849</v>
      </c>
      <c r="C203" s="1" t="s">
        <v>850</v>
      </c>
      <c r="D203" s="1" t="s">
        <v>851</v>
      </c>
      <c r="E203" t="str">
        <f t="shared" si="26"/>
        <v/>
      </c>
      <c r="F203" s="1" t="s">
        <v>4</v>
      </c>
      <c r="G203" s="2" t="s">
        <v>852</v>
      </c>
    </row>
    <row r="204">
      <c r="A204" s="1" t="s">
        <v>853</v>
      </c>
      <c r="B204" s="1" t="s">
        <v>854</v>
      </c>
      <c r="C204" s="1" t="s">
        <v>855</v>
      </c>
      <c r="D204" s="1" t="s">
        <v>364</v>
      </c>
      <c r="E204" t="str">
        <f t="shared" si="26"/>
        <v/>
      </c>
      <c r="F204" s="1" t="s">
        <v>4</v>
      </c>
      <c r="G204" s="2" t="s">
        <v>856</v>
      </c>
    </row>
    <row r="205">
      <c r="A205" s="1" t="s">
        <v>857</v>
      </c>
      <c r="B205" s="1" t="s">
        <v>858</v>
      </c>
      <c r="C205" s="1" t="s">
        <v>859</v>
      </c>
      <c r="D205" s="1" t="s">
        <v>860</v>
      </c>
      <c r="E205" t="str">
        <f t="shared" si="26"/>
        <v/>
      </c>
      <c r="F205" s="1" t="s">
        <v>4</v>
      </c>
      <c r="G205" s="2" t="s">
        <v>861</v>
      </c>
    </row>
    <row r="206">
      <c r="A206" s="1" t="s">
        <v>862</v>
      </c>
      <c r="B206" s="1" t="s">
        <v>863</v>
      </c>
      <c r="C206" s="1" t="s">
        <v>864</v>
      </c>
      <c r="D206" s="2" t="s">
        <v>865</v>
      </c>
      <c r="E206" t="str">
        <f>IMAGE("https://i.ytimg.com/vd?id=26Bma3d0wko&amp;amp;ats=4204000&amp;amp;w=960&amp;amp;h=720&amp;amp;sigh=UhX9edCE8PLiPovF7LwM72YPkAI",1)</f>
        <v/>
      </c>
      <c r="F206" s="1" t="s">
        <v>4</v>
      </c>
      <c r="G206" s="2" t="s">
        <v>866</v>
      </c>
    </row>
    <row r="207">
      <c r="A207" s="1" t="s">
        <v>867</v>
      </c>
      <c r="B207" s="1" t="s">
        <v>868</v>
      </c>
      <c r="C207" s="1" t="s">
        <v>869</v>
      </c>
      <c r="D207" s="1" t="s">
        <v>870</v>
      </c>
      <c r="E207" t="str">
        <f t="shared" ref="E207:E213" si="27">IMAGE("http://ifttt.com/images/no_image_card.png",1)</f>
        <v/>
      </c>
      <c r="F207" s="1" t="s">
        <v>4</v>
      </c>
      <c r="G207" s="2" t="s">
        <v>871</v>
      </c>
    </row>
    <row r="208">
      <c r="A208" s="1" t="s">
        <v>872</v>
      </c>
      <c r="B208" s="1" t="s">
        <v>873</v>
      </c>
      <c r="C208" s="1" t="s">
        <v>874</v>
      </c>
      <c r="D208" s="1" t="s">
        <v>875</v>
      </c>
      <c r="E208" t="str">
        <f t="shared" si="27"/>
        <v/>
      </c>
      <c r="F208" s="1" t="s">
        <v>4</v>
      </c>
      <c r="G208" s="2" t="s">
        <v>876</v>
      </c>
    </row>
    <row r="209">
      <c r="A209" s="1" t="s">
        <v>877</v>
      </c>
      <c r="B209" s="1" t="s">
        <v>878</v>
      </c>
      <c r="C209" s="1" t="s">
        <v>879</v>
      </c>
      <c r="D209" s="2" t="s">
        <v>880</v>
      </c>
      <c r="E209" t="str">
        <f t="shared" si="27"/>
        <v/>
      </c>
      <c r="F209" s="1" t="s">
        <v>4</v>
      </c>
      <c r="G209" s="2" t="s">
        <v>881</v>
      </c>
    </row>
    <row r="210">
      <c r="A210" s="1" t="s">
        <v>882</v>
      </c>
      <c r="B210" s="1" t="s">
        <v>883</v>
      </c>
      <c r="C210" s="1" t="s">
        <v>884</v>
      </c>
      <c r="D210" s="2" t="s">
        <v>885</v>
      </c>
      <c r="E210" t="str">
        <f t="shared" si="27"/>
        <v/>
      </c>
      <c r="F210" s="1" t="s">
        <v>4</v>
      </c>
      <c r="G210" s="2" t="s">
        <v>886</v>
      </c>
    </row>
    <row r="211">
      <c r="A211" s="1" t="s">
        <v>887</v>
      </c>
      <c r="B211" s="1" t="s">
        <v>888</v>
      </c>
      <c r="C211" s="1" t="s">
        <v>889</v>
      </c>
      <c r="D211" s="1" t="s">
        <v>890</v>
      </c>
      <c r="E211" t="str">
        <f t="shared" si="27"/>
        <v/>
      </c>
      <c r="F211" s="1" t="s">
        <v>4</v>
      </c>
      <c r="G211" s="2" t="s">
        <v>891</v>
      </c>
    </row>
    <row r="212">
      <c r="A212" s="1" t="s">
        <v>892</v>
      </c>
      <c r="B212" s="1" t="s">
        <v>893</v>
      </c>
      <c r="C212" s="1" t="s">
        <v>894</v>
      </c>
      <c r="D212" s="1" t="s">
        <v>895</v>
      </c>
      <c r="E212" t="str">
        <f t="shared" si="27"/>
        <v/>
      </c>
      <c r="F212" s="1" t="s">
        <v>4</v>
      </c>
      <c r="G212" s="2" t="s">
        <v>896</v>
      </c>
    </row>
    <row r="213">
      <c r="A213" s="1" t="s">
        <v>897</v>
      </c>
      <c r="B213" s="1" t="s">
        <v>898</v>
      </c>
      <c r="C213" s="1" t="s">
        <v>899</v>
      </c>
      <c r="D213" s="2" t="s">
        <v>900</v>
      </c>
      <c r="E213" t="str">
        <f t="shared" si="27"/>
        <v/>
      </c>
      <c r="F213" s="1" t="s">
        <v>4</v>
      </c>
      <c r="G213" s="2" t="s">
        <v>901</v>
      </c>
    </row>
    <row r="214">
      <c r="A214" s="1" t="s">
        <v>902</v>
      </c>
      <c r="B214" s="1" t="s">
        <v>903</v>
      </c>
      <c r="C214" s="1" t="s">
        <v>904</v>
      </c>
      <c r="D214" s="2" t="s">
        <v>905</v>
      </c>
      <c r="E214" t="str">
        <f>IMAGE("https://pbs.twimg.com/profile_images/556945624810016769/JR2tfCiP_400x400.jpeg",1)</f>
        <v/>
      </c>
      <c r="F214" s="1" t="s">
        <v>4</v>
      </c>
      <c r="G214" s="2" t="s">
        <v>906</v>
      </c>
    </row>
    <row r="215">
      <c r="A215" s="1" t="s">
        <v>907</v>
      </c>
      <c r="B215" s="1" t="s">
        <v>908</v>
      </c>
      <c r="C215" s="1" t="s">
        <v>909</v>
      </c>
      <c r="D215" s="2" t="s">
        <v>910</v>
      </c>
      <c r="E215" t="str">
        <f>IMAGE("https://i.ytimg.com/vi/5LIX1ot9peI/maxresdefault.jpg",1)</f>
        <v/>
      </c>
      <c r="F215" s="1" t="s">
        <v>4</v>
      </c>
      <c r="G215" s="2" t="s">
        <v>911</v>
      </c>
    </row>
    <row r="216">
      <c r="A216" s="1" t="s">
        <v>912</v>
      </c>
      <c r="B216" s="1" t="s">
        <v>913</v>
      </c>
      <c r="C216" s="1" t="s">
        <v>914</v>
      </c>
      <c r="D216" s="1" t="s">
        <v>364</v>
      </c>
      <c r="E216" t="str">
        <f>IMAGE("http://ifttt.com/images/no_image_card.png",1)</f>
        <v/>
      </c>
      <c r="F216" s="1" t="s">
        <v>4</v>
      </c>
      <c r="G216" s="2" t="s">
        <v>915</v>
      </c>
    </row>
    <row r="217">
      <c r="A217" s="1" t="s">
        <v>916</v>
      </c>
      <c r="B217" s="1" t="s">
        <v>917</v>
      </c>
      <c r="C217" s="1" t="s">
        <v>918</v>
      </c>
      <c r="D217" s="2" t="s">
        <v>919</v>
      </c>
      <c r="E217" t="str">
        <f>IMAGE("https://www.redditstatic.com/icon.png",1)</f>
        <v/>
      </c>
      <c r="F217" s="1" t="s">
        <v>4</v>
      </c>
      <c r="G217" s="2" t="s">
        <v>920</v>
      </c>
    </row>
    <row r="218">
      <c r="A218" s="1" t="s">
        <v>921</v>
      </c>
      <c r="B218" s="1" t="s">
        <v>922</v>
      </c>
      <c r="C218" s="1" t="s">
        <v>923</v>
      </c>
      <c r="D218" s="1" t="s">
        <v>924</v>
      </c>
      <c r="E218" t="str">
        <f t="shared" ref="E218:E223" si="28">IMAGE("http://ifttt.com/images/no_image_card.png",1)</f>
        <v/>
      </c>
      <c r="F218" s="1" t="s">
        <v>4</v>
      </c>
      <c r="G218" s="2" t="s">
        <v>925</v>
      </c>
    </row>
    <row r="219">
      <c r="A219" s="1" t="s">
        <v>926</v>
      </c>
      <c r="B219" s="1" t="s">
        <v>927</v>
      </c>
      <c r="C219" s="1" t="s">
        <v>928</v>
      </c>
      <c r="D219" s="1" t="s">
        <v>929</v>
      </c>
      <c r="E219" t="str">
        <f t="shared" si="28"/>
        <v/>
      </c>
      <c r="F219" s="1" t="s">
        <v>4</v>
      </c>
      <c r="G219" s="2" t="s">
        <v>930</v>
      </c>
    </row>
    <row r="220">
      <c r="A220" s="1" t="s">
        <v>931</v>
      </c>
      <c r="B220" s="1" t="s">
        <v>932</v>
      </c>
      <c r="C220" s="1" t="s">
        <v>933</v>
      </c>
      <c r="D220" s="1" t="s">
        <v>364</v>
      </c>
      <c r="E220" t="str">
        <f t="shared" si="28"/>
        <v/>
      </c>
      <c r="F220" s="1" t="s">
        <v>4</v>
      </c>
      <c r="G220" s="2" t="s">
        <v>934</v>
      </c>
    </row>
    <row r="221">
      <c r="A221" s="1" t="s">
        <v>935</v>
      </c>
      <c r="B221" s="1" t="s">
        <v>936</v>
      </c>
      <c r="C221" s="1" t="s">
        <v>937</v>
      </c>
      <c r="D221" s="2" t="s">
        <v>938</v>
      </c>
      <c r="E221" t="str">
        <f t="shared" si="28"/>
        <v/>
      </c>
      <c r="F221" s="1" t="s">
        <v>4</v>
      </c>
      <c r="G221" s="2" t="s">
        <v>939</v>
      </c>
    </row>
    <row r="222">
      <c r="A222" s="1" t="s">
        <v>940</v>
      </c>
      <c r="B222" s="1" t="s">
        <v>941</v>
      </c>
      <c r="C222" s="1" t="s">
        <v>942</v>
      </c>
      <c r="D222" s="1" t="s">
        <v>943</v>
      </c>
      <c r="E222" t="str">
        <f t="shared" si="28"/>
        <v/>
      </c>
      <c r="F222" s="1" t="s">
        <v>4</v>
      </c>
      <c r="G222" s="2" t="s">
        <v>944</v>
      </c>
    </row>
    <row r="223">
      <c r="A223" s="1" t="s">
        <v>945</v>
      </c>
      <c r="B223" s="1" t="s">
        <v>946</v>
      </c>
      <c r="C223" s="1" t="s">
        <v>947</v>
      </c>
      <c r="D223" s="1" t="s">
        <v>948</v>
      </c>
      <c r="E223" t="str">
        <f t="shared" si="28"/>
        <v/>
      </c>
      <c r="F223" s="1" t="s">
        <v>4</v>
      </c>
      <c r="G223" s="2" t="s">
        <v>949</v>
      </c>
    </row>
    <row r="224">
      <c r="A224" s="1" t="s">
        <v>950</v>
      </c>
      <c r="B224" s="1" t="s">
        <v>951</v>
      </c>
      <c r="C224" s="1" t="s">
        <v>952</v>
      </c>
      <c r="D224" s="2" t="s">
        <v>953</v>
      </c>
      <c r="E224" t="str">
        <f>IMAGE("//motherboard-images.vice.com/content-images/article/no-id/1432924507018957.jpg?crop=0.7469135802469136xw:1xh;*,*&amp;amp;resize=500:*&amp;amp;output-format=jpeg&amp;amp;output-quality=90",1)</f>
        <v/>
      </c>
      <c r="F224" s="1" t="s">
        <v>4</v>
      </c>
      <c r="G224" s="2" t="s">
        <v>954</v>
      </c>
    </row>
    <row r="225">
      <c r="A225" s="1" t="s">
        <v>955</v>
      </c>
      <c r="B225" s="1" t="s">
        <v>956</v>
      </c>
      <c r="C225" s="1" t="s">
        <v>957</v>
      </c>
      <c r="D225" s="2" t="s">
        <v>958</v>
      </c>
      <c r="E225" t="str">
        <f>IMAGE("https://s0.wp.com/i/blank.jpg",1)</f>
        <v/>
      </c>
      <c r="F225" s="1" t="s">
        <v>4</v>
      </c>
      <c r="G225" s="2" t="s">
        <v>959</v>
      </c>
    </row>
    <row r="226">
      <c r="A226" s="1" t="s">
        <v>960</v>
      </c>
      <c r="B226" s="1" t="s">
        <v>961</v>
      </c>
      <c r="C226" s="1" t="s">
        <v>962</v>
      </c>
      <c r="D226" s="1" t="s">
        <v>963</v>
      </c>
      <c r="E226" t="str">
        <f>IMAGE("http://ifttt.com/images/no_image_card.png",1)</f>
        <v/>
      </c>
      <c r="F226" s="1" t="s">
        <v>4</v>
      </c>
      <c r="G226" s="2" t="s">
        <v>964</v>
      </c>
    </row>
    <row r="227">
      <c r="A227" s="1" t="s">
        <v>965</v>
      </c>
      <c r="B227" s="1" t="s">
        <v>966</v>
      </c>
      <c r="C227" s="1" t="s">
        <v>967</v>
      </c>
      <c r="D227" s="2" t="s">
        <v>968</v>
      </c>
      <c r="E227" t="str">
        <f>IMAGE("http://images.forbes.com/media/assets/forbes_1200x1200.jpg",1)</f>
        <v/>
      </c>
      <c r="F227" s="1" t="s">
        <v>4</v>
      </c>
      <c r="G227" s="2" t="s">
        <v>969</v>
      </c>
    </row>
    <row r="228">
      <c r="A228" s="1" t="s">
        <v>970</v>
      </c>
      <c r="B228" s="1" t="s">
        <v>971</v>
      </c>
      <c r="C228" s="1" t="s">
        <v>972</v>
      </c>
      <c r="D228" s="2" t="s">
        <v>973</v>
      </c>
      <c r="E228" t="str">
        <f>IMAGE("https://i.ytimg.com/vi/2LGVflk4Pww/hqdefault.jpg",1)</f>
        <v/>
      </c>
      <c r="F228" s="1" t="s">
        <v>4</v>
      </c>
      <c r="G228" s="2" t="s">
        <v>974</v>
      </c>
    </row>
    <row r="229">
      <c r="A229" s="1" t="s">
        <v>975</v>
      </c>
      <c r="B229" s="1" t="s">
        <v>976</v>
      </c>
      <c r="C229" s="1" t="s">
        <v>977</v>
      </c>
      <c r="D229" s="2" t="s">
        <v>978</v>
      </c>
      <c r="E229" t="str">
        <f>IMAGE("http://ifttt.com/images/no_image_card.png",1)</f>
        <v/>
      </c>
      <c r="F229" s="1" t="s">
        <v>4</v>
      </c>
      <c r="G229" s="2" t="s">
        <v>979</v>
      </c>
    </row>
    <row r="230">
      <c r="A230" s="1" t="s">
        <v>980</v>
      </c>
      <c r="B230" s="1" t="s">
        <v>981</v>
      </c>
      <c r="C230" s="1" t="s">
        <v>982</v>
      </c>
      <c r="D230" s="2" t="s">
        <v>983</v>
      </c>
      <c r="E230" t="str">
        <f>IMAGE("http://bravenewcoin.com/assets/Uploads/_resampled/CroppedImage400400-17868-swiss-flag-pv.jpg",1)</f>
        <v/>
      </c>
      <c r="F230" s="1" t="s">
        <v>4</v>
      </c>
      <c r="G230" s="2" t="s">
        <v>984</v>
      </c>
    </row>
    <row r="231">
      <c r="A231" s="1" t="s">
        <v>985</v>
      </c>
      <c r="B231" s="1" t="s">
        <v>986</v>
      </c>
      <c r="C231" s="1" t="s">
        <v>987</v>
      </c>
      <c r="D231" s="2" t="s">
        <v>988</v>
      </c>
      <c r="E231" t="str">
        <f>IMAGE("http://i.imgur.com/vHK4PJN.jpg?fb",1)</f>
        <v/>
      </c>
      <c r="F231" s="1" t="s">
        <v>4</v>
      </c>
      <c r="G231" s="2" t="s">
        <v>989</v>
      </c>
    </row>
    <row r="232">
      <c r="A232" s="1" t="s">
        <v>990</v>
      </c>
      <c r="B232" s="1" t="s">
        <v>991</v>
      </c>
      <c r="C232" s="1" t="s">
        <v>992</v>
      </c>
      <c r="D232" s="2" t="s">
        <v>993</v>
      </c>
      <c r="E232" t="str">
        <f>IMAGE("https://41.media.tumblr.com/bf48024a32321a66c7da090f139dcb79/tumblr_inline_np3dz3WeiN1sma3nu_540.png",1)</f>
        <v/>
      </c>
      <c r="F232" s="1" t="s">
        <v>4</v>
      </c>
      <c r="G232" s="2" t="s">
        <v>994</v>
      </c>
    </row>
    <row r="233">
      <c r="A233" s="1" t="s">
        <v>995</v>
      </c>
      <c r="B233" s="1" t="s">
        <v>996</v>
      </c>
      <c r="C233" s="1" t="s">
        <v>997</v>
      </c>
      <c r="D233" s="2" t="s">
        <v>998</v>
      </c>
      <c r="E233" t="str">
        <f>IMAGE("https://tctechcrunch2011.files.wordpress.com/2015/05/2533281521_66e8bd2f45_o.jpg?w=560&amp;amp;h=292&amp;amp;crop=1",1)</f>
        <v/>
      </c>
      <c r="F233" s="1" t="s">
        <v>4</v>
      </c>
      <c r="G233" s="2" t="s">
        <v>999</v>
      </c>
    </row>
    <row r="234">
      <c r="A234" s="1" t="s">
        <v>1000</v>
      </c>
      <c r="B234" s="1" t="s">
        <v>1001</v>
      </c>
      <c r="C234" s="1" t="s">
        <v>1002</v>
      </c>
      <c r="D234" s="1" t="s">
        <v>1003</v>
      </c>
      <c r="E234" t="str">
        <f t="shared" ref="E234:E235" si="29">IMAGE("http://ifttt.com/images/no_image_card.png",1)</f>
        <v/>
      </c>
      <c r="F234" s="1" t="s">
        <v>4</v>
      </c>
      <c r="G234" s="2" t="s">
        <v>1004</v>
      </c>
    </row>
    <row r="235">
      <c r="A235" s="1" t="s">
        <v>1005</v>
      </c>
      <c r="B235" s="1" t="s">
        <v>1006</v>
      </c>
      <c r="C235" s="1" t="s">
        <v>1007</v>
      </c>
      <c r="D235" s="2" t="s">
        <v>1008</v>
      </c>
      <c r="E235" t="str">
        <f t="shared" si="29"/>
        <v/>
      </c>
      <c r="F235" s="1" t="s">
        <v>4</v>
      </c>
      <c r="G235" s="2" t="s">
        <v>1009</v>
      </c>
    </row>
    <row r="236">
      <c r="A236" s="1" t="s">
        <v>985</v>
      </c>
      <c r="B236" s="1" t="s">
        <v>986</v>
      </c>
      <c r="C236" s="1" t="s">
        <v>987</v>
      </c>
      <c r="D236" s="2" t="s">
        <v>988</v>
      </c>
      <c r="E236" t="str">
        <f>IMAGE("http://i.imgur.com/vHK4PJN.jpg?fb",1)</f>
        <v/>
      </c>
      <c r="F236" s="1" t="s">
        <v>4</v>
      </c>
      <c r="G236" s="2" t="s">
        <v>989</v>
      </c>
    </row>
    <row r="237">
      <c r="A237" s="1" t="s">
        <v>990</v>
      </c>
      <c r="B237" s="1" t="s">
        <v>991</v>
      </c>
      <c r="C237" s="1" t="s">
        <v>992</v>
      </c>
      <c r="D237" s="2" t="s">
        <v>993</v>
      </c>
      <c r="E237" t="str">
        <f>IMAGE("https://41.media.tumblr.com/bf48024a32321a66c7da090f139dcb79/tumblr_inline_np3dz3WeiN1sma3nu_540.png",1)</f>
        <v/>
      </c>
      <c r="F237" s="1" t="s">
        <v>4</v>
      </c>
      <c r="G237" s="2" t="s">
        <v>994</v>
      </c>
    </row>
    <row r="238">
      <c r="A238" s="1" t="s">
        <v>995</v>
      </c>
      <c r="B238" s="1" t="s">
        <v>996</v>
      </c>
      <c r="C238" s="1" t="s">
        <v>997</v>
      </c>
      <c r="D238" s="2" t="s">
        <v>998</v>
      </c>
      <c r="E238" t="str">
        <f>IMAGE("https://tctechcrunch2011.files.wordpress.com/2015/05/2533281521_66e8bd2f45_o.jpg?w=560&amp;amp;h=292&amp;amp;crop=1",1)</f>
        <v/>
      </c>
      <c r="F238" s="1" t="s">
        <v>4</v>
      </c>
      <c r="G238" s="2" t="s">
        <v>999</v>
      </c>
    </row>
    <row r="239">
      <c r="A239" s="1" t="s">
        <v>1010</v>
      </c>
      <c r="B239" s="1" t="s">
        <v>396</v>
      </c>
      <c r="C239" s="1" t="s">
        <v>1011</v>
      </c>
      <c r="D239" s="2" t="s">
        <v>1012</v>
      </c>
      <c r="E239" t="str">
        <f>IMAGE("http://enjoybitcoins.com/wp-content/plugins/all-in-one-seo-pack/images/default-user-image.png",1)</f>
        <v/>
      </c>
      <c r="F239" s="1" t="s">
        <v>4</v>
      </c>
      <c r="G239" s="2" t="s">
        <v>1013</v>
      </c>
    </row>
    <row r="240">
      <c r="A240" s="1" t="s">
        <v>1014</v>
      </c>
      <c r="B240" s="1" t="s">
        <v>1015</v>
      </c>
      <c r="C240" s="1" t="s">
        <v>1016</v>
      </c>
      <c r="D240" s="1" t="s">
        <v>1017</v>
      </c>
      <c r="E240" t="str">
        <f>IMAGE("http://ifttt.com/images/no_image_card.png",1)</f>
        <v/>
      </c>
      <c r="F240" s="1" t="s">
        <v>4</v>
      </c>
      <c r="G240" s="2" t="s">
        <v>1018</v>
      </c>
    </row>
    <row r="241">
      <c r="A241" s="1" t="s">
        <v>1019</v>
      </c>
      <c r="B241" s="1" t="s">
        <v>794</v>
      </c>
      <c r="C241" s="1" t="s">
        <v>1020</v>
      </c>
      <c r="D241" s="2" t="s">
        <v>1021</v>
      </c>
      <c r="E241" t="str">
        <f>IMAGE("http://www.ofnumbers.com/wp-content/uploads/2015/05/blockrio-graphs-1024x329.jpg",1)</f>
        <v/>
      </c>
      <c r="F241" s="1" t="s">
        <v>4</v>
      </c>
      <c r="G241" s="2" t="s">
        <v>1022</v>
      </c>
    </row>
    <row r="242">
      <c r="A242" s="1" t="s">
        <v>1023</v>
      </c>
      <c r="B242" s="1" t="s">
        <v>1024</v>
      </c>
      <c r="C242" s="1" t="s">
        <v>1025</v>
      </c>
      <c r="D242" s="2" t="s">
        <v>1026</v>
      </c>
      <c r="E242" t="str">
        <f>IMAGE("https://pbs.twimg.com/profile_images/578182941827727360/8vmC7XJH_400x400.jpeg",1)</f>
        <v/>
      </c>
      <c r="F242" s="1" t="s">
        <v>4</v>
      </c>
      <c r="G242" s="2" t="s">
        <v>1027</v>
      </c>
    </row>
    <row r="243">
      <c r="A243" s="1" t="s">
        <v>1028</v>
      </c>
      <c r="B243" s="1" t="s">
        <v>1029</v>
      </c>
      <c r="C243" s="1" t="s">
        <v>1030</v>
      </c>
      <c r="D243" s="1" t="s">
        <v>1031</v>
      </c>
      <c r="E243" t="str">
        <f>IMAGE("http://ifttt.com/images/no_image_card.png",1)</f>
        <v/>
      </c>
      <c r="F243" s="1" t="s">
        <v>4</v>
      </c>
      <c r="G243" s="2" t="s">
        <v>1032</v>
      </c>
    </row>
    <row r="244">
      <c r="A244" s="1" t="s">
        <v>1033</v>
      </c>
      <c r="B244" s="1" t="s">
        <v>1034</v>
      </c>
      <c r="C244" s="1" t="s">
        <v>1035</v>
      </c>
      <c r="D244" s="2" t="s">
        <v>1036</v>
      </c>
      <c r="E244" t="str">
        <f>IMAGE("http://i.imgur.com/O6qXXLf.jpg?fb",1)</f>
        <v/>
      </c>
      <c r="F244" s="1" t="s">
        <v>4</v>
      </c>
      <c r="G244" s="2" t="s">
        <v>1037</v>
      </c>
    </row>
    <row r="245">
      <c r="A245" s="1" t="s">
        <v>1038</v>
      </c>
      <c r="B245" s="1" t="s">
        <v>1039</v>
      </c>
      <c r="C245" s="1" t="s">
        <v>1040</v>
      </c>
      <c r="D245" s="1" t="s">
        <v>1041</v>
      </c>
      <c r="E245" t="str">
        <f t="shared" ref="E245:E249" si="30">IMAGE("http://ifttt.com/images/no_image_card.png",1)</f>
        <v/>
      </c>
      <c r="F245" s="1" t="s">
        <v>4</v>
      </c>
      <c r="G245" s="2" t="s">
        <v>1042</v>
      </c>
    </row>
    <row r="246">
      <c r="A246" s="1" t="s">
        <v>1043</v>
      </c>
      <c r="B246" s="1" t="s">
        <v>1044</v>
      </c>
      <c r="C246" s="1" t="s">
        <v>1045</v>
      </c>
      <c r="D246" s="1" t="s">
        <v>1046</v>
      </c>
      <c r="E246" t="str">
        <f t="shared" si="30"/>
        <v/>
      </c>
      <c r="F246" s="1" t="s">
        <v>4</v>
      </c>
      <c r="G246" s="2" t="s">
        <v>1047</v>
      </c>
    </row>
    <row r="247">
      <c r="A247" s="1" t="s">
        <v>1048</v>
      </c>
      <c r="B247" s="1" t="s">
        <v>1049</v>
      </c>
      <c r="C247" s="1" t="s">
        <v>1050</v>
      </c>
      <c r="D247" s="1" t="s">
        <v>1051</v>
      </c>
      <c r="E247" t="str">
        <f t="shared" si="30"/>
        <v/>
      </c>
      <c r="F247" s="1" t="s">
        <v>4</v>
      </c>
      <c r="G247" s="2" t="s">
        <v>1052</v>
      </c>
    </row>
    <row r="248">
      <c r="A248" s="1" t="s">
        <v>1053</v>
      </c>
      <c r="B248" s="1" t="s">
        <v>291</v>
      </c>
      <c r="C248" s="1" t="s">
        <v>1054</v>
      </c>
      <c r="D248" s="1" t="s">
        <v>1055</v>
      </c>
      <c r="E248" t="str">
        <f t="shared" si="30"/>
        <v/>
      </c>
      <c r="F248" s="1" t="s">
        <v>4</v>
      </c>
      <c r="G248" s="2" t="s">
        <v>1056</v>
      </c>
    </row>
    <row r="249">
      <c r="A249" s="1" t="s">
        <v>1057</v>
      </c>
      <c r="B249" s="1" t="s">
        <v>1058</v>
      </c>
      <c r="C249" s="1" t="s">
        <v>1059</v>
      </c>
      <c r="D249" s="1" t="s">
        <v>1060</v>
      </c>
      <c r="E249" t="str">
        <f t="shared" si="30"/>
        <v/>
      </c>
      <c r="F249" s="1" t="s">
        <v>4</v>
      </c>
      <c r="G249" s="2" t="s">
        <v>1061</v>
      </c>
    </row>
    <row r="250">
      <c r="A250" s="1" t="s">
        <v>1062</v>
      </c>
      <c r="B250" s="1" t="s">
        <v>1063</v>
      </c>
      <c r="C250" s="1" t="s">
        <v>1064</v>
      </c>
      <c r="D250" s="2" t="s">
        <v>1065</v>
      </c>
      <c r="E250" t="str">
        <f>IMAGE("https://s.thinklink.com/images/plainsite/logo.gif",1)</f>
        <v/>
      </c>
      <c r="F250" s="1" t="s">
        <v>4</v>
      </c>
      <c r="G250" s="2" t="s">
        <v>1066</v>
      </c>
    </row>
    <row r="251">
      <c r="A251" s="1" t="s">
        <v>1067</v>
      </c>
      <c r="B251" s="1" t="s">
        <v>1068</v>
      </c>
      <c r="C251" s="1" t="s">
        <v>1069</v>
      </c>
      <c r="D251" s="1" t="s">
        <v>1070</v>
      </c>
      <c r="E251" t="str">
        <f>IMAGE("http://ifttt.com/images/no_image_card.png",1)</f>
        <v/>
      </c>
      <c r="F251" s="1" t="s">
        <v>4</v>
      </c>
      <c r="G251" s="2" t="s">
        <v>1071</v>
      </c>
    </row>
    <row r="252">
      <c r="A252" s="1" t="s">
        <v>1033</v>
      </c>
      <c r="B252" s="1" t="s">
        <v>1034</v>
      </c>
      <c r="C252" s="1" t="s">
        <v>1035</v>
      </c>
      <c r="D252" s="2" t="s">
        <v>1036</v>
      </c>
      <c r="E252" t="str">
        <f>IMAGE("http://i.imgur.com/O6qXXLf.jpg?fb",1)</f>
        <v/>
      </c>
      <c r="F252" s="1" t="s">
        <v>4</v>
      </c>
      <c r="G252" s="2" t="s">
        <v>1037</v>
      </c>
    </row>
    <row r="253">
      <c r="A253" s="1" t="s">
        <v>1072</v>
      </c>
      <c r="B253" s="1" t="s">
        <v>1073</v>
      </c>
      <c r="C253" s="1" t="s">
        <v>1074</v>
      </c>
      <c r="D253" s="2" t="s">
        <v>1075</v>
      </c>
      <c r="E253" t="str">
        <f>IMAGE("https://weeklyglobalresearch.files.wordpress.com/2014/04/bitcoin_logo_small-150x150.png?w=75&amp;amp;h=75",1)</f>
        <v/>
      </c>
      <c r="F253" s="1" t="s">
        <v>4</v>
      </c>
      <c r="G253" s="2" t="s">
        <v>1076</v>
      </c>
    </row>
    <row r="254">
      <c r="A254" s="1" t="s">
        <v>1077</v>
      </c>
      <c r="B254" s="1" t="s">
        <v>1078</v>
      </c>
      <c r="C254" s="1" t="s">
        <v>1079</v>
      </c>
      <c r="D254" s="2" t="s">
        <v>1080</v>
      </c>
      <c r="E254" t="str">
        <f>IMAGE("https://bitcoinmagazine.com/wp-content/uploads/2015/05/podcast.jpg",1)</f>
        <v/>
      </c>
      <c r="F254" s="1" t="s">
        <v>4</v>
      </c>
      <c r="G254" s="2" t="s">
        <v>1081</v>
      </c>
    </row>
    <row r="255">
      <c r="A255" s="1" t="s">
        <v>1082</v>
      </c>
      <c r="B255" s="1" t="s">
        <v>1083</v>
      </c>
      <c r="C255" s="1" t="s">
        <v>1084</v>
      </c>
      <c r="D255" s="2" t="s">
        <v>1085</v>
      </c>
      <c r="E255" t="str">
        <f>IMAGE("http://www.cryptosclub.com/bundles/instant/images/load.GIF",1)</f>
        <v/>
      </c>
      <c r="F255" s="1" t="s">
        <v>4</v>
      </c>
      <c r="G255" s="2" t="s">
        <v>1086</v>
      </c>
    </row>
    <row r="256">
      <c r="A256" s="1" t="s">
        <v>1087</v>
      </c>
      <c r="B256" s="1" t="s">
        <v>450</v>
      </c>
      <c r="C256" s="1" t="s">
        <v>1088</v>
      </c>
      <c r="D256" s="2" t="s">
        <v>1089</v>
      </c>
      <c r="E256" t="str">
        <f>IMAGE("http://panampost.com/wp-content/uploads/ft-dinero-electronico-ecuador.jpg",1)</f>
        <v/>
      </c>
      <c r="F256" s="1" t="s">
        <v>4</v>
      </c>
      <c r="G256" s="2" t="s">
        <v>1090</v>
      </c>
    </row>
    <row r="257">
      <c r="A257" s="1" t="s">
        <v>1091</v>
      </c>
      <c r="B257" s="1" t="s">
        <v>1092</v>
      </c>
      <c r="C257" s="1" t="s">
        <v>1093</v>
      </c>
      <c r="D257" s="1" t="s">
        <v>1094</v>
      </c>
      <c r="E257" t="str">
        <f t="shared" ref="E257:E261" si="31">IMAGE("http://ifttt.com/images/no_image_card.png",1)</f>
        <v/>
      </c>
      <c r="F257" s="1" t="s">
        <v>4</v>
      </c>
      <c r="G257" s="2" t="s">
        <v>1095</v>
      </c>
    </row>
    <row r="258">
      <c r="A258" s="1" t="s">
        <v>1096</v>
      </c>
      <c r="B258" s="1" t="s">
        <v>1097</v>
      </c>
      <c r="C258" s="1" t="s">
        <v>1098</v>
      </c>
      <c r="D258" s="1" t="s">
        <v>1099</v>
      </c>
      <c r="E258" t="str">
        <f t="shared" si="31"/>
        <v/>
      </c>
      <c r="F258" s="1" t="s">
        <v>4</v>
      </c>
      <c r="G258" s="2" t="s">
        <v>1100</v>
      </c>
    </row>
    <row r="259">
      <c r="A259" s="1" t="s">
        <v>1101</v>
      </c>
      <c r="B259" s="1" t="s">
        <v>1102</v>
      </c>
      <c r="C259" s="1" t="s">
        <v>1103</v>
      </c>
      <c r="D259" s="1" t="s">
        <v>1104</v>
      </c>
      <c r="E259" t="str">
        <f t="shared" si="31"/>
        <v/>
      </c>
      <c r="F259" s="1" t="s">
        <v>4</v>
      </c>
      <c r="G259" s="2" t="s">
        <v>1105</v>
      </c>
    </row>
    <row r="260">
      <c r="A260" s="1" t="s">
        <v>1106</v>
      </c>
      <c r="B260" s="1" t="s">
        <v>1107</v>
      </c>
      <c r="C260" s="1" t="s">
        <v>1108</v>
      </c>
      <c r="D260" s="1" t="s">
        <v>1109</v>
      </c>
      <c r="E260" t="str">
        <f t="shared" si="31"/>
        <v/>
      </c>
      <c r="F260" s="1" t="s">
        <v>4</v>
      </c>
      <c r="G260" s="2" t="s">
        <v>1110</v>
      </c>
    </row>
    <row r="261">
      <c r="A261" s="1" t="s">
        <v>1111</v>
      </c>
      <c r="B261" s="1" t="s">
        <v>1112</v>
      </c>
      <c r="C261" s="1" t="s">
        <v>1113</v>
      </c>
      <c r="D261" s="2" t="s">
        <v>1114</v>
      </c>
      <c r="E261" t="str">
        <f t="shared" si="31"/>
        <v/>
      </c>
      <c r="F261" s="1" t="s">
        <v>4</v>
      </c>
      <c r="G261" s="2" t="s">
        <v>1115</v>
      </c>
    </row>
    <row r="262">
      <c r="A262" s="1" t="s">
        <v>1116</v>
      </c>
      <c r="B262" s="1" t="s">
        <v>1117</v>
      </c>
      <c r="C262" s="1" t="s">
        <v>1118</v>
      </c>
      <c r="D262" s="2" t="s">
        <v>1119</v>
      </c>
      <c r="E262" t="str">
        <f>IMAGE("http://i.imgur.com/Bp4hOpF.png?fb",1)</f>
        <v/>
      </c>
      <c r="F262" s="1" t="s">
        <v>4</v>
      </c>
      <c r="G262" s="2" t="s">
        <v>1120</v>
      </c>
    </row>
    <row r="263">
      <c r="A263" s="1" t="s">
        <v>1121</v>
      </c>
      <c r="B263" s="1" t="s">
        <v>1122</v>
      </c>
      <c r="C263" s="1" t="s">
        <v>1123</v>
      </c>
      <c r="D263" s="1" t="s">
        <v>1124</v>
      </c>
      <c r="E263" t="str">
        <f>IMAGE("http://ifttt.com/images/no_image_card.png",1)</f>
        <v/>
      </c>
      <c r="F263" s="1" t="s">
        <v>4</v>
      </c>
      <c r="G263" s="2" t="s">
        <v>1125</v>
      </c>
    </row>
    <row r="264">
      <c r="A264" s="1" t="s">
        <v>1126</v>
      </c>
      <c r="B264" s="1" t="s">
        <v>1127</v>
      </c>
      <c r="C264" s="1" t="s">
        <v>1128</v>
      </c>
      <c r="D264" s="2" t="s">
        <v>1129</v>
      </c>
      <c r="E264" t="str">
        <f>IMAGE("http://blog.cubits.com/wp-content/uploads/2015/06/blog_photo_final.png",1)</f>
        <v/>
      </c>
      <c r="F264" s="1" t="s">
        <v>4</v>
      </c>
      <c r="G264" s="2" t="s">
        <v>1130</v>
      </c>
    </row>
    <row r="265">
      <c r="A265" s="1" t="s">
        <v>1131</v>
      </c>
      <c r="B265" s="1" t="s">
        <v>1132</v>
      </c>
      <c r="C265" s="1" t="s">
        <v>1133</v>
      </c>
      <c r="D265" s="2" t="s">
        <v>1134</v>
      </c>
      <c r="E265" t="str">
        <f>IMAGE("http://2.bp.blogspot.com/-_s5OPC2MoNM/VWwxHEMJcGI/AAAAAAAAACQ/zd2pXc33cDc/s1600/1962759_702572109801537_352247464_n-550x250.jpg",1)</f>
        <v/>
      </c>
      <c r="F265" s="1" t="s">
        <v>4</v>
      </c>
      <c r="G265" s="2" t="s">
        <v>1135</v>
      </c>
    </row>
    <row r="266">
      <c r="A266" s="1" t="s">
        <v>1136</v>
      </c>
      <c r="B266" s="1" t="s">
        <v>1137</v>
      </c>
      <c r="C266" s="1" t="s">
        <v>1138</v>
      </c>
      <c r="D266" s="2" t="s">
        <v>1139</v>
      </c>
      <c r="E266" t="str">
        <f>IMAGE("https://pbs.twimg.com/profile_images/2606251473/mjbp6afh3h8co3gecbrb_400x400.jpeg",1)</f>
        <v/>
      </c>
      <c r="F266" s="1" t="s">
        <v>4</v>
      </c>
      <c r="G266" s="2" t="s">
        <v>1140</v>
      </c>
    </row>
    <row r="267">
      <c r="A267" s="1" t="s">
        <v>1141</v>
      </c>
      <c r="B267" s="1" t="s">
        <v>1142</v>
      </c>
      <c r="C267" s="1" t="s">
        <v>1143</v>
      </c>
      <c r="D267" s="2" t="s">
        <v>1144</v>
      </c>
      <c r="E267" t="str">
        <f>IMAGE("https://pbs.twimg.com/media/CGaCkgWWwAAcopK.jpg:large",1)</f>
        <v/>
      </c>
      <c r="F267" s="1" t="s">
        <v>4</v>
      </c>
      <c r="G267" s="2" t="s">
        <v>1145</v>
      </c>
    </row>
    <row r="268">
      <c r="A268" s="1" t="s">
        <v>1146</v>
      </c>
      <c r="B268" s="1" t="s">
        <v>1147</v>
      </c>
      <c r="C268" s="1" t="s">
        <v>1148</v>
      </c>
      <c r="D268" s="1" t="s">
        <v>1149</v>
      </c>
      <c r="E268" t="str">
        <f t="shared" ref="E268:E270" si="32">IMAGE("http://ifttt.com/images/no_image_card.png",1)</f>
        <v/>
      </c>
      <c r="F268" s="1" t="s">
        <v>4</v>
      </c>
      <c r="G268" s="2" t="s">
        <v>1150</v>
      </c>
    </row>
    <row r="269">
      <c r="A269" s="1" t="s">
        <v>1151</v>
      </c>
      <c r="B269" s="1" t="s">
        <v>1152</v>
      </c>
      <c r="C269" s="1" t="s">
        <v>1153</v>
      </c>
      <c r="D269" s="1" t="s">
        <v>1154</v>
      </c>
      <c r="E269" t="str">
        <f t="shared" si="32"/>
        <v/>
      </c>
      <c r="F269" s="1" t="s">
        <v>4</v>
      </c>
      <c r="G269" s="2" t="s">
        <v>1155</v>
      </c>
    </row>
    <row r="270">
      <c r="A270" s="1" t="s">
        <v>1156</v>
      </c>
      <c r="B270" s="1" t="s">
        <v>1157</v>
      </c>
      <c r="C270" s="1" t="s">
        <v>1158</v>
      </c>
      <c r="D270" s="1" t="s">
        <v>1159</v>
      </c>
      <c r="E270" t="str">
        <f t="shared" si="32"/>
        <v/>
      </c>
      <c r="F270" s="1" t="s">
        <v>4</v>
      </c>
      <c r="G270" s="2" t="s">
        <v>1160</v>
      </c>
    </row>
    <row r="271">
      <c r="A271" s="1" t="s">
        <v>1131</v>
      </c>
      <c r="B271" s="1" t="s">
        <v>1132</v>
      </c>
      <c r="C271" s="1" t="s">
        <v>1133</v>
      </c>
      <c r="D271" s="2" t="s">
        <v>1134</v>
      </c>
      <c r="E271" t="str">
        <f>IMAGE("http://2.bp.blogspot.com/-_s5OPC2MoNM/VWwxHEMJcGI/AAAAAAAAACQ/zd2pXc33cDc/s1600/1962759_702572109801537_352247464_n-550x250.jpg",1)</f>
        <v/>
      </c>
      <c r="F271" s="1" t="s">
        <v>4</v>
      </c>
      <c r="G271" s="2" t="s">
        <v>1135</v>
      </c>
    </row>
    <row r="272">
      <c r="A272" s="1" t="s">
        <v>1136</v>
      </c>
      <c r="B272" s="1" t="s">
        <v>1137</v>
      </c>
      <c r="C272" s="1" t="s">
        <v>1138</v>
      </c>
      <c r="D272" s="2" t="s">
        <v>1139</v>
      </c>
      <c r="E272" t="str">
        <f>IMAGE("https://pbs.twimg.com/profile_images/2606251473/mjbp6afh3h8co3gecbrb_400x400.jpeg",1)</f>
        <v/>
      </c>
      <c r="F272" s="1" t="s">
        <v>4</v>
      </c>
      <c r="G272" s="2" t="s">
        <v>1140</v>
      </c>
    </row>
    <row r="273">
      <c r="A273" s="1" t="s">
        <v>1161</v>
      </c>
      <c r="B273" s="1" t="s">
        <v>1162</v>
      </c>
      <c r="C273" s="1" t="s">
        <v>1163</v>
      </c>
      <c r="D273" s="2" t="s">
        <v>1164</v>
      </c>
      <c r="E273" t="str">
        <f>IMAGE("https://www.mail-archive.com/logo.png",1)</f>
        <v/>
      </c>
      <c r="F273" s="1" t="s">
        <v>4</v>
      </c>
      <c r="G273" s="2" t="s">
        <v>1165</v>
      </c>
    </row>
    <row r="274">
      <c r="A274" s="1" t="s">
        <v>1166</v>
      </c>
      <c r="B274" s="1" t="s">
        <v>1167</v>
      </c>
      <c r="C274" s="1" t="s">
        <v>1168</v>
      </c>
      <c r="D274" s="1" t="s">
        <v>1169</v>
      </c>
      <c r="E274" t="str">
        <f t="shared" ref="E274:E275" si="33">IMAGE("http://ifttt.com/images/no_image_card.png",1)</f>
        <v/>
      </c>
      <c r="F274" s="1" t="s">
        <v>4</v>
      </c>
      <c r="G274" s="2" t="s">
        <v>1170</v>
      </c>
    </row>
    <row r="275">
      <c r="A275" s="1" t="s">
        <v>1171</v>
      </c>
      <c r="B275" s="1" t="s">
        <v>1172</v>
      </c>
      <c r="C275" s="1" t="s">
        <v>1173</v>
      </c>
      <c r="D275" s="2" t="s">
        <v>1174</v>
      </c>
      <c r="E275" t="str">
        <f t="shared" si="33"/>
        <v/>
      </c>
      <c r="F275" s="1" t="s">
        <v>4</v>
      </c>
      <c r="G275" s="2" t="s">
        <v>1175</v>
      </c>
    </row>
    <row r="276">
      <c r="A276" s="1" t="s">
        <v>1176</v>
      </c>
      <c r="B276" s="1" t="s">
        <v>1142</v>
      </c>
      <c r="C276" s="1" t="s">
        <v>1143</v>
      </c>
      <c r="D276" s="2" t="s">
        <v>1177</v>
      </c>
      <c r="E276" t="str">
        <f>IMAGE("https://pbs.twimg.com/media/CGaNjCMXEAAnIpI.jpg:large",1)</f>
        <v/>
      </c>
      <c r="F276" s="1" t="s">
        <v>4</v>
      </c>
      <c r="G276" s="2" t="s">
        <v>1178</v>
      </c>
    </row>
    <row r="277">
      <c r="A277" s="1" t="s">
        <v>1176</v>
      </c>
      <c r="B277" s="1" t="s">
        <v>1179</v>
      </c>
      <c r="C277" s="1" t="s">
        <v>1180</v>
      </c>
      <c r="D277" s="1" t="s">
        <v>1181</v>
      </c>
      <c r="E277" t="str">
        <f>IMAGE("http://ifttt.com/images/no_image_card.png",1)</f>
        <v/>
      </c>
      <c r="F277" s="1" t="s">
        <v>4</v>
      </c>
      <c r="G277" s="2" t="s">
        <v>1182</v>
      </c>
    </row>
    <row r="278">
      <c r="A278" s="1" t="s">
        <v>1183</v>
      </c>
      <c r="B278" s="1" t="s">
        <v>1184</v>
      </c>
      <c r="C278" s="1" t="s">
        <v>1185</v>
      </c>
      <c r="D278" s="2" t="s">
        <v>1186</v>
      </c>
      <c r="E278" t="str">
        <f>IMAGE("https://i1.sndcdn.com/artworks-000118602020-kqtsj5-t500x500.jpg",1)</f>
        <v/>
      </c>
      <c r="F278" s="1" t="s">
        <v>4</v>
      </c>
      <c r="G278" s="2" t="s">
        <v>1187</v>
      </c>
    </row>
    <row r="279">
      <c r="A279" s="1" t="s">
        <v>1188</v>
      </c>
      <c r="B279" s="1" t="s">
        <v>1189</v>
      </c>
      <c r="C279" s="1" t="s">
        <v>1190</v>
      </c>
      <c r="D279" s="1" t="s">
        <v>1191</v>
      </c>
      <c r="E279" t="str">
        <f>IMAGE("http://ifttt.com/images/no_image_card.png",1)</f>
        <v/>
      </c>
      <c r="F279" s="1" t="s">
        <v>4</v>
      </c>
      <c r="G279" s="2" t="s">
        <v>1192</v>
      </c>
    </row>
    <row r="280">
      <c r="A280" s="1" t="s">
        <v>1161</v>
      </c>
      <c r="B280" s="1" t="s">
        <v>1162</v>
      </c>
      <c r="C280" s="1" t="s">
        <v>1163</v>
      </c>
      <c r="D280" s="2" t="s">
        <v>1164</v>
      </c>
      <c r="E280" t="str">
        <f>IMAGE("https://www.mail-archive.com/logo.png",1)</f>
        <v/>
      </c>
      <c r="F280" s="1" t="s">
        <v>4</v>
      </c>
      <c r="G280" s="2" t="s">
        <v>1165</v>
      </c>
    </row>
    <row r="281">
      <c r="A281" s="1" t="s">
        <v>1166</v>
      </c>
      <c r="B281" s="1" t="s">
        <v>1167</v>
      </c>
      <c r="C281" s="1" t="s">
        <v>1168</v>
      </c>
      <c r="D281" s="1" t="s">
        <v>1169</v>
      </c>
      <c r="E281" t="str">
        <f t="shared" ref="E281:E282" si="34">IMAGE("http://ifttt.com/images/no_image_card.png",1)</f>
        <v/>
      </c>
      <c r="F281" s="1" t="s">
        <v>4</v>
      </c>
      <c r="G281" s="2" t="s">
        <v>1170</v>
      </c>
    </row>
    <row r="282">
      <c r="A282" s="1" t="s">
        <v>1171</v>
      </c>
      <c r="B282" s="1" t="s">
        <v>1172</v>
      </c>
      <c r="C282" s="1" t="s">
        <v>1173</v>
      </c>
      <c r="D282" s="2" t="s">
        <v>1174</v>
      </c>
      <c r="E282" t="str">
        <f t="shared" si="34"/>
        <v/>
      </c>
      <c r="F282" s="1" t="s">
        <v>4</v>
      </c>
      <c r="G282" s="2" t="s">
        <v>1175</v>
      </c>
    </row>
    <row r="283">
      <c r="A283" s="1" t="s">
        <v>1176</v>
      </c>
      <c r="B283" s="1" t="s">
        <v>1142</v>
      </c>
      <c r="C283" s="1" t="s">
        <v>1143</v>
      </c>
      <c r="D283" s="2" t="s">
        <v>1177</v>
      </c>
      <c r="E283" t="str">
        <f>IMAGE("https://pbs.twimg.com/media/CGaNjCMXEAAnIpI.jpg:large",1)</f>
        <v/>
      </c>
      <c r="F283" s="1" t="s">
        <v>4</v>
      </c>
      <c r="G283" s="2" t="s">
        <v>1178</v>
      </c>
    </row>
    <row r="284">
      <c r="A284" s="1" t="s">
        <v>1193</v>
      </c>
      <c r="B284" s="1" t="s">
        <v>1194</v>
      </c>
      <c r="C284" s="1" t="s">
        <v>1195</v>
      </c>
      <c r="D284" s="2" t="s">
        <v>1196</v>
      </c>
      <c r="E284" t="str">
        <f>IMAGE("https://regmedia.co.uk/2013/02/12/double_facepalm.jpg",1)</f>
        <v/>
      </c>
      <c r="F284" s="1" t="s">
        <v>4</v>
      </c>
      <c r="G284" s="2" t="s">
        <v>1197</v>
      </c>
    </row>
    <row r="285">
      <c r="A285" s="1" t="s">
        <v>1198</v>
      </c>
      <c r="B285" s="1" t="s">
        <v>1194</v>
      </c>
      <c r="C285" s="1" t="s">
        <v>1199</v>
      </c>
      <c r="D285" s="2" t="s">
        <v>1200</v>
      </c>
      <c r="E285" t="str">
        <f>IMAGE("http://www.cbronline.com/Content/images/cbr_logo.png",1)</f>
        <v/>
      </c>
      <c r="F285" s="1" t="s">
        <v>4</v>
      </c>
      <c r="G285" s="2" t="s">
        <v>1201</v>
      </c>
    </row>
    <row r="286">
      <c r="A286" s="1" t="s">
        <v>1202</v>
      </c>
      <c r="B286" s="1" t="s">
        <v>1203</v>
      </c>
      <c r="C286" s="1" t="s">
        <v>1204</v>
      </c>
      <c r="D286" s="1" t="s">
        <v>364</v>
      </c>
      <c r="E286" t="str">
        <f t="shared" ref="E286:E287" si="35">IMAGE("http://ifttt.com/images/no_image_card.png",1)</f>
        <v/>
      </c>
      <c r="F286" s="1" t="s">
        <v>4</v>
      </c>
      <c r="G286" s="2" t="s">
        <v>1205</v>
      </c>
    </row>
    <row r="287">
      <c r="A287" s="1" t="s">
        <v>1206</v>
      </c>
      <c r="B287" s="1" t="s">
        <v>1207</v>
      </c>
      <c r="C287" s="1" t="s">
        <v>1208</v>
      </c>
      <c r="D287" s="1" t="s">
        <v>1209</v>
      </c>
      <c r="E287" t="str">
        <f t="shared" si="35"/>
        <v/>
      </c>
      <c r="F287" s="1" t="s">
        <v>4</v>
      </c>
      <c r="G287" s="2" t="s">
        <v>1210</v>
      </c>
    </row>
    <row r="288">
      <c r="A288" s="1" t="s">
        <v>1211</v>
      </c>
      <c r="B288" s="1" t="s">
        <v>1212</v>
      </c>
      <c r="C288" s="1" t="s">
        <v>1213</v>
      </c>
      <c r="D288" s="2" t="s">
        <v>1214</v>
      </c>
      <c r="E288" t="str">
        <f>IMAGE("http://www.zamnesia.com/img/logo_1.png?1432293457",1)</f>
        <v/>
      </c>
      <c r="F288" s="1" t="s">
        <v>4</v>
      </c>
      <c r="G288" s="2" t="s">
        <v>1215</v>
      </c>
    </row>
    <row r="289">
      <c r="A289" s="1" t="s">
        <v>1216</v>
      </c>
      <c r="B289" s="1" t="s">
        <v>1217</v>
      </c>
      <c r="C289" s="1" t="s">
        <v>1218</v>
      </c>
      <c r="D289" s="1" t="s">
        <v>1219</v>
      </c>
      <c r="E289" t="str">
        <f>IMAGE("http://ifttt.com/images/no_image_card.png",1)</f>
        <v/>
      </c>
      <c r="F289" s="1" t="s">
        <v>4</v>
      </c>
      <c r="G289" s="2" t="s">
        <v>1220</v>
      </c>
    </row>
    <row r="290">
      <c r="A290" s="1" t="s">
        <v>1221</v>
      </c>
      <c r="B290" s="1" t="s">
        <v>182</v>
      </c>
      <c r="C290" s="1" t="s">
        <v>1222</v>
      </c>
      <c r="D290" s="2" t="s">
        <v>1223</v>
      </c>
      <c r="E290" t="str">
        <f>IMAGE("https://i.ytimg.com/vi/6qWCECHJINo/hqdefault.jpg",1)</f>
        <v/>
      </c>
      <c r="F290" s="1" t="s">
        <v>4</v>
      </c>
      <c r="G290" s="2" t="s">
        <v>1224</v>
      </c>
    </row>
    <row r="291">
      <c r="A291" s="1" t="s">
        <v>1225</v>
      </c>
      <c r="B291" s="1" t="s">
        <v>1226</v>
      </c>
      <c r="C291" s="1" t="s">
        <v>1227</v>
      </c>
      <c r="D291" s="2" t="s">
        <v>1228</v>
      </c>
      <c r="E291" t="str">
        <f>IMAGE("https://pbs.twimg.com/profile_images/570063561603289088/CfuQCX0Y_400x400.png",1)</f>
        <v/>
      </c>
      <c r="F291" s="1" t="s">
        <v>4</v>
      </c>
      <c r="G291" s="2" t="s">
        <v>1229</v>
      </c>
    </row>
    <row r="292">
      <c r="A292" s="1" t="s">
        <v>1230</v>
      </c>
      <c r="B292" s="1" t="s">
        <v>1231</v>
      </c>
      <c r="C292" s="1" t="s">
        <v>1232</v>
      </c>
      <c r="D292" s="2" t="s">
        <v>1233</v>
      </c>
      <c r="E292" t="str">
        <f>IMAGE("http://ifttt.com/images/no_image_card.png",1)</f>
        <v/>
      </c>
      <c r="F292" s="1" t="s">
        <v>4</v>
      </c>
      <c r="G292" s="2" t="s">
        <v>1234</v>
      </c>
    </row>
    <row r="293">
      <c r="A293" s="1" t="s">
        <v>1230</v>
      </c>
      <c r="B293" s="1" t="s">
        <v>1235</v>
      </c>
      <c r="C293" s="1" t="s">
        <v>1236</v>
      </c>
      <c r="D293" s="2" t="s">
        <v>1237</v>
      </c>
      <c r="E293" t="str">
        <f>IMAGE("https://41.media.tumblr.com/33a9b6fe1ee09c809083a525c9df2d79/tumblr_inline_np8w4q2ktV1sma3nu_540.png",1)</f>
        <v/>
      </c>
      <c r="F293" s="1" t="s">
        <v>4</v>
      </c>
      <c r="G293" s="2" t="s">
        <v>1238</v>
      </c>
    </row>
    <row r="294">
      <c r="A294" s="1" t="s">
        <v>1239</v>
      </c>
      <c r="B294" s="1" t="s">
        <v>1240</v>
      </c>
      <c r="C294" s="1" t="s">
        <v>1241</v>
      </c>
      <c r="D294" s="2" t="s">
        <v>1242</v>
      </c>
      <c r="E294" t="str">
        <f>IMAGE("http://4.bp.blogspot.com/-Pd1FRYg-s1s/VWxnQ_R6AtI/AAAAAAAAAIo/bAF7RuOiidw/s640/ubertipmecard_front2.PNG",1)</f>
        <v/>
      </c>
      <c r="F294" s="1" t="s">
        <v>4</v>
      </c>
      <c r="G294" s="2" t="s">
        <v>1243</v>
      </c>
    </row>
    <row r="295">
      <c r="A295" s="1" t="s">
        <v>1244</v>
      </c>
      <c r="B295" s="1" t="s">
        <v>1245</v>
      </c>
      <c r="C295" s="1" t="s">
        <v>1246</v>
      </c>
      <c r="D295" s="1" t="s">
        <v>1247</v>
      </c>
      <c r="E295" t="str">
        <f t="shared" ref="E295:E296" si="36">IMAGE("http://ifttt.com/images/no_image_card.png",1)</f>
        <v/>
      </c>
      <c r="F295" s="1" t="s">
        <v>4</v>
      </c>
      <c r="G295" s="2" t="s">
        <v>1248</v>
      </c>
    </row>
    <row r="296">
      <c r="A296" s="1" t="s">
        <v>1249</v>
      </c>
      <c r="B296" s="1" t="s">
        <v>32</v>
      </c>
      <c r="C296" s="1" t="s">
        <v>1250</v>
      </c>
      <c r="D296" s="1" t="s">
        <v>1251</v>
      </c>
      <c r="E296" t="str">
        <f t="shared" si="36"/>
        <v/>
      </c>
      <c r="F296" s="1" t="s">
        <v>4</v>
      </c>
      <c r="G296" s="2" t="s">
        <v>1252</v>
      </c>
    </row>
    <row r="297">
      <c r="A297" s="1" t="s">
        <v>1253</v>
      </c>
      <c r="B297" s="1" t="s">
        <v>32</v>
      </c>
      <c r="C297" s="1" t="s">
        <v>1254</v>
      </c>
      <c r="D297" s="2" t="s">
        <v>1255</v>
      </c>
      <c r="E297" t="str">
        <f>IMAGE("http://a.fsdn.com/allura/nf/1432057517/_ew_/theme/sftheme//images/sftheme/logo-black-svg_g.png",1)</f>
        <v/>
      </c>
      <c r="F297" s="1" t="s">
        <v>4</v>
      </c>
      <c r="G297" s="2" t="s">
        <v>1256</v>
      </c>
    </row>
    <row r="298">
      <c r="A298" s="1" t="s">
        <v>1253</v>
      </c>
      <c r="B298" s="1" t="s">
        <v>1257</v>
      </c>
      <c r="C298" s="1" t="s">
        <v>1258</v>
      </c>
      <c r="D298" s="1" t="s">
        <v>1259</v>
      </c>
      <c r="E298" t="str">
        <f t="shared" ref="E298:E301" si="37">IMAGE("http://ifttt.com/images/no_image_card.png",1)</f>
        <v/>
      </c>
      <c r="F298" s="1" t="s">
        <v>4</v>
      </c>
      <c r="G298" s="2" t="s">
        <v>1260</v>
      </c>
    </row>
    <row r="299">
      <c r="A299" s="1" t="s">
        <v>1261</v>
      </c>
      <c r="B299" s="1" t="s">
        <v>1262</v>
      </c>
      <c r="C299" s="1" t="s">
        <v>1263</v>
      </c>
      <c r="D299" s="1" t="s">
        <v>1264</v>
      </c>
      <c r="E299" t="str">
        <f t="shared" si="37"/>
        <v/>
      </c>
      <c r="F299" s="1" t="s">
        <v>4</v>
      </c>
      <c r="G299" s="2" t="s">
        <v>1265</v>
      </c>
    </row>
    <row r="300">
      <c r="A300" s="1" t="s">
        <v>1266</v>
      </c>
      <c r="B300" s="1" t="s">
        <v>685</v>
      </c>
      <c r="C300" s="1" t="s">
        <v>1267</v>
      </c>
      <c r="D300" s="1" t="s">
        <v>364</v>
      </c>
      <c r="E300" t="str">
        <f t="shared" si="37"/>
        <v/>
      </c>
      <c r="F300" s="1" t="s">
        <v>4</v>
      </c>
      <c r="G300" s="2" t="s">
        <v>1268</v>
      </c>
    </row>
    <row r="301">
      <c r="A301" s="1" t="s">
        <v>1269</v>
      </c>
      <c r="B301" s="1" t="s">
        <v>1270</v>
      </c>
      <c r="C301" s="1" t="s">
        <v>1271</v>
      </c>
      <c r="D301" s="1" t="s">
        <v>1272</v>
      </c>
      <c r="E301" t="str">
        <f t="shared" si="37"/>
        <v/>
      </c>
      <c r="F301" s="1" t="s">
        <v>4</v>
      </c>
      <c r="G301" s="2" t="s">
        <v>1273</v>
      </c>
    </row>
    <row r="302">
      <c r="A302" s="1" t="s">
        <v>1274</v>
      </c>
      <c r="B302" s="1" t="s">
        <v>1275</v>
      </c>
      <c r="C302" s="1" t="s">
        <v>1276</v>
      </c>
      <c r="D302" s="2" t="s">
        <v>1277</v>
      </c>
      <c r="E302" t="str">
        <f>IMAGE("https://liberty.me/wp-content/uploads/2015/05/Naomi-Ignited-Live-card-optimized.jpg",1)</f>
        <v/>
      </c>
      <c r="F302" s="1" t="s">
        <v>4</v>
      </c>
      <c r="G302" s="2" t="s">
        <v>1278</v>
      </c>
    </row>
    <row r="303">
      <c r="A303" s="1" t="s">
        <v>1279</v>
      </c>
      <c r="B303" s="1" t="s">
        <v>1280</v>
      </c>
      <c r="C303" s="1" t="s">
        <v>1281</v>
      </c>
      <c r="D303" s="1" t="s">
        <v>1282</v>
      </c>
      <c r="E303" t="str">
        <f>IMAGE("http://ifttt.com/images/no_image_card.png",1)</f>
        <v/>
      </c>
      <c r="F303" s="1" t="s">
        <v>4</v>
      </c>
      <c r="G303" s="2" t="s">
        <v>1283</v>
      </c>
    </row>
    <row r="304">
      <c r="A304" s="1" t="s">
        <v>1284</v>
      </c>
      <c r="B304" s="1" t="s">
        <v>1285</v>
      </c>
      <c r="C304" s="1" t="s">
        <v>1286</v>
      </c>
      <c r="D304" s="2" t="s">
        <v>1287</v>
      </c>
      <c r="E304" t="str">
        <f>IMAGE("https://i.ytimg.com/vi/HYShi9dhhJY/maxresdefault.jpg",1)</f>
        <v/>
      </c>
      <c r="F304" s="1" t="s">
        <v>4</v>
      </c>
      <c r="G304" s="2" t="s">
        <v>1288</v>
      </c>
    </row>
    <row r="305">
      <c r="A305" s="1" t="s">
        <v>1289</v>
      </c>
      <c r="B305" s="1" t="s">
        <v>1290</v>
      </c>
      <c r="C305" s="1" t="s">
        <v>1291</v>
      </c>
      <c r="D305" s="2" t="s">
        <v>1292</v>
      </c>
      <c r="E305" t="str">
        <f>IMAGE("https://www.mail-archive.com/logo.png",1)</f>
        <v/>
      </c>
      <c r="F305" s="1" t="s">
        <v>4</v>
      </c>
      <c r="G305" s="2" t="s">
        <v>1293</v>
      </c>
    </row>
    <row r="306">
      <c r="A306" s="1" t="s">
        <v>1294</v>
      </c>
      <c r="B306" s="1" t="s">
        <v>1295</v>
      </c>
      <c r="C306" s="1" t="s">
        <v>1296</v>
      </c>
      <c r="D306" s="1" t="s">
        <v>1297</v>
      </c>
      <c r="E306" t="str">
        <f t="shared" ref="E306:E307" si="38">IMAGE("http://ifttt.com/images/no_image_card.png",1)</f>
        <v/>
      </c>
      <c r="F306" s="1" t="s">
        <v>4</v>
      </c>
      <c r="G306" s="2" t="s">
        <v>1298</v>
      </c>
    </row>
    <row r="307">
      <c r="A307" s="1" t="s">
        <v>1299</v>
      </c>
      <c r="B307" s="1" t="s">
        <v>1300</v>
      </c>
      <c r="C307" s="1" t="s">
        <v>1301</v>
      </c>
      <c r="D307" s="1" t="s">
        <v>364</v>
      </c>
      <c r="E307" t="str">
        <f t="shared" si="38"/>
        <v/>
      </c>
      <c r="F307" s="1" t="s">
        <v>4</v>
      </c>
      <c r="G307" s="2" t="s">
        <v>1302</v>
      </c>
    </row>
    <row r="308">
      <c r="A308" s="1" t="s">
        <v>1303</v>
      </c>
      <c r="B308" s="1" t="s">
        <v>1304</v>
      </c>
      <c r="C308" s="1" t="s">
        <v>1305</v>
      </c>
      <c r="D308" s="2" t="s">
        <v>1306</v>
      </c>
      <c r="E308" t="str">
        <f>IMAGE("http://cdn2.hubspot.net/hubfs/424565/itBitblog-June-Offer.png#keepProtocol",1)</f>
        <v/>
      </c>
      <c r="F308" s="1" t="s">
        <v>4</v>
      </c>
      <c r="G308" s="2" t="s">
        <v>1307</v>
      </c>
    </row>
    <row r="309">
      <c r="A309" s="1" t="s">
        <v>1303</v>
      </c>
      <c r="B309" s="1" t="s">
        <v>1308</v>
      </c>
      <c r="C309" s="1" t="s">
        <v>1309</v>
      </c>
      <c r="D309" s="1" t="s">
        <v>1310</v>
      </c>
      <c r="E309" t="str">
        <f t="shared" ref="E309:E310" si="39">IMAGE("http://ifttt.com/images/no_image_card.png",1)</f>
        <v/>
      </c>
      <c r="F309" s="1" t="s">
        <v>4</v>
      </c>
      <c r="G309" s="2" t="s">
        <v>1311</v>
      </c>
    </row>
    <row r="310">
      <c r="A310" s="1" t="s">
        <v>1312</v>
      </c>
      <c r="B310" s="1" t="s">
        <v>1313</v>
      </c>
      <c r="C310" s="1" t="s">
        <v>1314</v>
      </c>
      <c r="D310" s="1" t="s">
        <v>1315</v>
      </c>
      <c r="E310" t="str">
        <f t="shared" si="39"/>
        <v/>
      </c>
      <c r="F310" s="1" t="s">
        <v>4</v>
      </c>
      <c r="G310" s="2" t="s">
        <v>1316</v>
      </c>
    </row>
    <row r="311">
      <c r="A311" s="1" t="s">
        <v>1317</v>
      </c>
      <c r="B311" s="1" t="s">
        <v>1318</v>
      </c>
      <c r="C311" s="1" t="s">
        <v>1319</v>
      </c>
      <c r="D311" s="2" t="s">
        <v>1320</v>
      </c>
      <c r="E311" t="str">
        <f>IMAGE("https://pbs.twimg.com/profile_images/3734928120/903f70a89e8b8d9993be2150794f4013_400x400.jpeg",1)</f>
        <v/>
      </c>
      <c r="F311" s="1" t="s">
        <v>4</v>
      </c>
      <c r="G311" s="2" t="s">
        <v>1321</v>
      </c>
    </row>
    <row r="312">
      <c r="A312" s="1" t="s">
        <v>1322</v>
      </c>
      <c r="B312" s="1" t="s">
        <v>1323</v>
      </c>
      <c r="C312" s="1" t="s">
        <v>1324</v>
      </c>
      <c r="D312" s="1" t="s">
        <v>1325</v>
      </c>
      <c r="E312" t="str">
        <f>IMAGE("http://ifttt.com/images/no_image_card.png",1)</f>
        <v/>
      </c>
      <c r="F312" s="1" t="s">
        <v>4</v>
      </c>
      <c r="G312" s="2" t="s">
        <v>1326</v>
      </c>
    </row>
    <row r="313">
      <c r="A313" s="1" t="s">
        <v>1327</v>
      </c>
      <c r="B313" s="1" t="s">
        <v>908</v>
      </c>
      <c r="C313" s="1" t="s">
        <v>1328</v>
      </c>
      <c r="D313" s="2" t="s">
        <v>1329</v>
      </c>
      <c r="E313" t="str">
        <f>IMAGE("http://wpmedia.news.nationalpost.com/2015/06/britain_libor.jpg?w=300",1)</f>
        <v/>
      </c>
      <c r="F313" s="1" t="s">
        <v>4</v>
      </c>
      <c r="G313" s="2" t="s">
        <v>1330</v>
      </c>
    </row>
    <row r="314">
      <c r="A314" s="1" t="s">
        <v>1331</v>
      </c>
      <c r="B314" s="1" t="s">
        <v>1332</v>
      </c>
      <c r="C314" s="1" t="s">
        <v>1333</v>
      </c>
      <c r="D314" s="2" t="s">
        <v>1334</v>
      </c>
      <c r="E314" t="str">
        <f>IMAGE("https://www.redditstatic.com/icon.png",1)</f>
        <v/>
      </c>
      <c r="F314" s="1" t="s">
        <v>4</v>
      </c>
      <c r="G314" s="2" t="s">
        <v>1335</v>
      </c>
    </row>
    <row r="315">
      <c r="A315" s="1" t="s">
        <v>1336</v>
      </c>
      <c r="B315" s="1" t="s">
        <v>1337</v>
      </c>
      <c r="C315" s="1" t="s">
        <v>1338</v>
      </c>
      <c r="D315" s="2" t="s">
        <v>1339</v>
      </c>
      <c r="E315" t="str">
        <f>IMAGE("http://i.imgur.com/Bq9XdQI.jpg?fb",1)</f>
        <v/>
      </c>
      <c r="F315" s="1" t="s">
        <v>4</v>
      </c>
      <c r="G315" s="2" t="s">
        <v>1340</v>
      </c>
    </row>
    <row r="316">
      <c r="A316" s="1" t="s">
        <v>1341</v>
      </c>
      <c r="B316" s="1" t="s">
        <v>966</v>
      </c>
      <c r="C316" s="1" t="s">
        <v>1342</v>
      </c>
      <c r="D316" s="2" t="s">
        <v>1343</v>
      </c>
      <c r="E316" t="str">
        <f>IMAGE("http://media.coindesk.com/2015/02/shutterstock_235785982.jpg",1)</f>
        <v/>
      </c>
      <c r="F316" s="1" t="s">
        <v>4</v>
      </c>
      <c r="G316" s="2" t="s">
        <v>1344</v>
      </c>
    </row>
    <row r="317">
      <c r="A317" s="1" t="s">
        <v>1341</v>
      </c>
      <c r="B317" s="1" t="s">
        <v>1345</v>
      </c>
      <c r="C317" s="1" t="s">
        <v>1346</v>
      </c>
      <c r="D317" s="1" t="s">
        <v>1347</v>
      </c>
      <c r="E317" t="str">
        <f t="shared" ref="E317:E318" si="40">IMAGE("http://ifttt.com/images/no_image_card.png",1)</f>
        <v/>
      </c>
      <c r="F317" s="1" t="s">
        <v>4</v>
      </c>
      <c r="G317" s="2" t="s">
        <v>1348</v>
      </c>
    </row>
    <row r="318">
      <c r="A318" s="1" t="s">
        <v>1349</v>
      </c>
      <c r="B318" s="1" t="s">
        <v>1350</v>
      </c>
      <c r="C318" s="1" t="s">
        <v>1351</v>
      </c>
      <c r="D318" s="1" t="s">
        <v>1352</v>
      </c>
      <c r="E318" t="str">
        <f t="shared" si="40"/>
        <v/>
      </c>
      <c r="F318" s="1" t="s">
        <v>4</v>
      </c>
      <c r="G318" s="2" t="s">
        <v>1353</v>
      </c>
    </row>
    <row r="319">
      <c r="A319" s="1" t="s">
        <v>1354</v>
      </c>
      <c r="B319" s="1" t="s">
        <v>1355</v>
      </c>
      <c r="C319" s="1" t="s">
        <v>1356</v>
      </c>
      <c r="D319" s="2" t="s">
        <v>1357</v>
      </c>
      <c r="E319" t="str">
        <f>IMAGE("http://cdnapi.kaltura.com/p/1449362/sp/144936200/thumbnail/entry_id/1_7c94ne0g/width/400",1)</f>
        <v/>
      </c>
      <c r="F319" s="1" t="s">
        <v>4</v>
      </c>
      <c r="G319" s="2" t="s">
        <v>1358</v>
      </c>
    </row>
    <row r="320">
      <c r="A320" s="1" t="s">
        <v>1359</v>
      </c>
      <c r="B320" s="1" t="s">
        <v>1360</v>
      </c>
      <c r="C320" s="1" t="s">
        <v>1361</v>
      </c>
      <c r="D320" s="1" t="s">
        <v>1362</v>
      </c>
      <c r="E320" t="str">
        <f>IMAGE("http://ifttt.com/images/no_image_card.png",1)</f>
        <v/>
      </c>
      <c r="F320" s="1" t="s">
        <v>4</v>
      </c>
      <c r="G320" s="2" t="s">
        <v>1363</v>
      </c>
    </row>
    <row r="321">
      <c r="A321" s="1" t="s">
        <v>1364</v>
      </c>
      <c r="B321" s="1" t="s">
        <v>1365</v>
      </c>
      <c r="C321" s="1" t="s">
        <v>1366</v>
      </c>
      <c r="D321" s="2" t="s">
        <v>1367</v>
      </c>
      <c r="E321" t="str">
        <f>IMAGE("http://ssl.gstatic.com/accounts/ui/logo_strip_2x.png",1)</f>
        <v/>
      </c>
      <c r="F321" s="1" t="s">
        <v>4</v>
      </c>
      <c r="G321" s="2" t="s">
        <v>1368</v>
      </c>
    </row>
    <row r="322">
      <c r="A322" s="1" t="s">
        <v>1369</v>
      </c>
      <c r="B322" s="1" t="s">
        <v>1370</v>
      </c>
      <c r="C322" s="1" t="s">
        <v>1371</v>
      </c>
      <c r="D322" s="2" t="s">
        <v>1372</v>
      </c>
      <c r="E322" t="str">
        <f>IMAGE("http://i.imgur.com/0vHlN7i.png?fb",1)</f>
        <v/>
      </c>
      <c r="F322" s="1" t="s">
        <v>4</v>
      </c>
      <c r="G322" s="2" t="s">
        <v>1373</v>
      </c>
    </row>
    <row r="323">
      <c r="A323" s="1" t="s">
        <v>1374</v>
      </c>
      <c r="B323" s="1" t="s">
        <v>1318</v>
      </c>
      <c r="C323" s="1" t="s">
        <v>1375</v>
      </c>
      <c r="D323" s="2" t="s">
        <v>1376</v>
      </c>
      <c r="E323" t="str">
        <f>IMAGE("https://bitcoinmagazine.com/wp-content/uploads/2015/03/androidpay.jpg",1)</f>
        <v/>
      </c>
      <c r="F323" s="1" t="s">
        <v>4</v>
      </c>
      <c r="G323" s="2" t="s">
        <v>1377</v>
      </c>
    </row>
    <row r="324">
      <c r="A324" s="1" t="s">
        <v>1378</v>
      </c>
      <c r="B324" s="1" t="s">
        <v>1379</v>
      </c>
      <c r="C324" s="1" t="s">
        <v>1380</v>
      </c>
      <c r="D324" s="1" t="s">
        <v>1381</v>
      </c>
      <c r="E324" t="str">
        <f>IMAGE("http://ifttt.com/images/no_image_card.png",1)</f>
        <v/>
      </c>
      <c r="F324" s="1" t="s">
        <v>4</v>
      </c>
      <c r="G324" s="2" t="s">
        <v>1382</v>
      </c>
    </row>
    <row r="325">
      <c r="A325" s="1" t="s">
        <v>1383</v>
      </c>
      <c r="B325" s="1" t="s">
        <v>1384</v>
      </c>
      <c r="C325" s="1" t="s">
        <v>1385</v>
      </c>
      <c r="D325" s="2" t="s">
        <v>1386</v>
      </c>
      <c r="E325" t="str">
        <f>IMAGE("http://www.coinspeaker.com/wp-content/uploads/2015/06/switzerland-enterpreneurs-create-bitcoin-bank-9625-01.jpg",1)</f>
        <v/>
      </c>
      <c r="F325" s="1" t="s">
        <v>4</v>
      </c>
      <c r="G325" s="2" t="s">
        <v>1387</v>
      </c>
    </row>
    <row r="326">
      <c r="A326" s="1" t="s">
        <v>1388</v>
      </c>
      <c r="B326" s="1" t="s">
        <v>1384</v>
      </c>
      <c r="C326" s="1" t="s">
        <v>1389</v>
      </c>
      <c r="D326" s="2" t="s">
        <v>1390</v>
      </c>
      <c r="E326" t="str">
        <f>IMAGE("http://www.the-peak.ca/wp-content/uploads/2015/05/WEB-Bitcoin-Phoebe-Lim.jpg",1)</f>
        <v/>
      </c>
      <c r="F326" s="1" t="s">
        <v>4</v>
      </c>
      <c r="G326" s="2" t="s">
        <v>1391</v>
      </c>
    </row>
    <row r="327">
      <c r="A327" s="1" t="s">
        <v>1392</v>
      </c>
      <c r="B327" s="1" t="s">
        <v>1393</v>
      </c>
      <c r="C327" s="1" t="s">
        <v>1394</v>
      </c>
      <c r="D327" s="1" t="s">
        <v>364</v>
      </c>
      <c r="E327" t="str">
        <f t="shared" ref="E327:E329" si="41">IMAGE("http://ifttt.com/images/no_image_card.png",1)</f>
        <v/>
      </c>
      <c r="F327" s="1" t="s">
        <v>4</v>
      </c>
      <c r="G327" s="2" t="s">
        <v>1395</v>
      </c>
    </row>
    <row r="328">
      <c r="A328" s="1" t="s">
        <v>1396</v>
      </c>
      <c r="B328" s="1" t="s">
        <v>1029</v>
      </c>
      <c r="C328" s="1" t="s">
        <v>1397</v>
      </c>
      <c r="D328" s="2" t="s">
        <v>1398</v>
      </c>
      <c r="E328" t="str">
        <f t="shared" si="41"/>
        <v/>
      </c>
      <c r="F328" s="1" t="s">
        <v>4</v>
      </c>
      <c r="G328" s="2" t="s">
        <v>1399</v>
      </c>
    </row>
    <row r="329">
      <c r="A329" s="1" t="s">
        <v>1400</v>
      </c>
      <c r="B329" s="1" t="s">
        <v>1401</v>
      </c>
      <c r="C329" s="1" t="s">
        <v>1402</v>
      </c>
      <c r="D329" s="1" t="s">
        <v>1403</v>
      </c>
      <c r="E329" t="str">
        <f t="shared" si="41"/>
        <v/>
      </c>
      <c r="F329" s="1" t="s">
        <v>4</v>
      </c>
      <c r="G329" s="2" t="s">
        <v>1404</v>
      </c>
    </row>
    <row r="330">
      <c r="A330" s="1" t="s">
        <v>1405</v>
      </c>
      <c r="B330" s="1" t="s">
        <v>1406</v>
      </c>
      <c r="C330" s="1" t="s">
        <v>1407</v>
      </c>
      <c r="D330" s="2" t="s">
        <v>1408</v>
      </c>
      <c r="E330" t="str">
        <f>IMAGE("https://transferwise.comhttps://transferwise.com/blog/wp-content/uploads/2015/05/Investors-Fintech1.png",1)</f>
        <v/>
      </c>
      <c r="F330" s="1" t="s">
        <v>4</v>
      </c>
      <c r="G330" s="2" t="s">
        <v>1409</v>
      </c>
    </row>
    <row r="331">
      <c r="A331" s="1" t="s">
        <v>1410</v>
      </c>
      <c r="B331" s="1" t="s">
        <v>1411</v>
      </c>
      <c r="C331" s="1" t="s">
        <v>1412</v>
      </c>
      <c r="D331" s="1" t="s">
        <v>1413</v>
      </c>
      <c r="E331" t="str">
        <f>IMAGE("http://ifttt.com/images/no_image_card.png",1)</f>
        <v/>
      </c>
      <c r="F331" s="1" t="s">
        <v>4</v>
      </c>
      <c r="G331" s="2" t="s">
        <v>1414</v>
      </c>
    </row>
    <row r="332">
      <c r="A332" s="1" t="s">
        <v>1415</v>
      </c>
      <c r="B332" s="1" t="s">
        <v>1416</v>
      </c>
      <c r="C332" s="1" t="s">
        <v>1417</v>
      </c>
      <c r="D332" s="2" t="s">
        <v>1418</v>
      </c>
      <c r="E332" t="str">
        <f>IMAGE("http://www.newsbtc.com/wp-content/uploads/2015/06/BTC_legislation_article_NewsBTC.jpg",1)</f>
        <v/>
      </c>
      <c r="F332" s="1" t="s">
        <v>4</v>
      </c>
      <c r="G332" s="2" t="s">
        <v>1419</v>
      </c>
    </row>
    <row r="333">
      <c r="A333" s="1" t="s">
        <v>1415</v>
      </c>
      <c r="B333" s="1" t="s">
        <v>1420</v>
      </c>
      <c r="C333" s="1" t="s">
        <v>1421</v>
      </c>
      <c r="D333" s="1" t="s">
        <v>1422</v>
      </c>
      <c r="E333" t="str">
        <f>IMAGE("http://ifttt.com/images/no_image_card.png",1)</f>
        <v/>
      </c>
      <c r="F333" s="1" t="s">
        <v>4</v>
      </c>
      <c r="G333" s="2" t="s">
        <v>1423</v>
      </c>
    </row>
    <row r="334">
      <c r="A334" s="1" t="s">
        <v>1424</v>
      </c>
      <c r="B334" s="1" t="s">
        <v>1425</v>
      </c>
      <c r="C334" s="1" t="s">
        <v>1426</v>
      </c>
      <c r="D334" s="2" t="s">
        <v>1427</v>
      </c>
      <c r="E334" t="str">
        <f>IMAGE("https://avatars2.githubusercontent.com/u/1095675?v=3&amp;amp;s=400",1)</f>
        <v/>
      </c>
      <c r="F334" s="1" t="s">
        <v>4</v>
      </c>
      <c r="G334" s="2" t="s">
        <v>1428</v>
      </c>
    </row>
    <row r="335">
      <c r="A335" s="1" t="s">
        <v>1424</v>
      </c>
      <c r="B335" s="1" t="s">
        <v>1429</v>
      </c>
      <c r="C335" s="1" t="s">
        <v>1430</v>
      </c>
      <c r="D335" s="1" t="s">
        <v>1431</v>
      </c>
      <c r="E335" t="str">
        <f>IMAGE("http://ifttt.com/images/no_image_card.png",1)</f>
        <v/>
      </c>
      <c r="F335" s="1" t="s">
        <v>4</v>
      </c>
      <c r="G335" s="2" t="s">
        <v>1432</v>
      </c>
    </row>
    <row r="336">
      <c r="A336" s="1" t="s">
        <v>1433</v>
      </c>
      <c r="B336" s="1" t="s">
        <v>1434</v>
      </c>
      <c r="C336" s="1" t="s">
        <v>1435</v>
      </c>
      <c r="D336" s="2" t="s">
        <v>1436</v>
      </c>
      <c r="E336" t="str">
        <f>IMAGE("http://i.imgur.com/r3ueciI.jpg",1)</f>
        <v/>
      </c>
      <c r="F336" s="1" t="s">
        <v>4</v>
      </c>
      <c r="G336" s="2" t="s">
        <v>1437</v>
      </c>
    </row>
    <row r="337">
      <c r="A337" s="1" t="s">
        <v>1438</v>
      </c>
      <c r="B337" s="1" t="s">
        <v>1439</v>
      </c>
      <c r="C337" s="1" t="s">
        <v>1440</v>
      </c>
      <c r="D337" s="1" t="s">
        <v>364</v>
      </c>
      <c r="E337" t="str">
        <f t="shared" ref="E337:E338" si="42">IMAGE("http://ifttt.com/images/no_image_card.png",1)</f>
        <v/>
      </c>
      <c r="F337" s="1" t="s">
        <v>4</v>
      </c>
      <c r="G337" s="2" t="s">
        <v>1441</v>
      </c>
    </row>
    <row r="338">
      <c r="A338" s="1" t="s">
        <v>1442</v>
      </c>
      <c r="B338" s="1">
        <v>646463.0</v>
      </c>
      <c r="C338" s="1" t="s">
        <v>1443</v>
      </c>
      <c r="D338" s="1" t="s">
        <v>364</v>
      </c>
      <c r="E338" t="str">
        <f t="shared" si="42"/>
        <v/>
      </c>
      <c r="F338" s="1" t="s">
        <v>4</v>
      </c>
      <c r="G338" s="2" t="s">
        <v>1444</v>
      </c>
    </row>
    <row r="339">
      <c r="A339" s="1" t="s">
        <v>1445</v>
      </c>
      <c r="B339" s="1" t="s">
        <v>1365</v>
      </c>
      <c r="C339" s="1" t="s">
        <v>1446</v>
      </c>
      <c r="D339" s="2" t="s">
        <v>1447</v>
      </c>
      <c r="E339" t="str">
        <f>IMAGE("https://lh3.googleusercontent.com/DKltgxfCJN4gDxibFp4TUZr2mr8z7CWsYId926ZhxomaBnOEKiBLheM6Jav2o8sZCzo=w1200-h630-p",1)</f>
        <v/>
      </c>
      <c r="F339" s="1" t="s">
        <v>4</v>
      </c>
      <c r="G339" s="2" t="s">
        <v>1448</v>
      </c>
    </row>
    <row r="340">
      <c r="A340" s="1" t="s">
        <v>1449</v>
      </c>
      <c r="B340" s="1" t="s">
        <v>1450</v>
      </c>
      <c r="C340" s="1" t="s">
        <v>1451</v>
      </c>
      <c r="D340" s="1" t="s">
        <v>1452</v>
      </c>
      <c r="E340" t="str">
        <f t="shared" ref="E340:E344" si="43">IMAGE("http://ifttt.com/images/no_image_card.png",1)</f>
        <v/>
      </c>
      <c r="F340" s="1" t="s">
        <v>4</v>
      </c>
      <c r="G340" s="2" t="s">
        <v>1453</v>
      </c>
    </row>
    <row r="341">
      <c r="A341" s="1" t="s">
        <v>1454</v>
      </c>
      <c r="B341" s="1" t="s">
        <v>1455</v>
      </c>
      <c r="C341" s="1" t="s">
        <v>1456</v>
      </c>
      <c r="D341" s="1" t="s">
        <v>1457</v>
      </c>
      <c r="E341" t="str">
        <f t="shared" si="43"/>
        <v/>
      </c>
      <c r="F341" s="1" t="s">
        <v>4</v>
      </c>
      <c r="G341" s="2" t="s">
        <v>1458</v>
      </c>
    </row>
    <row r="342">
      <c r="A342" s="1" t="s">
        <v>1459</v>
      </c>
      <c r="B342" s="1" t="s">
        <v>961</v>
      </c>
      <c r="C342" s="1" t="s">
        <v>1460</v>
      </c>
      <c r="D342" s="1" t="s">
        <v>1461</v>
      </c>
      <c r="E342" t="str">
        <f t="shared" si="43"/>
        <v/>
      </c>
      <c r="F342" s="1" t="s">
        <v>4</v>
      </c>
      <c r="G342" s="2" t="s">
        <v>1462</v>
      </c>
    </row>
    <row r="343">
      <c r="A343" s="1" t="s">
        <v>1438</v>
      </c>
      <c r="B343" s="1" t="s">
        <v>1439</v>
      </c>
      <c r="C343" s="1" t="s">
        <v>1440</v>
      </c>
      <c r="D343" s="1" t="s">
        <v>1463</v>
      </c>
      <c r="E343" t="str">
        <f t="shared" si="43"/>
        <v/>
      </c>
      <c r="F343" s="1" t="s">
        <v>4</v>
      </c>
      <c r="G343" s="2" t="s">
        <v>1441</v>
      </c>
    </row>
    <row r="344">
      <c r="A344" s="1" t="s">
        <v>1442</v>
      </c>
      <c r="B344" s="1">
        <v>646463.0</v>
      </c>
      <c r="C344" s="1" t="s">
        <v>1443</v>
      </c>
      <c r="D344" s="1" t="s">
        <v>364</v>
      </c>
      <c r="E344" t="str">
        <f t="shared" si="43"/>
        <v/>
      </c>
      <c r="F344" s="1" t="s">
        <v>4</v>
      </c>
      <c r="G344" s="2" t="s">
        <v>1444</v>
      </c>
    </row>
    <row r="345">
      <c r="A345" s="1" t="s">
        <v>1445</v>
      </c>
      <c r="B345" s="1" t="s">
        <v>1365</v>
      </c>
      <c r="C345" s="1" t="s">
        <v>1446</v>
      </c>
      <c r="D345" s="2" t="s">
        <v>1447</v>
      </c>
      <c r="E345" t="str">
        <f>IMAGE("https://lh3.googleusercontent.com/DKltgxfCJN4gDxibFp4TUZr2mr8z7CWsYId926ZhxomaBnOEKiBLheM6Jav2o8sZCzo=w1200-h630-p",1)</f>
        <v/>
      </c>
      <c r="F345" s="1" t="s">
        <v>4</v>
      </c>
      <c r="G345" s="2" t="s">
        <v>1448</v>
      </c>
    </row>
    <row r="346">
      <c r="A346" s="1" t="s">
        <v>1464</v>
      </c>
      <c r="B346" s="1" t="s">
        <v>1465</v>
      </c>
      <c r="C346" s="1" t="s">
        <v>1466</v>
      </c>
      <c r="D346" s="1" t="s">
        <v>1467</v>
      </c>
      <c r="E346" t="str">
        <f>IMAGE("http://ifttt.com/images/no_image_card.png",1)</f>
        <v/>
      </c>
      <c r="F346" s="1" t="s">
        <v>4</v>
      </c>
      <c r="G346" s="2" t="s">
        <v>1468</v>
      </c>
    </row>
    <row r="347">
      <c r="A347" s="1" t="s">
        <v>1469</v>
      </c>
      <c r="B347" s="1" t="s">
        <v>1470</v>
      </c>
      <c r="C347" s="1" t="s">
        <v>1471</v>
      </c>
      <c r="D347" s="2" t="s">
        <v>1472</v>
      </c>
      <c r="E347" t="str">
        <f>IMAGE("https://pbs.twimg.com/profile_images/537070653258883075/boXDD7X5_400x400.jpeg",1)</f>
        <v/>
      </c>
      <c r="F347" s="1" t="s">
        <v>4</v>
      </c>
      <c r="G347" s="2" t="s">
        <v>1473</v>
      </c>
    </row>
    <row r="348">
      <c r="A348" s="1" t="s">
        <v>1474</v>
      </c>
      <c r="B348" s="1" t="s">
        <v>1475</v>
      </c>
      <c r="C348" s="1" t="s">
        <v>1476</v>
      </c>
      <c r="D348" s="1" t="s">
        <v>364</v>
      </c>
      <c r="E348" t="str">
        <f t="shared" ref="E348:E349" si="44">IMAGE("http://ifttt.com/images/no_image_card.png",1)</f>
        <v/>
      </c>
      <c r="F348" s="1" t="s">
        <v>4</v>
      </c>
      <c r="G348" s="2" t="s">
        <v>1477</v>
      </c>
    </row>
    <row r="349">
      <c r="A349" s="1" t="s">
        <v>1478</v>
      </c>
      <c r="B349" s="1" t="s">
        <v>1479</v>
      </c>
      <c r="C349" s="1" t="s">
        <v>1480</v>
      </c>
      <c r="D349" s="1" t="s">
        <v>1481</v>
      </c>
      <c r="E349" t="str">
        <f t="shared" si="44"/>
        <v/>
      </c>
      <c r="F349" s="1" t="s">
        <v>4</v>
      </c>
      <c r="G349" s="2" t="s">
        <v>1482</v>
      </c>
    </row>
    <row r="350">
      <c r="A350" s="1" t="s">
        <v>1478</v>
      </c>
      <c r="B350" s="1" t="s">
        <v>1483</v>
      </c>
      <c r="C350" s="1" t="s">
        <v>1484</v>
      </c>
      <c r="D350" s="2" t="s">
        <v>1485</v>
      </c>
      <c r="E350" t="str">
        <f>IMAGE("https://lh3.googleusercontent.com/OQNPssrayBQUVlRv1NrSml9KTy5WtYVHgohD0Qks6UqZXCYahio4dkbsRlKB0U_soA=w300-rw",1)</f>
        <v/>
      </c>
      <c r="F350" s="1" t="s">
        <v>4</v>
      </c>
      <c r="G350" s="2" t="s">
        <v>1486</v>
      </c>
    </row>
    <row r="351">
      <c r="A351" s="1" t="s">
        <v>1487</v>
      </c>
      <c r="B351" s="1" t="s">
        <v>1488</v>
      </c>
      <c r="C351" s="1" t="s">
        <v>1489</v>
      </c>
      <c r="D351" s="1" t="s">
        <v>1490</v>
      </c>
      <c r="E351" t="str">
        <f>IMAGE("http://ifttt.com/images/no_image_card.png",1)</f>
        <v/>
      </c>
      <c r="F351" s="1" t="s">
        <v>4</v>
      </c>
      <c r="G351" s="2" t="s">
        <v>1491</v>
      </c>
    </row>
    <row r="352">
      <c r="A352" s="1" t="s">
        <v>1492</v>
      </c>
      <c r="B352" s="1" t="s">
        <v>814</v>
      </c>
      <c r="C352" s="1" t="s">
        <v>1493</v>
      </c>
      <c r="D352" s="2" t="s">
        <v>1494</v>
      </c>
      <c r="E352" t="str">
        <f>IMAGE("https://pbs.twimg.com/media/CGcvNofUcAAnRAX.png:large",1)</f>
        <v/>
      </c>
      <c r="F352" s="1" t="s">
        <v>4</v>
      </c>
      <c r="G352" s="2" t="s">
        <v>1495</v>
      </c>
    </row>
    <row r="353">
      <c r="A353" s="1" t="s">
        <v>1496</v>
      </c>
      <c r="B353" s="1" t="s">
        <v>1497</v>
      </c>
      <c r="C353" s="1" t="s">
        <v>1498</v>
      </c>
      <c r="D353" s="1" t="s">
        <v>1499</v>
      </c>
      <c r="E353" t="str">
        <f>IMAGE("http://ifttt.com/images/no_image_card.png",1)</f>
        <v/>
      </c>
      <c r="F353" s="1" t="s">
        <v>4</v>
      </c>
      <c r="G353" s="2" t="s">
        <v>1500</v>
      </c>
    </row>
    <row r="354">
      <c r="A354" s="1" t="s">
        <v>1501</v>
      </c>
      <c r="B354" s="1" t="s">
        <v>1502</v>
      </c>
      <c r="C354" s="1" t="s">
        <v>1503</v>
      </c>
      <c r="D354" s="2" t="s">
        <v>1504</v>
      </c>
      <c r="E354" t="str">
        <f>IMAGE("https://i.imgur.com/I9e63Pj.png",1)</f>
        <v/>
      </c>
      <c r="F354" s="1" t="s">
        <v>4</v>
      </c>
      <c r="G354" s="2" t="s">
        <v>1505</v>
      </c>
    </row>
    <row r="355">
      <c r="A355" s="1" t="s">
        <v>1487</v>
      </c>
      <c r="B355" s="1" t="s">
        <v>1488</v>
      </c>
      <c r="C355" s="1" t="s">
        <v>1489</v>
      </c>
      <c r="D355" s="1" t="s">
        <v>1490</v>
      </c>
      <c r="E355" t="str">
        <f>IMAGE("http://ifttt.com/images/no_image_card.png",1)</f>
        <v/>
      </c>
      <c r="F355" s="1" t="s">
        <v>4</v>
      </c>
      <c r="G355" s="2" t="s">
        <v>1491</v>
      </c>
    </row>
    <row r="356">
      <c r="A356" s="1" t="s">
        <v>1492</v>
      </c>
      <c r="B356" s="1" t="s">
        <v>814</v>
      </c>
      <c r="C356" s="1" t="s">
        <v>1493</v>
      </c>
      <c r="D356" s="2" t="s">
        <v>1494</v>
      </c>
      <c r="E356" t="str">
        <f>IMAGE("https://pbs.twimg.com/media/CGcvNofUcAAnRAX.png:large",1)</f>
        <v/>
      </c>
      <c r="F356" s="1" t="s">
        <v>4</v>
      </c>
      <c r="G356" s="2" t="s">
        <v>1495</v>
      </c>
    </row>
    <row r="357">
      <c r="A357" s="1" t="s">
        <v>1506</v>
      </c>
      <c r="B357" s="1" t="s">
        <v>1507</v>
      </c>
      <c r="C357" s="1" t="s">
        <v>1508</v>
      </c>
      <c r="D357" s="1" t="s">
        <v>1509</v>
      </c>
      <c r="E357" t="str">
        <f t="shared" ref="E357:E358" si="45">IMAGE("http://ifttt.com/images/no_image_card.png",1)</f>
        <v/>
      </c>
      <c r="F357" s="1" t="s">
        <v>4</v>
      </c>
      <c r="G357" s="2" t="s">
        <v>1510</v>
      </c>
    </row>
    <row r="358">
      <c r="A358" s="1" t="s">
        <v>1511</v>
      </c>
      <c r="B358" s="1" t="s">
        <v>1512</v>
      </c>
      <c r="C358" s="1" t="s">
        <v>1513</v>
      </c>
      <c r="D358" s="1" t="s">
        <v>1514</v>
      </c>
      <c r="E358" t="str">
        <f t="shared" si="45"/>
        <v/>
      </c>
      <c r="F358" s="1" t="s">
        <v>4</v>
      </c>
      <c r="G358" s="2" t="s">
        <v>1515</v>
      </c>
    </row>
    <row r="359">
      <c r="A359" s="1" t="s">
        <v>1516</v>
      </c>
      <c r="B359" s="1" t="s">
        <v>1517</v>
      </c>
      <c r="C359" s="1" t="s">
        <v>1518</v>
      </c>
      <c r="D359" s="2" t="s">
        <v>1519</v>
      </c>
      <c r="E359" t="str">
        <f>IMAGE("https://i.ytimg.com/vi/2kvC38cQjeE/maxresdefault.jpg",1)</f>
        <v/>
      </c>
      <c r="F359" s="1" t="s">
        <v>4</v>
      </c>
      <c r="G359" s="2" t="s">
        <v>1520</v>
      </c>
    </row>
    <row r="360">
      <c r="A360" s="1" t="s">
        <v>1521</v>
      </c>
      <c r="B360" s="1" t="s">
        <v>1522</v>
      </c>
      <c r="C360" s="1" t="s">
        <v>1523</v>
      </c>
      <c r="D360" s="2" t="s">
        <v>1524</v>
      </c>
      <c r="E360" t="str">
        <f>IMAGE("http://media.coindesk.com/2015/06/Block-Chain-Summit-by-john-dill-4.jpg",1)</f>
        <v/>
      </c>
      <c r="F360" s="1" t="s">
        <v>4</v>
      </c>
      <c r="G360" s="2" t="s">
        <v>1525</v>
      </c>
    </row>
    <row r="361">
      <c r="A361" s="1" t="s">
        <v>1526</v>
      </c>
      <c r="B361" s="1" t="s">
        <v>1527</v>
      </c>
      <c r="C361" s="1" t="s">
        <v>1528</v>
      </c>
      <c r="D361" s="1" t="s">
        <v>1529</v>
      </c>
      <c r="E361" t="str">
        <f t="shared" ref="E361:E364" si="46">IMAGE("http://ifttt.com/images/no_image_card.png",1)</f>
        <v/>
      </c>
      <c r="F361" s="1" t="s">
        <v>4</v>
      </c>
      <c r="G361" s="2" t="s">
        <v>1530</v>
      </c>
    </row>
    <row r="362">
      <c r="A362" s="1" t="s">
        <v>1531</v>
      </c>
      <c r="B362" s="1" t="s">
        <v>1532</v>
      </c>
      <c r="C362" s="1" t="s">
        <v>1533</v>
      </c>
      <c r="D362" s="1" t="s">
        <v>1534</v>
      </c>
      <c r="E362" t="str">
        <f t="shared" si="46"/>
        <v/>
      </c>
      <c r="F362" s="1" t="s">
        <v>4</v>
      </c>
      <c r="G362" s="2" t="s">
        <v>1535</v>
      </c>
    </row>
    <row r="363">
      <c r="A363" s="1" t="s">
        <v>1536</v>
      </c>
      <c r="B363" s="1" t="s">
        <v>776</v>
      </c>
      <c r="C363" s="1" t="s">
        <v>1537</v>
      </c>
      <c r="D363" s="1" t="s">
        <v>1538</v>
      </c>
      <c r="E363" t="str">
        <f t="shared" si="46"/>
        <v/>
      </c>
      <c r="F363" s="1" t="s">
        <v>4</v>
      </c>
      <c r="G363" s="2" t="s">
        <v>1539</v>
      </c>
    </row>
    <row r="364">
      <c r="A364" s="1" t="s">
        <v>1540</v>
      </c>
      <c r="B364" s="1" t="s">
        <v>1541</v>
      </c>
      <c r="C364" s="1" t="s">
        <v>1542</v>
      </c>
      <c r="D364" s="1" t="s">
        <v>1543</v>
      </c>
      <c r="E364" t="str">
        <f t="shared" si="46"/>
        <v/>
      </c>
      <c r="F364" s="1" t="s">
        <v>4</v>
      </c>
      <c r="G364" s="2" t="s">
        <v>1544</v>
      </c>
    </row>
    <row r="365">
      <c r="A365" s="1" t="s">
        <v>1545</v>
      </c>
      <c r="B365" s="1" t="s">
        <v>376</v>
      </c>
      <c r="C365" s="1" t="s">
        <v>1546</v>
      </c>
      <c r="D365" s="2" t="s">
        <v>1547</v>
      </c>
      <c r="E365" t="str">
        <f>IMAGE("http://b.thumbs.redditmedia.com/WE9HLe7Froo_5R05kD34xSUbhE-sramzNTCVyYBWvfk.jpg",1)</f>
        <v/>
      </c>
      <c r="F365" s="1" t="s">
        <v>4</v>
      </c>
      <c r="G365" s="2" t="s">
        <v>1548</v>
      </c>
    </row>
    <row r="366">
      <c r="A366" s="1" t="s">
        <v>1549</v>
      </c>
      <c r="B366" s="1" t="s">
        <v>1550</v>
      </c>
      <c r="C366" s="1" t="s">
        <v>1551</v>
      </c>
      <c r="D366" s="2" t="s">
        <v>1552</v>
      </c>
      <c r="E366" t="str">
        <f>IMAGE("http://i.imgur.com/eR4ON2r.jpg?fb",1)</f>
        <v/>
      </c>
      <c r="F366" s="1" t="s">
        <v>4</v>
      </c>
      <c r="G366" s="2" t="s">
        <v>1553</v>
      </c>
    </row>
    <row r="367">
      <c r="A367" s="1" t="s">
        <v>1554</v>
      </c>
      <c r="B367" s="1" t="s">
        <v>1555</v>
      </c>
      <c r="C367" s="1" t="s">
        <v>1556</v>
      </c>
      <c r="D367" s="2" t="s">
        <v>1557</v>
      </c>
      <c r="E367" t="str">
        <f>IMAGE("http://thelibertarianrepublic.com/wp-content/uploads/2015/06/rossulbrichtpic.jpg",1)</f>
        <v/>
      </c>
      <c r="F367" s="1" t="s">
        <v>4</v>
      </c>
      <c r="G367" s="2" t="s">
        <v>1558</v>
      </c>
    </row>
    <row r="368">
      <c r="A368" s="1" t="s">
        <v>1559</v>
      </c>
      <c r="B368" s="1" t="s">
        <v>1560</v>
      </c>
      <c r="C368" s="1" t="s">
        <v>1561</v>
      </c>
      <c r="D368" s="2" t="s">
        <v>1562</v>
      </c>
      <c r="E368" t="str">
        <f>IMAGE("http://i.imgur.com/oi1qGrB.png",1)</f>
        <v/>
      </c>
      <c r="F368" s="1" t="s">
        <v>4</v>
      </c>
      <c r="G368" s="2" t="s">
        <v>1563</v>
      </c>
    </row>
    <row r="369">
      <c r="A369" s="1" t="s">
        <v>1564</v>
      </c>
      <c r="B369" s="1" t="s">
        <v>1565</v>
      </c>
      <c r="C369" s="1" t="s">
        <v>1566</v>
      </c>
      <c r="D369" s="2" t="s">
        <v>1567</v>
      </c>
      <c r="E369" t="str">
        <f t="shared" ref="E369:E370" si="47">IMAGE("http://ifttt.com/images/no_image_card.png",1)</f>
        <v/>
      </c>
      <c r="F369" s="1" t="s">
        <v>4</v>
      </c>
      <c r="G369" s="2" t="s">
        <v>1568</v>
      </c>
    </row>
    <row r="370">
      <c r="A370" s="1" t="s">
        <v>1569</v>
      </c>
      <c r="B370" s="1" t="s">
        <v>440</v>
      </c>
      <c r="C370" s="1" t="s">
        <v>1570</v>
      </c>
      <c r="D370" s="1" t="s">
        <v>1571</v>
      </c>
      <c r="E370" t="str">
        <f t="shared" si="47"/>
        <v/>
      </c>
      <c r="F370" s="1" t="s">
        <v>4</v>
      </c>
      <c r="G370" s="2" t="s">
        <v>1572</v>
      </c>
    </row>
    <row r="371">
      <c r="A371" s="1" t="s">
        <v>1573</v>
      </c>
      <c r="B371" s="1" t="s">
        <v>689</v>
      </c>
      <c r="C371" s="1" t="s">
        <v>1574</v>
      </c>
      <c r="D371" s="2" t="s">
        <v>1575</v>
      </c>
      <c r="E371" t="str">
        <f>IMAGE("https://lh5.googleusercontent.com/9f20h9YaMpVsaxeCz6mPqX7BUJXHOo6RJ_J8oea9Myor-2Mv4MLXgA=w1200-h630-p",1)</f>
        <v/>
      </c>
      <c r="F371" s="1" t="s">
        <v>4</v>
      </c>
      <c r="G371" s="2" t="s">
        <v>1576</v>
      </c>
    </row>
    <row r="372">
      <c r="A372" s="1" t="s">
        <v>1577</v>
      </c>
      <c r="B372" s="1" t="s">
        <v>1578</v>
      </c>
      <c r="C372" s="1" t="s">
        <v>1579</v>
      </c>
      <c r="D372" s="1" t="s">
        <v>1580</v>
      </c>
      <c r="E372" t="str">
        <f t="shared" ref="E372:E374" si="48">IMAGE("http://ifttt.com/images/no_image_card.png",1)</f>
        <v/>
      </c>
      <c r="F372" s="1" t="s">
        <v>4</v>
      </c>
      <c r="G372" s="2" t="s">
        <v>1581</v>
      </c>
    </row>
    <row r="373">
      <c r="A373" s="1" t="s">
        <v>1582</v>
      </c>
      <c r="B373" s="1" t="s">
        <v>1583</v>
      </c>
      <c r="C373" s="1" t="s">
        <v>1584</v>
      </c>
      <c r="D373" s="1" t="s">
        <v>1585</v>
      </c>
      <c r="E373" t="str">
        <f t="shared" si="48"/>
        <v/>
      </c>
      <c r="F373" s="1" t="s">
        <v>4</v>
      </c>
      <c r="G373" s="2" t="s">
        <v>1586</v>
      </c>
    </row>
    <row r="374">
      <c r="A374" s="1" t="s">
        <v>1587</v>
      </c>
      <c r="B374" s="1" t="s">
        <v>1588</v>
      </c>
      <c r="C374" s="1" t="s">
        <v>1589</v>
      </c>
      <c r="D374" s="1" t="s">
        <v>1590</v>
      </c>
      <c r="E374" t="str">
        <f t="shared" si="48"/>
        <v/>
      </c>
      <c r="F374" s="1" t="s">
        <v>4</v>
      </c>
      <c r="G374" s="2" t="s">
        <v>1591</v>
      </c>
    </row>
    <row r="375">
      <c r="A375" s="1" t="s">
        <v>1592</v>
      </c>
      <c r="B375" s="1" t="s">
        <v>1593</v>
      </c>
      <c r="C375" s="1" t="s">
        <v>1594</v>
      </c>
      <c r="D375" s="2" t="s">
        <v>1595</v>
      </c>
      <c r="E375" t="str">
        <f>IMAGE("http://i.imgur.com/tywb0ox.jpg?fb",1)</f>
        <v/>
      </c>
      <c r="F375" s="1" t="s">
        <v>4</v>
      </c>
      <c r="G375" s="2" t="s">
        <v>1596</v>
      </c>
    </row>
    <row r="376">
      <c r="A376" s="1" t="s">
        <v>1597</v>
      </c>
      <c r="B376" s="1" t="s">
        <v>1598</v>
      </c>
      <c r="C376" s="1" t="s">
        <v>1599</v>
      </c>
      <c r="D376" s="2" t="s">
        <v>1600</v>
      </c>
      <c r="E376" t="str">
        <f>IMAGE("http://d22r54gnmuhwmk.cloudfront.net/photos/2/gr/xn/rNgRxnEKabrxzMc-1600x900-noPad.jpg",1)</f>
        <v/>
      </c>
      <c r="F376" s="1" t="s">
        <v>4</v>
      </c>
      <c r="G376" s="2" t="s">
        <v>1601</v>
      </c>
    </row>
    <row r="377">
      <c r="A377" s="1" t="s">
        <v>1602</v>
      </c>
      <c r="B377" s="1" t="s">
        <v>1603</v>
      </c>
      <c r="C377" s="1" t="s">
        <v>1604</v>
      </c>
      <c r="D377" s="1" t="s">
        <v>1605</v>
      </c>
      <c r="E377" t="str">
        <f t="shared" ref="E377:E384" si="49">IMAGE("http://ifttt.com/images/no_image_card.png",1)</f>
        <v/>
      </c>
      <c r="F377" s="1" t="s">
        <v>4</v>
      </c>
      <c r="G377" s="2" t="s">
        <v>1606</v>
      </c>
    </row>
    <row r="378">
      <c r="A378" s="1" t="s">
        <v>1607</v>
      </c>
      <c r="B378" s="1" t="s">
        <v>1608</v>
      </c>
      <c r="C378" s="1" t="s">
        <v>1609</v>
      </c>
      <c r="D378" s="1" t="s">
        <v>1610</v>
      </c>
      <c r="E378" t="str">
        <f t="shared" si="49"/>
        <v/>
      </c>
      <c r="F378" s="1" t="s">
        <v>4</v>
      </c>
      <c r="G378" s="2" t="s">
        <v>1611</v>
      </c>
    </row>
    <row r="379">
      <c r="A379" s="1" t="s">
        <v>1612</v>
      </c>
      <c r="B379" s="1" t="s">
        <v>1613</v>
      </c>
      <c r="C379" s="1" t="s">
        <v>1614</v>
      </c>
      <c r="D379" s="1" t="s">
        <v>1615</v>
      </c>
      <c r="E379" t="str">
        <f t="shared" si="49"/>
        <v/>
      </c>
      <c r="F379" s="1" t="s">
        <v>4</v>
      </c>
      <c r="G379" s="2" t="s">
        <v>1616</v>
      </c>
    </row>
    <row r="380">
      <c r="A380" s="1" t="s">
        <v>1617</v>
      </c>
      <c r="B380" s="1" t="s">
        <v>1618</v>
      </c>
      <c r="C380" s="1" t="s">
        <v>1619</v>
      </c>
      <c r="D380" s="1" t="s">
        <v>1620</v>
      </c>
      <c r="E380" t="str">
        <f t="shared" si="49"/>
        <v/>
      </c>
      <c r="F380" s="1" t="s">
        <v>4</v>
      </c>
      <c r="G380" s="2" t="s">
        <v>1621</v>
      </c>
    </row>
    <row r="381">
      <c r="A381" s="1" t="s">
        <v>1607</v>
      </c>
      <c r="B381" s="1" t="s">
        <v>1608</v>
      </c>
      <c r="C381" s="1" t="s">
        <v>1609</v>
      </c>
      <c r="D381" s="1" t="s">
        <v>1610</v>
      </c>
      <c r="E381" t="str">
        <f t="shared" si="49"/>
        <v/>
      </c>
      <c r="F381" s="1" t="s">
        <v>4</v>
      </c>
      <c r="G381" s="2" t="s">
        <v>1611</v>
      </c>
    </row>
    <row r="382">
      <c r="A382" s="1" t="s">
        <v>1622</v>
      </c>
      <c r="B382" s="1" t="s">
        <v>192</v>
      </c>
      <c r="C382" s="1" t="s">
        <v>1623</v>
      </c>
      <c r="D382" s="1" t="s">
        <v>1624</v>
      </c>
      <c r="E382" t="str">
        <f t="shared" si="49"/>
        <v/>
      </c>
      <c r="F382" s="1" t="s">
        <v>4</v>
      </c>
      <c r="G382" s="2" t="s">
        <v>1625</v>
      </c>
    </row>
    <row r="383">
      <c r="A383" s="1" t="s">
        <v>1626</v>
      </c>
      <c r="B383" s="1" t="s">
        <v>1627</v>
      </c>
      <c r="C383" s="1" t="s">
        <v>1628</v>
      </c>
      <c r="D383" s="1" t="s">
        <v>1629</v>
      </c>
      <c r="E383" t="str">
        <f t="shared" si="49"/>
        <v/>
      </c>
      <c r="F383" s="1" t="s">
        <v>4</v>
      </c>
      <c r="G383" s="2" t="s">
        <v>1630</v>
      </c>
    </row>
    <row r="384">
      <c r="A384" s="1" t="s">
        <v>1631</v>
      </c>
      <c r="B384" s="1" t="s">
        <v>1632</v>
      </c>
      <c r="C384" s="1" t="s">
        <v>1633</v>
      </c>
      <c r="D384" s="1" t="s">
        <v>1634</v>
      </c>
      <c r="E384" t="str">
        <f t="shared" si="49"/>
        <v/>
      </c>
      <c r="F384" s="1" t="s">
        <v>4</v>
      </c>
      <c r="G384" s="2" t="s">
        <v>1635</v>
      </c>
    </row>
    <row r="385">
      <c r="A385" s="1" t="s">
        <v>1636</v>
      </c>
      <c r="B385" s="1" t="s">
        <v>981</v>
      </c>
      <c r="C385" s="1" t="s">
        <v>1637</v>
      </c>
      <c r="D385" s="2" t="s">
        <v>1638</v>
      </c>
      <c r="E385" t="str">
        <f>IMAGE("http://bravenewcoin.com/assets/Uploads/_resampled/CroppedImage400400-Selection-269.png",1)</f>
        <v/>
      </c>
      <c r="F385" s="1" t="s">
        <v>4</v>
      </c>
      <c r="G385" s="2" t="s">
        <v>1639</v>
      </c>
    </row>
    <row r="386">
      <c r="A386" s="1" t="s">
        <v>1640</v>
      </c>
      <c r="B386" s="1" t="s">
        <v>1641</v>
      </c>
      <c r="C386" s="1" t="s">
        <v>1642</v>
      </c>
      <c r="D386" s="1" t="s">
        <v>1643</v>
      </c>
      <c r="E386" t="str">
        <f t="shared" ref="E386:E387" si="50">IMAGE("http://ifttt.com/images/no_image_card.png",1)</f>
        <v/>
      </c>
      <c r="F386" s="1" t="s">
        <v>4</v>
      </c>
      <c r="G386" s="2" t="s">
        <v>1644</v>
      </c>
    </row>
    <row r="387">
      <c r="A387" s="1" t="s">
        <v>1645</v>
      </c>
      <c r="B387" s="1" t="s">
        <v>1646</v>
      </c>
      <c r="C387" s="1" t="s">
        <v>1647</v>
      </c>
      <c r="D387" s="1" t="s">
        <v>1648</v>
      </c>
      <c r="E387" t="str">
        <f t="shared" si="50"/>
        <v/>
      </c>
      <c r="F387" s="1" t="s">
        <v>4</v>
      </c>
      <c r="G387" s="2" t="s">
        <v>1649</v>
      </c>
    </row>
    <row r="388">
      <c r="A388" s="1" t="s">
        <v>1650</v>
      </c>
      <c r="B388" s="1" t="s">
        <v>1651</v>
      </c>
      <c r="C388" s="1" t="s">
        <v>1652</v>
      </c>
      <c r="D388" s="2" t="s">
        <v>1653</v>
      </c>
      <c r="E388" t="str">
        <f>IMAGE("",1)</f>
        <v/>
      </c>
      <c r="F388" s="1" t="s">
        <v>4</v>
      </c>
      <c r="G388" s="2" t="s">
        <v>1654</v>
      </c>
    </row>
    <row r="389">
      <c r="A389" s="1" t="s">
        <v>1655</v>
      </c>
      <c r="B389" s="1" t="s">
        <v>1656</v>
      </c>
      <c r="C389" s="1" t="s">
        <v>1657</v>
      </c>
      <c r="D389" s="1" t="s">
        <v>1658</v>
      </c>
      <c r="E389" t="str">
        <f>IMAGE("http://ifttt.com/images/no_image_card.png",1)</f>
        <v/>
      </c>
      <c r="F389" s="1" t="s">
        <v>4</v>
      </c>
      <c r="G389" s="2" t="s">
        <v>1659</v>
      </c>
    </row>
    <row r="390">
      <c r="A390" s="1" t="s">
        <v>1660</v>
      </c>
      <c r="B390" s="1" t="s">
        <v>1641</v>
      </c>
      <c r="C390" s="1" t="s">
        <v>1661</v>
      </c>
      <c r="D390" s="2" t="s">
        <v>1662</v>
      </c>
      <c r="E390" t="str">
        <f>IMAGE("https://i.redditmedia.com/4xFezp8qybWigpg6WN5gkAuI39AIPdv4jdHijFU4_ns.jpg?w=216&amp;amp;s=2b93b2bba7126deaf4c5799d7fca65f7",1)</f>
        <v/>
      </c>
      <c r="F390" s="1" t="s">
        <v>4</v>
      </c>
      <c r="G390" s="2" t="s">
        <v>1663</v>
      </c>
    </row>
    <row r="391">
      <c r="A391" s="1" t="s">
        <v>1664</v>
      </c>
      <c r="B391" s="1" t="s">
        <v>1300</v>
      </c>
      <c r="C391" s="1" t="s">
        <v>1665</v>
      </c>
      <c r="D391" s="1" t="s">
        <v>1666</v>
      </c>
      <c r="E391" t="str">
        <f t="shared" ref="E391:E394" si="51">IMAGE("http://ifttt.com/images/no_image_card.png",1)</f>
        <v/>
      </c>
      <c r="F391" s="1" t="s">
        <v>4</v>
      </c>
      <c r="G391" s="2" t="s">
        <v>1667</v>
      </c>
    </row>
    <row r="392">
      <c r="A392" s="1" t="s">
        <v>1668</v>
      </c>
      <c r="B392" s="1" t="s">
        <v>1669</v>
      </c>
      <c r="C392" s="1" t="s">
        <v>1670</v>
      </c>
      <c r="D392" s="2" t="s">
        <v>1671</v>
      </c>
      <c r="E392" t="str">
        <f t="shared" si="51"/>
        <v/>
      </c>
      <c r="F392" s="1" t="s">
        <v>4</v>
      </c>
      <c r="G392" s="2" t="s">
        <v>1672</v>
      </c>
    </row>
    <row r="393">
      <c r="A393" s="1" t="s">
        <v>1668</v>
      </c>
      <c r="B393" s="1" t="s">
        <v>1673</v>
      </c>
      <c r="C393" s="1" t="s">
        <v>1674</v>
      </c>
      <c r="D393" s="1" t="s">
        <v>1675</v>
      </c>
      <c r="E393" t="str">
        <f t="shared" si="51"/>
        <v/>
      </c>
      <c r="F393" s="1" t="s">
        <v>4</v>
      </c>
      <c r="G393" s="2" t="s">
        <v>1676</v>
      </c>
    </row>
    <row r="394">
      <c r="A394" s="1" t="s">
        <v>1677</v>
      </c>
      <c r="B394" s="1" t="s">
        <v>1678</v>
      </c>
      <c r="C394" s="1" t="s">
        <v>1679</v>
      </c>
      <c r="D394" s="1" t="s">
        <v>1680</v>
      </c>
      <c r="E394" t="str">
        <f t="shared" si="51"/>
        <v/>
      </c>
      <c r="F394" s="1" t="s">
        <v>4</v>
      </c>
      <c r="G394" s="2" t="s">
        <v>1681</v>
      </c>
    </row>
    <row r="395">
      <c r="A395" s="1" t="s">
        <v>1682</v>
      </c>
      <c r="B395" s="1" t="s">
        <v>1683</v>
      </c>
      <c r="C395" s="1" t="s">
        <v>1684</v>
      </c>
      <c r="D395" s="2" t="s">
        <v>1685</v>
      </c>
      <c r="E395" t="str">
        <f>IMAGE("https://bitcoinmagazine.com/wp-content/uploads/2015/06/safe.jpg",1)</f>
        <v/>
      </c>
      <c r="F395" s="1" t="s">
        <v>4</v>
      </c>
      <c r="G395" s="2" t="s">
        <v>1686</v>
      </c>
    </row>
    <row r="396">
      <c r="A396" s="1" t="s">
        <v>1687</v>
      </c>
      <c r="B396" s="1" t="s">
        <v>1688</v>
      </c>
      <c r="C396" s="1" t="s">
        <v>1689</v>
      </c>
      <c r="D396" s="1" t="s">
        <v>1690</v>
      </c>
      <c r="E396" t="str">
        <f>IMAGE("http://ifttt.com/images/no_image_card.png",1)</f>
        <v/>
      </c>
      <c r="F396" s="1" t="s">
        <v>4</v>
      </c>
      <c r="G396" s="2" t="s">
        <v>1691</v>
      </c>
    </row>
    <row r="397">
      <c r="A397" s="1" t="s">
        <v>1692</v>
      </c>
      <c r="B397" s="1" t="s">
        <v>647</v>
      </c>
      <c r="C397" s="1" t="s">
        <v>1693</v>
      </c>
      <c r="D397" s="2" t="s">
        <v>1694</v>
      </c>
      <c r="E397" t="str">
        <f>IMAGE("https://www.redditstatic.com/icon.png",1)</f>
        <v/>
      </c>
      <c r="F397" s="1" t="s">
        <v>4</v>
      </c>
      <c r="G397" s="2" t="s">
        <v>1695</v>
      </c>
    </row>
    <row r="398">
      <c r="A398" s="1" t="s">
        <v>1696</v>
      </c>
      <c r="B398" s="1" t="s">
        <v>343</v>
      </c>
      <c r="C398" s="1" t="s">
        <v>1697</v>
      </c>
      <c r="D398" s="1" t="s">
        <v>1698</v>
      </c>
      <c r="E398" t="str">
        <f t="shared" ref="E398:E400" si="52">IMAGE("http://ifttt.com/images/no_image_card.png",1)</f>
        <v/>
      </c>
      <c r="F398" s="1" t="s">
        <v>4</v>
      </c>
      <c r="G398" s="2" t="s">
        <v>1699</v>
      </c>
    </row>
    <row r="399">
      <c r="A399" s="1" t="s">
        <v>1700</v>
      </c>
      <c r="B399" s="1" t="s">
        <v>1360</v>
      </c>
      <c r="C399" s="1" t="s">
        <v>1701</v>
      </c>
      <c r="D399" s="1" t="s">
        <v>1702</v>
      </c>
      <c r="E399" t="str">
        <f t="shared" si="52"/>
        <v/>
      </c>
      <c r="F399" s="1" t="s">
        <v>4</v>
      </c>
      <c r="G399" s="2" t="s">
        <v>1703</v>
      </c>
    </row>
    <row r="400">
      <c r="A400" s="1" t="s">
        <v>1704</v>
      </c>
      <c r="B400" s="1" t="s">
        <v>1705</v>
      </c>
      <c r="C400" s="1" t="s">
        <v>1706</v>
      </c>
      <c r="D400" s="1" t="s">
        <v>1707</v>
      </c>
      <c r="E400" t="str">
        <f t="shared" si="52"/>
        <v/>
      </c>
      <c r="F400" s="1" t="s">
        <v>4</v>
      </c>
      <c r="G400" s="2" t="s">
        <v>1708</v>
      </c>
    </row>
    <row r="401">
      <c r="A401" s="1" t="s">
        <v>1709</v>
      </c>
      <c r="B401" s="1" t="s">
        <v>1710</v>
      </c>
      <c r="C401" s="1" t="s">
        <v>1711</v>
      </c>
      <c r="D401" s="2" t="s">
        <v>1712</v>
      </c>
      <c r="E401" t="str">
        <f>IMAGE("http://www.itaxsmart.com/wp-content/uploads/2015/05/Fundingapp.jpg",1)</f>
        <v/>
      </c>
      <c r="F401" s="1" t="s">
        <v>4</v>
      </c>
      <c r="G401" s="2" t="s">
        <v>1713</v>
      </c>
    </row>
    <row r="402">
      <c r="A402" s="1" t="s">
        <v>1714</v>
      </c>
      <c r="B402" s="1" t="s">
        <v>1641</v>
      </c>
      <c r="C402" s="1" t="s">
        <v>1715</v>
      </c>
      <c r="D402" s="2" t="s">
        <v>1716</v>
      </c>
      <c r="E402" t="str">
        <f>IMAGE("https://igcdn-photos-e-a.akamaihd.net/hphotos-ak-xaf1/t51.2885-15/11378037_544915525647900_1080879331_n.jpg",1)</f>
        <v/>
      </c>
      <c r="F402" s="1" t="s">
        <v>4</v>
      </c>
      <c r="G402" s="2" t="s">
        <v>1717</v>
      </c>
    </row>
    <row r="403">
      <c r="A403" s="1" t="s">
        <v>1718</v>
      </c>
      <c r="B403" s="1" t="s">
        <v>1641</v>
      </c>
      <c r="C403" s="1" t="s">
        <v>1719</v>
      </c>
      <c r="D403" s="1" t="s">
        <v>1720</v>
      </c>
      <c r="E403" t="str">
        <f t="shared" ref="E403:E406" si="53">IMAGE("http://ifttt.com/images/no_image_card.png",1)</f>
        <v/>
      </c>
      <c r="F403" s="1" t="s">
        <v>4</v>
      </c>
      <c r="G403" s="2" t="s">
        <v>1721</v>
      </c>
    </row>
    <row r="404">
      <c r="A404" s="1" t="s">
        <v>1718</v>
      </c>
      <c r="B404" s="1" t="s">
        <v>1722</v>
      </c>
      <c r="C404" s="1" t="s">
        <v>1723</v>
      </c>
      <c r="D404" s="1" t="s">
        <v>1724</v>
      </c>
      <c r="E404" t="str">
        <f t="shared" si="53"/>
        <v/>
      </c>
      <c r="F404" s="1" t="s">
        <v>4</v>
      </c>
      <c r="G404" s="2" t="s">
        <v>1725</v>
      </c>
    </row>
    <row r="405">
      <c r="A405" s="1" t="s">
        <v>1726</v>
      </c>
      <c r="B405" s="1" t="s">
        <v>1727</v>
      </c>
      <c r="C405" s="1" t="s">
        <v>1728</v>
      </c>
      <c r="D405" s="1" t="s">
        <v>1729</v>
      </c>
      <c r="E405" t="str">
        <f t="shared" si="53"/>
        <v/>
      </c>
      <c r="F405" s="1" t="s">
        <v>4</v>
      </c>
      <c r="G405" s="2" t="s">
        <v>1730</v>
      </c>
    </row>
    <row r="406">
      <c r="A406" s="1" t="s">
        <v>1731</v>
      </c>
      <c r="B406" s="1" t="s">
        <v>1732</v>
      </c>
      <c r="C406" s="1" t="s">
        <v>1733</v>
      </c>
      <c r="D406" s="1" t="s">
        <v>1734</v>
      </c>
      <c r="E406" t="str">
        <f t="shared" si="53"/>
        <v/>
      </c>
      <c r="F406" s="1" t="s">
        <v>4</v>
      </c>
      <c r="G406" s="2" t="s">
        <v>1735</v>
      </c>
    </row>
    <row r="407">
      <c r="A407" s="1" t="s">
        <v>1736</v>
      </c>
      <c r="B407" s="1" t="s">
        <v>1737</v>
      </c>
      <c r="C407" s="1" t="s">
        <v>1738</v>
      </c>
      <c r="D407" s="2" t="s">
        <v>1739</v>
      </c>
      <c r="E407" t="str">
        <f>IMAGE("http://media.coindesk.com/2014/07/coindesk-logo.png",1)</f>
        <v/>
      </c>
      <c r="F407" s="1" t="s">
        <v>4</v>
      </c>
      <c r="G407" s="2" t="s">
        <v>1740</v>
      </c>
    </row>
    <row r="408">
      <c r="A408" s="1" t="s">
        <v>1731</v>
      </c>
      <c r="B408" s="1" t="s">
        <v>1732</v>
      </c>
      <c r="C408" s="1" t="s">
        <v>1733</v>
      </c>
      <c r="D408" s="1" t="s">
        <v>1734</v>
      </c>
      <c r="E408" t="str">
        <f t="shared" ref="E408:E409" si="54">IMAGE("http://ifttt.com/images/no_image_card.png",1)</f>
        <v/>
      </c>
      <c r="F408" s="1" t="s">
        <v>4</v>
      </c>
      <c r="G408" s="2" t="s">
        <v>1735</v>
      </c>
    </row>
    <row r="409">
      <c r="A409" s="1" t="s">
        <v>1741</v>
      </c>
      <c r="B409" s="1" t="s">
        <v>526</v>
      </c>
      <c r="C409" s="1" t="s">
        <v>1742</v>
      </c>
      <c r="D409" s="1" t="s">
        <v>1743</v>
      </c>
      <c r="E409" t="str">
        <f t="shared" si="54"/>
        <v/>
      </c>
      <c r="F409" s="1" t="s">
        <v>4</v>
      </c>
      <c r="G409" s="2" t="s">
        <v>1744</v>
      </c>
    </row>
    <row r="410">
      <c r="A410" s="1" t="s">
        <v>1745</v>
      </c>
      <c r="B410" s="1" t="s">
        <v>1746</v>
      </c>
      <c r="C410" s="1" t="s">
        <v>1747</v>
      </c>
      <c r="D410" s="2" t="s">
        <v>1748</v>
      </c>
      <c r="E410" t="str">
        <f>IMAGE("https://i.ytimg.com/vi/HuvxpwLnd00/maxresdefault.jpg",1)</f>
        <v/>
      </c>
      <c r="F410" s="1" t="s">
        <v>4</v>
      </c>
      <c r="G410" s="2" t="s">
        <v>1749</v>
      </c>
    </row>
    <row r="411">
      <c r="A411" s="1" t="s">
        <v>1750</v>
      </c>
      <c r="B411" s="1" t="s">
        <v>1751</v>
      </c>
      <c r="C411" s="1" t="s">
        <v>1752</v>
      </c>
      <c r="D411" s="1" t="s">
        <v>364</v>
      </c>
      <c r="E411" t="str">
        <f t="shared" ref="E411:E412" si="55">IMAGE("http://ifttt.com/images/no_image_card.png",1)</f>
        <v/>
      </c>
      <c r="F411" s="1" t="s">
        <v>4</v>
      </c>
      <c r="G411" s="2" t="s">
        <v>1753</v>
      </c>
    </row>
    <row r="412">
      <c r="A412" s="1" t="s">
        <v>1754</v>
      </c>
      <c r="B412" s="1" t="s">
        <v>1755</v>
      </c>
      <c r="C412" s="1" t="s">
        <v>1756</v>
      </c>
      <c r="D412" s="1" t="s">
        <v>1757</v>
      </c>
      <c r="E412" t="str">
        <f t="shared" si="55"/>
        <v/>
      </c>
      <c r="F412" s="1" t="s">
        <v>4</v>
      </c>
      <c r="G412" s="2" t="s">
        <v>1758</v>
      </c>
    </row>
    <row r="413">
      <c r="A413" s="1" t="s">
        <v>1759</v>
      </c>
      <c r="B413" s="1" t="s">
        <v>1550</v>
      </c>
      <c r="C413" s="1" t="s">
        <v>1760</v>
      </c>
      <c r="D413" s="2" t="s">
        <v>1761</v>
      </c>
      <c r="E413" t="str">
        <f>IMAGE("http://i.imgur.com/hEXZ5fP.png?fb",1)</f>
        <v/>
      </c>
      <c r="F413" s="1" t="s">
        <v>4</v>
      </c>
      <c r="G413" s="2" t="s">
        <v>1762</v>
      </c>
    </row>
    <row r="414">
      <c r="A414" s="1" t="s">
        <v>1763</v>
      </c>
      <c r="B414" s="1" t="s">
        <v>1764</v>
      </c>
      <c r="C414" s="1" t="s">
        <v>1765</v>
      </c>
      <c r="D414" s="2" t="s">
        <v>1766</v>
      </c>
      <c r="E414" t="str">
        <f>IMAGE("https://i.ytimg.com/vi/vPmoEPvKEpw/maxresdefault.jpg",1)</f>
        <v/>
      </c>
      <c r="F414" s="1" t="s">
        <v>4</v>
      </c>
      <c r="G414" s="2" t="s">
        <v>1767</v>
      </c>
    </row>
    <row r="415">
      <c r="A415" s="1" t="s">
        <v>1768</v>
      </c>
      <c r="B415" s="1" t="s">
        <v>1764</v>
      </c>
      <c r="C415" s="1" t="s">
        <v>1769</v>
      </c>
      <c r="D415" s="2" t="s">
        <v>1770</v>
      </c>
      <c r="E415" t="str">
        <f>IMAGE("http://media.gotraffic.net/images/iwUZNo1bpegs/v1/840x473.jpg",1)</f>
        <v/>
      </c>
      <c r="F415" s="1" t="s">
        <v>4</v>
      </c>
      <c r="G415" s="2" t="s">
        <v>1771</v>
      </c>
    </row>
    <row r="416">
      <c r="A416" s="1" t="s">
        <v>1772</v>
      </c>
      <c r="B416" s="1" t="s">
        <v>1773</v>
      </c>
      <c r="C416" s="1" t="s">
        <v>1774</v>
      </c>
      <c r="D416" s="2" t="s">
        <v>1775</v>
      </c>
      <c r="E416" t="str">
        <f>IMAGE("http://static.guim.co.uk/sys-images/Guardian/Pix/pictures/2015/6/1/1433167290558/28bd206d-8ec5-4be6-87ff-327e1a95adc5-2060x1236.jpeg",1)</f>
        <v/>
      </c>
      <c r="F416" s="1" t="s">
        <v>4</v>
      </c>
      <c r="G416" s="2" t="s">
        <v>1776</v>
      </c>
    </row>
    <row r="417">
      <c r="A417" s="1" t="s">
        <v>1777</v>
      </c>
      <c r="B417" s="1" t="s">
        <v>1778</v>
      </c>
      <c r="C417" s="1" t="s">
        <v>1779</v>
      </c>
      <c r="D417" s="2" t="s">
        <v>1780</v>
      </c>
      <c r="E417" t="str">
        <f>IMAGE("https://s3.amazonaws.com/files.parsetfss.com/f4ce45fa-ab12-4c24-a33c-a100a8133f3f/tfss-16cd1ecd-6f6b-4670-9613-82a1b0849087-dr-bitcoin.jpg",1)</f>
        <v/>
      </c>
      <c r="F417" s="1" t="s">
        <v>4</v>
      </c>
      <c r="G417" s="2" t="s">
        <v>1781</v>
      </c>
    </row>
    <row r="418">
      <c r="A418" s="1" t="s">
        <v>1782</v>
      </c>
      <c r="B418" s="1" t="s">
        <v>1783</v>
      </c>
      <c r="C418" s="1" t="s">
        <v>1784</v>
      </c>
      <c r="D418" s="2" t="s">
        <v>1785</v>
      </c>
      <c r="E418" t="str">
        <f>IMAGE("http://static2.businessinsider.com/image/554124f36da8117d129128d5/this-robot-competition-inspired-students-and-will-get-you-excited-about-the-future.jpg",1)</f>
        <v/>
      </c>
      <c r="F418" s="1" t="s">
        <v>4</v>
      </c>
      <c r="G418" s="2" t="s">
        <v>1786</v>
      </c>
    </row>
    <row r="419">
      <c r="A419" s="1" t="s">
        <v>1787</v>
      </c>
      <c r="B419" s="1" t="s">
        <v>1788</v>
      </c>
      <c r="C419" s="1" t="s">
        <v>1789</v>
      </c>
      <c r="D419" s="1" t="s">
        <v>1790</v>
      </c>
      <c r="E419" t="str">
        <f>IMAGE("http://ifttt.com/images/no_image_card.png",1)</f>
        <v/>
      </c>
      <c r="F419" s="1" t="s">
        <v>4</v>
      </c>
      <c r="G419" s="2" t="s">
        <v>1791</v>
      </c>
    </row>
    <row r="420">
      <c r="A420" s="1" t="s">
        <v>1792</v>
      </c>
      <c r="B420" s="1" t="s">
        <v>1793</v>
      </c>
      <c r="C420" s="1" t="s">
        <v>1794</v>
      </c>
      <c r="D420" s="2" t="s">
        <v>1795</v>
      </c>
      <c r="E420" t="str">
        <f>IMAGE("https://i.ytimg.com/vi/gfANCxhtK9s/hqdefault.jpg",1)</f>
        <v/>
      </c>
      <c r="F420" s="1" t="s">
        <v>4</v>
      </c>
      <c r="G420" s="2" t="s">
        <v>1796</v>
      </c>
    </row>
    <row r="421">
      <c r="A421" s="1" t="s">
        <v>1797</v>
      </c>
      <c r="B421" s="1" t="s">
        <v>1798</v>
      </c>
      <c r="C421" s="1" t="s">
        <v>1799</v>
      </c>
      <c r="D421" s="1" t="s">
        <v>1800</v>
      </c>
      <c r="E421" t="str">
        <f>IMAGE("http://ifttt.com/images/no_image_card.png",1)</f>
        <v/>
      </c>
      <c r="F421" s="1" t="s">
        <v>4</v>
      </c>
      <c r="G421" s="2" t="s">
        <v>1801</v>
      </c>
    </row>
    <row r="422">
      <c r="A422" s="1" t="s">
        <v>1802</v>
      </c>
      <c r="B422" s="1" t="s">
        <v>1332</v>
      </c>
      <c r="C422" s="1" t="s">
        <v>1803</v>
      </c>
      <c r="D422" s="2" t="s">
        <v>1804</v>
      </c>
      <c r="E422" t="str">
        <f>IMAGE("http://www.wired.com/wp-content/uploads/2015/06/531153155.jpg",1)</f>
        <v/>
      </c>
      <c r="F422" s="1" t="s">
        <v>4</v>
      </c>
      <c r="G422" s="2" t="s">
        <v>1805</v>
      </c>
    </row>
    <row r="423">
      <c r="A423" s="1" t="s">
        <v>1806</v>
      </c>
      <c r="B423" s="1" t="s">
        <v>1807</v>
      </c>
      <c r="C423" s="1" t="s">
        <v>1808</v>
      </c>
      <c r="D423" s="2" t="s">
        <v>1809</v>
      </c>
      <c r="E423" t="str">
        <f>IMAGE("http://bitcoinguadagno.com/wp-content/uploads/2014/12/bitcoin-bianco.gif",1)</f>
        <v/>
      </c>
      <c r="F423" s="1" t="s">
        <v>4</v>
      </c>
      <c r="G423" s="2" t="s">
        <v>1810</v>
      </c>
    </row>
    <row r="424">
      <c r="A424" s="1" t="s">
        <v>1811</v>
      </c>
      <c r="B424" s="1" t="s">
        <v>1812</v>
      </c>
      <c r="C424" s="1" t="s">
        <v>1813</v>
      </c>
      <c r="D424" s="2" t="s">
        <v>1814</v>
      </c>
      <c r="E424" t="str">
        <f>IMAGE("http://i2.cdn.turner.com/money/dam/assets/150527105901-denmark-no-flag-620xa.jpg",1)</f>
        <v/>
      </c>
      <c r="F424" s="1" t="s">
        <v>4</v>
      </c>
      <c r="G424" s="2" t="s">
        <v>1815</v>
      </c>
    </row>
    <row r="425">
      <c r="A425" s="1" t="s">
        <v>1816</v>
      </c>
      <c r="B425" s="1" t="s">
        <v>1817</v>
      </c>
      <c r="C425" s="1" t="s">
        <v>1818</v>
      </c>
      <c r="D425" s="2" t="s">
        <v>1819</v>
      </c>
      <c r="E425" t="str">
        <f>IMAGE("http://www.pressat.co.uk/http://www.pressat.co.uk/media/cache/0x100-a5be4dc27abe01cac35873ef933830b1.png",1)</f>
        <v/>
      </c>
      <c r="F425" s="1" t="s">
        <v>4</v>
      </c>
      <c r="G425" s="2" t="s">
        <v>1820</v>
      </c>
    </row>
    <row r="426">
      <c r="A426" s="1" t="s">
        <v>1816</v>
      </c>
      <c r="B426" s="1" t="s">
        <v>1194</v>
      </c>
      <c r="C426" s="1" t="s">
        <v>1821</v>
      </c>
      <c r="D426" s="2" t="s">
        <v>1822</v>
      </c>
      <c r="E426" t="str">
        <f>IMAGE("https://www.cryptocoinsnews.com/wp-content/uploads/2014/11/africa.jpg",1)</f>
        <v/>
      </c>
      <c r="F426" s="1" t="s">
        <v>4</v>
      </c>
      <c r="G426" s="2" t="s">
        <v>1823</v>
      </c>
    </row>
    <row r="427">
      <c r="A427" s="1" t="s">
        <v>1824</v>
      </c>
      <c r="B427" s="1" t="s">
        <v>1825</v>
      </c>
      <c r="C427" s="1" t="s">
        <v>1826</v>
      </c>
      <c r="D427" s="2" t="s">
        <v>1827</v>
      </c>
      <c r="E427" t="str">
        <f>IMAGE("https://i.ytimg.com/vi/er6mZAF5Lwk/hqdefault.jpg",1)</f>
        <v/>
      </c>
      <c r="F427" s="1" t="s">
        <v>4</v>
      </c>
      <c r="G427" s="2" t="s">
        <v>1828</v>
      </c>
    </row>
    <row r="428">
      <c r="A428" s="1" t="s">
        <v>1829</v>
      </c>
      <c r="B428" s="1" t="s">
        <v>1830</v>
      </c>
      <c r="C428" s="1" t="s">
        <v>1831</v>
      </c>
      <c r="D428" s="1" t="s">
        <v>1832</v>
      </c>
      <c r="E428" t="str">
        <f t="shared" ref="E428:E429" si="56">IMAGE("http://ifttt.com/images/no_image_card.png",1)</f>
        <v/>
      </c>
      <c r="F428" s="1" t="s">
        <v>4</v>
      </c>
      <c r="G428" s="2" t="s">
        <v>1833</v>
      </c>
    </row>
    <row r="429">
      <c r="A429" s="1" t="s">
        <v>1834</v>
      </c>
      <c r="B429" s="1" t="s">
        <v>1835</v>
      </c>
      <c r="C429" s="1" t="s">
        <v>1836</v>
      </c>
      <c r="D429" s="2" t="s">
        <v>1837</v>
      </c>
      <c r="E429" t="str">
        <f t="shared" si="56"/>
        <v/>
      </c>
      <c r="F429" s="1" t="s">
        <v>4</v>
      </c>
      <c r="G429" s="2" t="s">
        <v>1838</v>
      </c>
    </row>
    <row r="430">
      <c r="A430" s="1" t="s">
        <v>1839</v>
      </c>
      <c r="B430" s="1" t="s">
        <v>1840</v>
      </c>
      <c r="C430" s="1" t="s">
        <v>1841</v>
      </c>
      <c r="D430" s="2" t="s">
        <v>1842</v>
      </c>
      <c r="E430" t="str">
        <f>IMAGE("https://qointum.com/static/main/img/home/qoin-pile.jpg",1)</f>
        <v/>
      </c>
      <c r="F430" s="1" t="s">
        <v>4</v>
      </c>
      <c r="G430" s="2" t="s">
        <v>1843</v>
      </c>
    </row>
    <row r="431">
      <c r="A431" s="1" t="s">
        <v>1844</v>
      </c>
      <c r="B431" s="1" t="s">
        <v>1845</v>
      </c>
      <c r="C431" s="1" t="s">
        <v>1846</v>
      </c>
      <c r="D431" s="2" t="s">
        <v>1847</v>
      </c>
      <c r="E431" t="str">
        <f>IMAGE("http://exponential.singularityu.org/finance/wp-content/uploads/sites/3/2014/04/xcsvertical-exfi-black.png",1)</f>
        <v/>
      </c>
      <c r="F431" s="1" t="s">
        <v>4</v>
      </c>
      <c r="G431" s="2" t="s">
        <v>1848</v>
      </c>
    </row>
    <row r="432">
      <c r="A432" s="1" t="s">
        <v>1816</v>
      </c>
      <c r="B432" s="1" t="s">
        <v>1817</v>
      </c>
      <c r="C432" s="1" t="s">
        <v>1818</v>
      </c>
      <c r="D432" s="2" t="s">
        <v>1819</v>
      </c>
      <c r="E432" t="str">
        <f>IMAGE("http://www.pressat.co.uk/http://www.pressat.co.uk/media/cache/0x100-a5be4dc27abe01cac35873ef933830b1.png",1)</f>
        <v/>
      </c>
      <c r="F432" s="1" t="s">
        <v>4</v>
      </c>
      <c r="G432" s="2" t="s">
        <v>1820</v>
      </c>
    </row>
    <row r="433">
      <c r="A433" s="1" t="s">
        <v>1849</v>
      </c>
      <c r="B433" s="1" t="s">
        <v>1850</v>
      </c>
      <c r="C433" s="1" t="s">
        <v>1851</v>
      </c>
      <c r="D433" s="1" t="s">
        <v>1852</v>
      </c>
      <c r="E433" t="str">
        <f t="shared" ref="E433:E436" si="57">IMAGE("http://ifttt.com/images/no_image_card.png",1)</f>
        <v/>
      </c>
      <c r="F433" s="1" t="s">
        <v>4</v>
      </c>
      <c r="G433" s="2" t="s">
        <v>1853</v>
      </c>
    </row>
    <row r="434">
      <c r="A434" s="1" t="s">
        <v>1854</v>
      </c>
      <c r="B434" s="1" t="s">
        <v>1855</v>
      </c>
      <c r="C434" s="1" t="s">
        <v>1856</v>
      </c>
      <c r="D434" s="2" t="s">
        <v>1857</v>
      </c>
      <c r="E434" t="str">
        <f t="shared" si="57"/>
        <v/>
      </c>
      <c r="F434" s="1" t="s">
        <v>4</v>
      </c>
      <c r="G434" s="2" t="s">
        <v>1858</v>
      </c>
    </row>
    <row r="435">
      <c r="A435" s="1" t="s">
        <v>1859</v>
      </c>
      <c r="B435" s="1" t="s">
        <v>1860</v>
      </c>
      <c r="C435" s="1" t="s">
        <v>1861</v>
      </c>
      <c r="D435" s="1" t="s">
        <v>364</v>
      </c>
      <c r="E435" t="str">
        <f t="shared" si="57"/>
        <v/>
      </c>
      <c r="F435" s="1" t="s">
        <v>4</v>
      </c>
      <c r="G435" s="2" t="s">
        <v>1862</v>
      </c>
    </row>
    <row r="436">
      <c r="A436" s="1" t="s">
        <v>1863</v>
      </c>
      <c r="B436" s="1" t="s">
        <v>1864</v>
      </c>
      <c r="C436" s="1" t="s">
        <v>1865</v>
      </c>
      <c r="D436" s="1" t="s">
        <v>1866</v>
      </c>
      <c r="E436" t="str">
        <f t="shared" si="57"/>
        <v/>
      </c>
      <c r="F436" s="1" t="s">
        <v>4</v>
      </c>
      <c r="G436" s="2" t="s">
        <v>1867</v>
      </c>
    </row>
    <row r="437">
      <c r="A437" s="1" t="s">
        <v>1863</v>
      </c>
      <c r="B437" s="1" t="s">
        <v>1868</v>
      </c>
      <c r="C437" s="1" t="s">
        <v>1869</v>
      </c>
      <c r="D437" s="2" t="s">
        <v>1870</v>
      </c>
      <c r="E437" t="str">
        <f>IMAGE("https://bitcoinmagazine.com/wp-content/uploads/2015/03/abra.jpg",1)</f>
        <v/>
      </c>
      <c r="F437" s="1" t="s">
        <v>4</v>
      </c>
      <c r="G437" s="2" t="s">
        <v>1871</v>
      </c>
    </row>
    <row r="438">
      <c r="A438" s="1" t="s">
        <v>1872</v>
      </c>
      <c r="B438" s="1" t="s">
        <v>1651</v>
      </c>
      <c r="C438" s="1" t="s">
        <v>1873</v>
      </c>
      <c r="D438" s="2" t="s">
        <v>1874</v>
      </c>
      <c r="E438" t="str">
        <f>IMAGE("http://www.newsbtc.com/wp-content/uploads/2015/06/Ciphrex.png",1)</f>
        <v/>
      </c>
      <c r="F438" s="1" t="s">
        <v>4</v>
      </c>
      <c r="G438" s="2" t="s">
        <v>1875</v>
      </c>
    </row>
    <row r="439">
      <c r="A439" s="1" t="s">
        <v>1876</v>
      </c>
      <c r="B439" s="1" t="s">
        <v>1877</v>
      </c>
      <c r="C439" s="1" t="s">
        <v>1878</v>
      </c>
      <c r="D439" s="1" t="s">
        <v>1879</v>
      </c>
      <c r="E439" t="str">
        <f t="shared" ref="E439:E440" si="58">IMAGE("http://ifttt.com/images/no_image_card.png",1)</f>
        <v/>
      </c>
      <c r="F439" s="1" t="s">
        <v>4</v>
      </c>
      <c r="G439" s="2" t="s">
        <v>1880</v>
      </c>
    </row>
    <row r="440">
      <c r="A440" s="1" t="s">
        <v>1881</v>
      </c>
      <c r="B440" s="1" t="s">
        <v>1882</v>
      </c>
      <c r="C440" s="1" t="s">
        <v>1883</v>
      </c>
      <c r="D440" s="1" t="s">
        <v>1884</v>
      </c>
      <c r="E440" t="str">
        <f t="shared" si="58"/>
        <v/>
      </c>
      <c r="F440" s="1" t="s">
        <v>4</v>
      </c>
      <c r="G440" s="2" t="s">
        <v>1885</v>
      </c>
    </row>
    <row r="441">
      <c r="A441" s="1" t="s">
        <v>1886</v>
      </c>
      <c r="B441" s="1" t="s">
        <v>1887</v>
      </c>
      <c r="C441" s="1" t="s">
        <v>1888</v>
      </c>
      <c r="D441" s="2" t="s">
        <v>1889</v>
      </c>
      <c r="E441" t="str">
        <f>IMAGE("http://247cryptonews.com/wp-content/uploads/2015/06/IBM-BTC-EVENT.jpg",1)</f>
        <v/>
      </c>
      <c r="F441" s="1" t="s">
        <v>4</v>
      </c>
      <c r="G441" s="2" t="s">
        <v>1890</v>
      </c>
    </row>
    <row r="442">
      <c r="A442" s="1" t="s">
        <v>1872</v>
      </c>
      <c r="B442" s="1" t="s">
        <v>1651</v>
      </c>
      <c r="C442" s="1" t="s">
        <v>1873</v>
      </c>
      <c r="D442" s="2" t="s">
        <v>1874</v>
      </c>
      <c r="E442" t="str">
        <f>IMAGE("http://www.newsbtc.com/wp-content/uploads/2015/06/Ciphrex.png",1)</f>
        <v/>
      </c>
      <c r="F442" s="1" t="s">
        <v>4</v>
      </c>
      <c r="G442" s="2" t="s">
        <v>1875</v>
      </c>
    </row>
    <row r="443">
      <c r="A443" s="1" t="s">
        <v>1886</v>
      </c>
      <c r="B443" s="1" t="s">
        <v>1887</v>
      </c>
      <c r="C443" s="1" t="s">
        <v>1888</v>
      </c>
      <c r="D443" s="2" t="s">
        <v>1889</v>
      </c>
      <c r="E443" t="str">
        <f>IMAGE("http://247cryptonews.com/wp-content/uploads/2015/06/IBM-BTC-EVENT.jpg",1)</f>
        <v/>
      </c>
      <c r="F443" s="1" t="s">
        <v>4</v>
      </c>
      <c r="G443" s="2" t="s">
        <v>1890</v>
      </c>
    </row>
    <row r="444">
      <c r="A444" s="1" t="s">
        <v>1891</v>
      </c>
      <c r="B444" s="1" t="s">
        <v>1892</v>
      </c>
      <c r="C444" s="1" t="s">
        <v>1893</v>
      </c>
      <c r="D444" s="1" t="s">
        <v>1894</v>
      </c>
      <c r="E444" t="str">
        <f>IMAGE("http://ifttt.com/images/no_image_card.png",1)</f>
        <v/>
      </c>
      <c r="F444" s="1" t="s">
        <v>4</v>
      </c>
      <c r="G444" s="2" t="s">
        <v>1895</v>
      </c>
    </row>
    <row r="445">
      <c r="A445" s="1" t="s">
        <v>1896</v>
      </c>
      <c r="B445" s="1" t="s">
        <v>1897</v>
      </c>
      <c r="C445" s="1" t="s">
        <v>1898</v>
      </c>
      <c r="D445" s="2" t="s">
        <v>1899</v>
      </c>
      <c r="E445" t="str">
        <f>IMAGE("https://pbs.twimg.com/profile_images/846827688/avatar_400x400.jpg",1)</f>
        <v/>
      </c>
      <c r="F445" s="1" t="s">
        <v>4</v>
      </c>
      <c r="G445" s="2" t="s">
        <v>1900</v>
      </c>
    </row>
    <row r="446">
      <c r="A446" s="1" t="s">
        <v>1901</v>
      </c>
      <c r="B446" s="1" t="s">
        <v>1902</v>
      </c>
      <c r="C446" s="1" t="s">
        <v>1903</v>
      </c>
      <c r="D446" s="1" t="s">
        <v>1904</v>
      </c>
      <c r="E446" t="str">
        <f>IMAGE("http://ifttt.com/images/no_image_card.png",1)</f>
        <v/>
      </c>
      <c r="F446" s="1" t="s">
        <v>4</v>
      </c>
      <c r="G446" s="2" t="s">
        <v>1905</v>
      </c>
    </row>
    <row r="447">
      <c r="A447" s="1" t="s">
        <v>1906</v>
      </c>
      <c r="B447" s="1" t="s">
        <v>1907</v>
      </c>
      <c r="C447" s="1" t="s">
        <v>1908</v>
      </c>
      <c r="D447" s="2" t="s">
        <v>1909</v>
      </c>
      <c r="E447" t="str">
        <f>IMAGE("http://bravenewcoin.com/assets/Uploads/_resampled/CroppedImage400400-Selection-269.png",1)</f>
        <v/>
      </c>
      <c r="F447" s="1" t="s">
        <v>4</v>
      </c>
      <c r="G447" s="2" t="s">
        <v>1910</v>
      </c>
    </row>
    <row r="448">
      <c r="A448" s="1" t="s">
        <v>1891</v>
      </c>
      <c r="B448" s="1" t="s">
        <v>1892</v>
      </c>
      <c r="C448" s="1" t="s">
        <v>1893</v>
      </c>
      <c r="D448" s="1" t="s">
        <v>1894</v>
      </c>
      <c r="E448" t="str">
        <f t="shared" ref="E448:E451" si="59">IMAGE("http://ifttt.com/images/no_image_card.png",1)</f>
        <v/>
      </c>
      <c r="F448" s="1" t="s">
        <v>4</v>
      </c>
      <c r="G448" s="2" t="s">
        <v>1895</v>
      </c>
    </row>
    <row r="449">
      <c r="A449" s="1" t="s">
        <v>1911</v>
      </c>
      <c r="B449" s="1" t="s">
        <v>1912</v>
      </c>
      <c r="C449" s="1" t="s">
        <v>1913</v>
      </c>
      <c r="D449" s="1" t="s">
        <v>1914</v>
      </c>
      <c r="E449" t="str">
        <f t="shared" si="59"/>
        <v/>
      </c>
      <c r="F449" s="1" t="s">
        <v>4</v>
      </c>
      <c r="G449" s="2" t="s">
        <v>1915</v>
      </c>
    </row>
    <row r="450">
      <c r="A450" s="1" t="s">
        <v>1916</v>
      </c>
      <c r="B450" s="1" t="s">
        <v>1917</v>
      </c>
      <c r="C450" s="1" t="s">
        <v>1918</v>
      </c>
      <c r="D450" s="1" t="s">
        <v>1919</v>
      </c>
      <c r="E450" t="str">
        <f t="shared" si="59"/>
        <v/>
      </c>
      <c r="F450" s="1" t="s">
        <v>4</v>
      </c>
      <c r="G450" s="2" t="s">
        <v>1920</v>
      </c>
    </row>
    <row r="451">
      <c r="A451" s="1" t="s">
        <v>1921</v>
      </c>
      <c r="B451" s="1" t="s">
        <v>125</v>
      </c>
      <c r="C451" s="1" t="s">
        <v>1922</v>
      </c>
      <c r="D451" s="1" t="s">
        <v>1923</v>
      </c>
      <c r="E451" t="str">
        <f t="shared" si="59"/>
        <v/>
      </c>
      <c r="F451" s="1" t="s">
        <v>4</v>
      </c>
      <c r="G451" s="2" t="s">
        <v>1924</v>
      </c>
    </row>
    <row r="452">
      <c r="A452" s="1" t="s">
        <v>1925</v>
      </c>
      <c r="B452" s="1" t="s">
        <v>1926</v>
      </c>
      <c r="C452" s="1" t="s">
        <v>1927</v>
      </c>
      <c r="D452" s="2" t="s">
        <v>1928</v>
      </c>
      <c r="E452" t="str">
        <f>IMAGE("https://graph.facebook.com/1000534023324581/picture?type=large",1)</f>
        <v/>
      </c>
      <c r="F452" s="1" t="s">
        <v>4</v>
      </c>
      <c r="G452" s="2" t="s">
        <v>1929</v>
      </c>
    </row>
    <row r="453">
      <c r="A453" s="1" t="s">
        <v>1930</v>
      </c>
      <c r="B453" s="1" t="s">
        <v>1029</v>
      </c>
      <c r="C453" s="1" t="s">
        <v>1931</v>
      </c>
      <c r="D453" s="1" t="s">
        <v>1932</v>
      </c>
      <c r="E453" t="str">
        <f>IMAGE("http://ifttt.com/images/no_image_card.png",1)</f>
        <v/>
      </c>
      <c r="F453" s="1" t="s">
        <v>4</v>
      </c>
      <c r="G453" s="2" t="s">
        <v>1933</v>
      </c>
    </row>
    <row r="454">
      <c r="A454" s="1" t="s">
        <v>1934</v>
      </c>
      <c r="B454" s="1" t="s">
        <v>1935</v>
      </c>
      <c r="C454" s="1" t="s">
        <v>1936</v>
      </c>
      <c r="D454" s="2" t="s">
        <v>1937</v>
      </c>
      <c r="E454" t="str">
        <f>IMAGE("https://www.cryptocoinsnews.com/wp-content/uploads/2015/06/youbase.png",1)</f>
        <v/>
      </c>
      <c r="F454" s="1" t="s">
        <v>4</v>
      </c>
      <c r="G454" s="2" t="s">
        <v>1938</v>
      </c>
    </row>
    <row r="455">
      <c r="A455" s="1" t="s">
        <v>1939</v>
      </c>
      <c r="B455" s="1" t="s">
        <v>551</v>
      </c>
      <c r="C455" s="1" t="s">
        <v>1940</v>
      </c>
      <c r="D455" s="1" t="s">
        <v>1941</v>
      </c>
      <c r="E455" t="str">
        <f>IMAGE("http://ifttt.com/images/no_image_card.png",1)</f>
        <v/>
      </c>
      <c r="F455" s="1" t="s">
        <v>4</v>
      </c>
      <c r="G455" s="2" t="s">
        <v>1942</v>
      </c>
    </row>
    <row r="456">
      <c r="A456" s="1" t="s">
        <v>1943</v>
      </c>
      <c r="B456" s="1" t="s">
        <v>1603</v>
      </c>
      <c r="C456" s="1" t="s">
        <v>1944</v>
      </c>
      <c r="D456" s="2" t="s">
        <v>1945</v>
      </c>
      <c r="E456" t="str">
        <f>IMAGE("https://www.redditstatic.com/icon.png",1)</f>
        <v/>
      </c>
      <c r="F456" s="1" t="s">
        <v>4</v>
      </c>
      <c r="G456" s="2" t="s">
        <v>1946</v>
      </c>
    </row>
    <row r="457">
      <c r="A457" s="1" t="s">
        <v>1947</v>
      </c>
      <c r="B457" s="1" t="s">
        <v>1948</v>
      </c>
      <c r="C457" s="1" t="s">
        <v>1949</v>
      </c>
      <c r="D457" s="1" t="s">
        <v>1950</v>
      </c>
      <c r="E457" t="str">
        <f t="shared" ref="E457:E458" si="60">IMAGE("http://ifttt.com/images/no_image_card.png",1)</f>
        <v/>
      </c>
      <c r="F457" s="1" t="s">
        <v>4</v>
      </c>
      <c r="G457" s="2" t="s">
        <v>1951</v>
      </c>
    </row>
    <row r="458">
      <c r="A458" s="1" t="s">
        <v>1947</v>
      </c>
      <c r="B458" s="1" t="s">
        <v>1952</v>
      </c>
      <c r="C458" s="1" t="s">
        <v>1953</v>
      </c>
      <c r="D458" s="1" t="s">
        <v>1954</v>
      </c>
      <c r="E458" t="str">
        <f t="shared" si="60"/>
        <v/>
      </c>
      <c r="F458" s="1" t="s">
        <v>4</v>
      </c>
      <c r="G458" s="2" t="s">
        <v>1955</v>
      </c>
    </row>
    <row r="459">
      <c r="A459" s="1" t="s">
        <v>1956</v>
      </c>
      <c r="B459" s="1" t="s">
        <v>1957</v>
      </c>
      <c r="C459" s="1" t="s">
        <v>1958</v>
      </c>
      <c r="D459" s="2" t="s">
        <v>1959</v>
      </c>
      <c r="E459" t="str">
        <f>IMAGE("https://pbs.twimg.com/profile_images/537363752513855490/vfI0fXt6_400x400.jpeg",1)</f>
        <v/>
      </c>
      <c r="F459" s="1" t="s">
        <v>4</v>
      </c>
      <c r="G459" s="2" t="s">
        <v>1960</v>
      </c>
    </row>
    <row r="460">
      <c r="A460" s="1" t="s">
        <v>1961</v>
      </c>
      <c r="B460" s="1" t="s">
        <v>1439</v>
      </c>
      <c r="C460" s="1" t="s">
        <v>1962</v>
      </c>
      <c r="D460" s="1" t="s">
        <v>1963</v>
      </c>
      <c r="E460" t="str">
        <f>IMAGE("http://ifttt.com/images/no_image_card.png",1)</f>
        <v/>
      </c>
      <c r="F460" s="1" t="s">
        <v>4</v>
      </c>
      <c r="G460" s="2" t="s">
        <v>1964</v>
      </c>
    </row>
    <row r="461">
      <c r="A461" s="1" t="s">
        <v>1961</v>
      </c>
      <c r="B461" s="1" t="s">
        <v>1384</v>
      </c>
      <c r="C461" s="1" t="s">
        <v>1965</v>
      </c>
      <c r="D461" s="2" t="s">
        <v>1966</v>
      </c>
      <c r="E461" t="str">
        <f>IMAGE("http://bitcoinwarrior.net/wp-content/plugins/RSSPoster_PRO/cache/a8f3e_marviniebitcoins-300x172.jpg",1)</f>
        <v/>
      </c>
      <c r="F461" s="1" t="s">
        <v>4</v>
      </c>
      <c r="G461" s="2" t="s">
        <v>1967</v>
      </c>
    </row>
    <row r="462">
      <c r="A462" s="1" t="s">
        <v>1961</v>
      </c>
      <c r="B462" s="1" t="s">
        <v>1968</v>
      </c>
      <c r="C462" s="1" t="s">
        <v>1969</v>
      </c>
      <c r="D462" s="2" t="s">
        <v>1970</v>
      </c>
      <c r="E462" t="str">
        <f>IMAGE("http://libratax.com/wp-content/uploads/2015/06/accepting-bitcoin-with-bitpay.png",1)</f>
        <v/>
      </c>
      <c r="F462" s="1" t="s">
        <v>4</v>
      </c>
      <c r="G462" s="2" t="s">
        <v>1971</v>
      </c>
    </row>
    <row r="463">
      <c r="A463" s="1" t="s">
        <v>1972</v>
      </c>
      <c r="B463" s="1" t="s">
        <v>1973</v>
      </c>
      <c r="C463" s="1" t="s">
        <v>1974</v>
      </c>
      <c r="D463" s="2" t="s">
        <v>1975</v>
      </c>
      <c r="E463" t="str">
        <f>IMAGE("https://i.imgur.com/35DMlUJ.jpg",1)</f>
        <v/>
      </c>
      <c r="F463" s="1" t="s">
        <v>4</v>
      </c>
      <c r="G463" s="2" t="s">
        <v>1976</v>
      </c>
    </row>
    <row r="464">
      <c r="A464" s="1" t="s">
        <v>1972</v>
      </c>
      <c r="B464" s="1" t="s">
        <v>1290</v>
      </c>
      <c r="C464" s="1" t="s">
        <v>1977</v>
      </c>
      <c r="D464" s="2" t="s">
        <v>1978</v>
      </c>
      <c r="E464" t="str">
        <f>IMAGE("https://i.ytimg.com/vd?id=er6mZAF5Lwk&amp;amp;ats=15000&amp;amp;w=960&amp;amp;h=720&amp;amp;sigh=QDj4ipToOcBvfJB3NlUmRkPwBtM",1)</f>
        <v/>
      </c>
      <c r="F464" s="1" t="s">
        <v>4</v>
      </c>
      <c r="G464" s="2" t="s">
        <v>1979</v>
      </c>
    </row>
    <row r="465">
      <c r="A465" s="1" t="s">
        <v>1980</v>
      </c>
      <c r="B465" s="1" t="s">
        <v>868</v>
      </c>
      <c r="C465" s="1" t="s">
        <v>1981</v>
      </c>
      <c r="D465" s="2" t="s">
        <v>1982</v>
      </c>
      <c r="E465" t="str">
        <f>IMAGE("http://freedomhacker.net/wp-content/uploads/2014/05/shutterstock_101118643-e1433230962464.jpg",1)</f>
        <v/>
      </c>
      <c r="F465" s="1" t="s">
        <v>4</v>
      </c>
      <c r="G465" s="2" t="s">
        <v>1983</v>
      </c>
    </row>
    <row r="466">
      <c r="A466" s="1" t="s">
        <v>1984</v>
      </c>
      <c r="B466" s="1" t="s">
        <v>1985</v>
      </c>
      <c r="C466" s="1" t="s">
        <v>1986</v>
      </c>
      <c r="D466" s="2" t="s">
        <v>1987</v>
      </c>
      <c r="E466" t="str">
        <f>IMAGE("http://moneymorning.com/files/2013/11/logo-social.png",1)</f>
        <v/>
      </c>
      <c r="F466" s="1" t="s">
        <v>4</v>
      </c>
      <c r="G466" s="2" t="s">
        <v>1988</v>
      </c>
    </row>
    <row r="467">
      <c r="A467" s="1" t="s">
        <v>1989</v>
      </c>
      <c r="B467" s="1" t="s">
        <v>1990</v>
      </c>
      <c r="C467" s="1" t="s">
        <v>1991</v>
      </c>
      <c r="D467" s="2" t="s">
        <v>1992</v>
      </c>
      <c r="E467" t="str">
        <f>IMAGE("http://si.wsj.net/public/resources/images/BN-IS341_Necker_P_20150602151236.jpg",1)</f>
        <v/>
      </c>
      <c r="F467" s="1" t="s">
        <v>4</v>
      </c>
      <c r="G467" s="2" t="s">
        <v>1993</v>
      </c>
    </row>
    <row r="468">
      <c r="A468" s="1" t="s">
        <v>1994</v>
      </c>
      <c r="B468" s="1" t="s">
        <v>1995</v>
      </c>
      <c r="C468" s="1" t="s">
        <v>1996</v>
      </c>
      <c r="D468" s="2" t="s">
        <v>1997</v>
      </c>
      <c r="E468" t="str">
        <f t="shared" ref="E468:E469" si="61">IMAGE("http://ifttt.com/images/no_image_card.png",1)</f>
        <v/>
      </c>
      <c r="F468" s="1" t="s">
        <v>4</v>
      </c>
      <c r="G468" s="2" t="s">
        <v>1998</v>
      </c>
    </row>
    <row r="469">
      <c r="A469" s="1" t="s">
        <v>1999</v>
      </c>
      <c r="B469" s="1" t="s">
        <v>2000</v>
      </c>
      <c r="C469" s="1" t="s">
        <v>2001</v>
      </c>
      <c r="D469" s="2" t="s">
        <v>2002</v>
      </c>
      <c r="E469" t="str">
        <f t="shared" si="61"/>
        <v/>
      </c>
      <c r="F469" s="1" t="s">
        <v>4</v>
      </c>
      <c r="G469" s="2" t="s">
        <v>2003</v>
      </c>
    </row>
    <row r="470">
      <c r="A470" s="1" t="s">
        <v>2004</v>
      </c>
      <c r="B470" s="1" t="s">
        <v>2005</v>
      </c>
      <c r="C470" s="1" t="s">
        <v>2006</v>
      </c>
      <c r="D470" s="2" t="s">
        <v>2007</v>
      </c>
      <c r="E470" t="str">
        <f>IMAGE("https://i.ytimg.com/vi/BExxJv4uP50/maxresdefault.jpg",1)</f>
        <v/>
      </c>
      <c r="F470" s="1" t="s">
        <v>4</v>
      </c>
      <c r="G470" s="2" t="s">
        <v>2008</v>
      </c>
    </row>
    <row r="471">
      <c r="A471" s="1" t="s">
        <v>1984</v>
      </c>
      <c r="B471" s="1" t="s">
        <v>1985</v>
      </c>
      <c r="C471" s="1" t="s">
        <v>1986</v>
      </c>
      <c r="D471" s="2" t="s">
        <v>1987</v>
      </c>
      <c r="E471" t="str">
        <f>IMAGE("http://moneymorning.com/files/2013/11/logo-social.png",1)</f>
        <v/>
      </c>
      <c r="F471" s="1" t="s">
        <v>4</v>
      </c>
      <c r="G471" s="2" t="s">
        <v>1988</v>
      </c>
    </row>
    <row r="472">
      <c r="A472" s="1" t="s">
        <v>1961</v>
      </c>
      <c r="B472" s="1" t="s">
        <v>1968</v>
      </c>
      <c r="C472" s="1" t="s">
        <v>1969</v>
      </c>
      <c r="D472" s="2" t="s">
        <v>1970</v>
      </c>
      <c r="E472" t="str">
        <f>IMAGE("http://libratax.com/wp-content/uploads/2015/06/accepting-bitcoin-with-bitpay.png",1)</f>
        <v/>
      </c>
      <c r="F472" s="1" t="s">
        <v>4</v>
      </c>
      <c r="G472" s="2" t="s">
        <v>1971</v>
      </c>
    </row>
    <row r="473">
      <c r="A473" s="1" t="s">
        <v>2009</v>
      </c>
      <c r="B473" s="1" t="s">
        <v>2010</v>
      </c>
      <c r="C473" s="1" t="s">
        <v>2011</v>
      </c>
      <c r="D473" s="2" t="s">
        <v>2012</v>
      </c>
      <c r="E473" t="str">
        <f>IMAGE("http://www.strictlyvc.com/wp-content/uploads/2015/06/kraken.jpg",1)</f>
        <v/>
      </c>
      <c r="F473" s="1" t="s">
        <v>4</v>
      </c>
      <c r="G473" s="2" t="s">
        <v>2013</v>
      </c>
    </row>
    <row r="474">
      <c r="A474" s="1" t="s">
        <v>2009</v>
      </c>
      <c r="B474" s="1" t="s">
        <v>1550</v>
      </c>
      <c r="C474" s="1" t="s">
        <v>2014</v>
      </c>
      <c r="D474" s="1" t="s">
        <v>2015</v>
      </c>
      <c r="E474" t="str">
        <f t="shared" ref="E474:E475" si="62">IMAGE("http://ifttt.com/images/no_image_card.png",1)</f>
        <v/>
      </c>
      <c r="F474" s="1" t="s">
        <v>4</v>
      </c>
      <c r="G474" s="2" t="s">
        <v>2016</v>
      </c>
    </row>
    <row r="475">
      <c r="A475" s="1" t="s">
        <v>2017</v>
      </c>
      <c r="B475" s="1" t="s">
        <v>2018</v>
      </c>
      <c r="C475" s="1" t="s">
        <v>2019</v>
      </c>
      <c r="D475" s="1" t="s">
        <v>2020</v>
      </c>
      <c r="E475" t="str">
        <f t="shared" si="62"/>
        <v/>
      </c>
      <c r="F475" s="1" t="s">
        <v>4</v>
      </c>
      <c r="G475" s="2" t="s">
        <v>2021</v>
      </c>
    </row>
    <row r="476">
      <c r="A476" s="1" t="s">
        <v>2022</v>
      </c>
      <c r="B476" s="1" t="s">
        <v>2023</v>
      </c>
      <c r="C476" s="1" t="s">
        <v>2024</v>
      </c>
      <c r="D476" s="2" t="s">
        <v>2025</v>
      </c>
      <c r="E476" t="str">
        <f>IMAGE("https://www.redditstatic.com/icon.png",1)</f>
        <v/>
      </c>
      <c r="F476" s="1" t="s">
        <v>4</v>
      </c>
      <c r="G476" s="2" t="s">
        <v>2026</v>
      </c>
    </row>
    <row r="477">
      <c r="A477" s="1" t="s">
        <v>1994</v>
      </c>
      <c r="B477" s="1" t="s">
        <v>1995</v>
      </c>
      <c r="C477" s="1" t="s">
        <v>1996</v>
      </c>
      <c r="D477" s="2" t="s">
        <v>1997</v>
      </c>
      <c r="E477" t="str">
        <f t="shared" ref="E477:E478" si="63">IMAGE("http://ifttt.com/images/no_image_card.png",1)</f>
        <v/>
      </c>
      <c r="F477" s="1" t="s">
        <v>4</v>
      </c>
      <c r="G477" s="2" t="s">
        <v>1998</v>
      </c>
    </row>
    <row r="478">
      <c r="A478" s="1" t="s">
        <v>1999</v>
      </c>
      <c r="B478" s="1" t="s">
        <v>2000</v>
      </c>
      <c r="C478" s="1" t="s">
        <v>2001</v>
      </c>
      <c r="D478" s="2" t="s">
        <v>2002</v>
      </c>
      <c r="E478" t="str">
        <f t="shared" si="63"/>
        <v/>
      </c>
      <c r="F478" s="1" t="s">
        <v>4</v>
      </c>
      <c r="G478" s="2" t="s">
        <v>2003</v>
      </c>
    </row>
    <row r="479">
      <c r="A479" s="1" t="s">
        <v>2004</v>
      </c>
      <c r="B479" s="1" t="s">
        <v>2005</v>
      </c>
      <c r="C479" s="1" t="s">
        <v>2006</v>
      </c>
      <c r="D479" s="2" t="s">
        <v>2007</v>
      </c>
      <c r="E479" t="str">
        <f>IMAGE("https://i.ytimg.com/vi/BExxJv4uP50/maxresdefault.jpg",1)</f>
        <v/>
      </c>
      <c r="F479" s="1" t="s">
        <v>4</v>
      </c>
      <c r="G479" s="2" t="s">
        <v>2008</v>
      </c>
    </row>
    <row r="480">
      <c r="A480" s="1" t="s">
        <v>2027</v>
      </c>
      <c r="B480" s="1" t="s">
        <v>2028</v>
      </c>
      <c r="C480" s="1" t="s">
        <v>2029</v>
      </c>
      <c r="D480" s="2" t="s">
        <v>2030</v>
      </c>
      <c r="E480" t="str">
        <f>IMAGE("https://pbs.twimg.com/profile_images/550313679242010624/svvZD0vt_400x400.png",1)</f>
        <v/>
      </c>
      <c r="F480" s="1" t="s">
        <v>4</v>
      </c>
      <c r="G480" s="2" t="s">
        <v>2031</v>
      </c>
    </row>
    <row r="481">
      <c r="A481" s="1" t="s">
        <v>2032</v>
      </c>
      <c r="B481" s="1" t="s">
        <v>2033</v>
      </c>
      <c r="C481" s="1" t="s">
        <v>2034</v>
      </c>
      <c r="D481" s="1" t="s">
        <v>2035</v>
      </c>
      <c r="E481" t="str">
        <f>IMAGE("http://ifttt.com/images/no_image_card.png",1)</f>
        <v/>
      </c>
      <c r="F481" s="1" t="s">
        <v>4</v>
      </c>
      <c r="G481" s="2" t="s">
        <v>2036</v>
      </c>
    </row>
    <row r="482">
      <c r="A482" s="1" t="s">
        <v>2009</v>
      </c>
      <c r="B482" s="1" t="s">
        <v>2010</v>
      </c>
      <c r="C482" s="1" t="s">
        <v>2011</v>
      </c>
      <c r="D482" s="2" t="s">
        <v>2012</v>
      </c>
      <c r="E482" t="str">
        <f>IMAGE("http://www.strictlyvc.com/wp-content/uploads/2015/06/kraken.jpg",1)</f>
        <v/>
      </c>
      <c r="F482" s="1" t="s">
        <v>4</v>
      </c>
      <c r="G482" s="2" t="s">
        <v>2013</v>
      </c>
    </row>
    <row r="483">
      <c r="A483" s="1" t="s">
        <v>2009</v>
      </c>
      <c r="B483" s="1" t="s">
        <v>1550</v>
      </c>
      <c r="C483" s="1" t="s">
        <v>2014</v>
      </c>
      <c r="D483" s="1" t="s">
        <v>2015</v>
      </c>
      <c r="E483" t="str">
        <f t="shared" ref="E483:E484" si="64">IMAGE("http://ifttt.com/images/no_image_card.png",1)</f>
        <v/>
      </c>
      <c r="F483" s="1" t="s">
        <v>4</v>
      </c>
      <c r="G483" s="2" t="s">
        <v>2016</v>
      </c>
    </row>
    <row r="484">
      <c r="A484" s="1" t="s">
        <v>2017</v>
      </c>
      <c r="B484" s="1" t="s">
        <v>2018</v>
      </c>
      <c r="C484" s="1" t="s">
        <v>2019</v>
      </c>
      <c r="D484" s="1" t="s">
        <v>2020</v>
      </c>
      <c r="E484" t="str">
        <f t="shared" si="64"/>
        <v/>
      </c>
      <c r="F484" s="1" t="s">
        <v>4</v>
      </c>
      <c r="G484" s="2" t="s">
        <v>2021</v>
      </c>
    </row>
    <row r="485">
      <c r="A485" s="1" t="s">
        <v>2022</v>
      </c>
      <c r="B485" s="1" t="s">
        <v>2023</v>
      </c>
      <c r="C485" s="1" t="s">
        <v>2024</v>
      </c>
      <c r="D485" s="2" t="s">
        <v>2025</v>
      </c>
      <c r="E485" t="str">
        <f>IMAGE("https://www.redditstatic.com/icon.png",1)</f>
        <v/>
      </c>
      <c r="F485" s="1" t="s">
        <v>4</v>
      </c>
      <c r="G485" s="2" t="s">
        <v>2026</v>
      </c>
    </row>
    <row r="486">
      <c r="A486" s="1" t="s">
        <v>1994</v>
      </c>
      <c r="B486" s="1" t="s">
        <v>1995</v>
      </c>
      <c r="C486" s="1" t="s">
        <v>1996</v>
      </c>
      <c r="D486" s="2" t="s">
        <v>1997</v>
      </c>
      <c r="E486" t="str">
        <f t="shared" ref="E486:E487" si="65">IMAGE("http://ifttt.com/images/no_image_card.png",1)</f>
        <v/>
      </c>
      <c r="F486" s="1" t="s">
        <v>4</v>
      </c>
      <c r="G486" s="2" t="s">
        <v>1998</v>
      </c>
    </row>
    <row r="487">
      <c r="A487" s="1" t="s">
        <v>1999</v>
      </c>
      <c r="B487" s="1" t="s">
        <v>2000</v>
      </c>
      <c r="C487" s="1" t="s">
        <v>2001</v>
      </c>
      <c r="D487" s="2" t="s">
        <v>2002</v>
      </c>
      <c r="E487" t="str">
        <f t="shared" si="65"/>
        <v/>
      </c>
      <c r="F487" s="1" t="s">
        <v>4</v>
      </c>
      <c r="G487" s="2" t="s">
        <v>2003</v>
      </c>
    </row>
    <row r="488">
      <c r="A488" s="1" t="s">
        <v>2037</v>
      </c>
      <c r="B488" s="1" t="s">
        <v>1990</v>
      </c>
      <c r="C488" s="1" t="s">
        <v>2038</v>
      </c>
      <c r="D488" s="2" t="s">
        <v>2039</v>
      </c>
      <c r="E488" t="str">
        <f>IMAGE("https://pbs.twimg.com/media/CGg_mGsUYAAv8dY.jpg:large",1)</f>
        <v/>
      </c>
      <c r="F488" s="1" t="s">
        <v>4</v>
      </c>
      <c r="G488" s="2" t="s">
        <v>2040</v>
      </c>
    </row>
    <row r="489">
      <c r="A489" s="1" t="s">
        <v>2041</v>
      </c>
      <c r="B489" s="1" t="s">
        <v>2042</v>
      </c>
      <c r="C489" s="1" t="s">
        <v>2043</v>
      </c>
      <c r="D489" s="2" t="s">
        <v>2044</v>
      </c>
      <c r="E489" t="str">
        <f>IMAGE("https://i.imgur.com/NVdQWez.png?2",1)</f>
        <v/>
      </c>
      <c r="F489" s="1" t="s">
        <v>4</v>
      </c>
      <c r="G489" s="2" t="s">
        <v>2045</v>
      </c>
    </row>
    <row r="490">
      <c r="A490" s="1" t="s">
        <v>2046</v>
      </c>
      <c r="B490" s="1" t="s">
        <v>2047</v>
      </c>
      <c r="C490" s="1" t="s">
        <v>2048</v>
      </c>
      <c r="D490" s="1" t="s">
        <v>2049</v>
      </c>
      <c r="E490" t="str">
        <f t="shared" ref="E490:E491" si="66">IMAGE("http://ifttt.com/images/no_image_card.png",1)</f>
        <v/>
      </c>
      <c r="F490" s="1" t="s">
        <v>4</v>
      </c>
      <c r="G490" s="2" t="s">
        <v>2050</v>
      </c>
    </row>
    <row r="491">
      <c r="A491" s="1" t="s">
        <v>2051</v>
      </c>
      <c r="B491" s="1" t="s">
        <v>2052</v>
      </c>
      <c r="C491" s="1" t="s">
        <v>2053</v>
      </c>
      <c r="D491" s="1" t="s">
        <v>2054</v>
      </c>
      <c r="E491" t="str">
        <f t="shared" si="66"/>
        <v/>
      </c>
      <c r="F491" s="1" t="s">
        <v>4</v>
      </c>
      <c r="G491" s="2" t="s">
        <v>2055</v>
      </c>
    </row>
    <row r="492">
      <c r="A492" s="1" t="s">
        <v>2056</v>
      </c>
      <c r="B492" s="1" t="s">
        <v>320</v>
      </c>
      <c r="C492" s="1" t="s">
        <v>2057</v>
      </c>
      <c r="D492" s="2" t="s">
        <v>2058</v>
      </c>
      <c r="E492" t="str">
        <f>IMAGE("https://wikileaks.org/pug.jpg",1)</f>
        <v/>
      </c>
      <c r="F492" s="1" t="s">
        <v>4</v>
      </c>
      <c r="G492" s="2" t="s">
        <v>2059</v>
      </c>
    </row>
    <row r="493">
      <c r="A493" s="1" t="s">
        <v>2060</v>
      </c>
      <c r="B493" s="1" t="s">
        <v>2061</v>
      </c>
      <c r="C493" s="1" t="s">
        <v>2062</v>
      </c>
      <c r="D493" s="2" t="s">
        <v>2063</v>
      </c>
      <c r="E493" t="str">
        <f>IMAGE("https://pbs.twimg.com/profile_images/421617820644810752/rncc5OWi_400x400.jpeg",1)</f>
        <v/>
      </c>
      <c r="F493" s="1" t="s">
        <v>4</v>
      </c>
      <c r="G493" s="2" t="s">
        <v>2064</v>
      </c>
    </row>
    <row r="494">
      <c r="A494" s="1" t="s">
        <v>2065</v>
      </c>
      <c r="B494" s="1" t="s">
        <v>2066</v>
      </c>
      <c r="C494" s="1" t="s">
        <v>2067</v>
      </c>
      <c r="D494" s="2" t="s">
        <v>2068</v>
      </c>
      <c r="E494" t="str">
        <f>IMAGE("http://www.bits.org/images/program-cto-corner.jpg",1)</f>
        <v/>
      </c>
      <c r="F494" s="1" t="s">
        <v>4</v>
      </c>
      <c r="G494" s="2" t="s">
        <v>2069</v>
      </c>
    </row>
    <row r="495">
      <c r="A495" s="1" t="s">
        <v>2070</v>
      </c>
      <c r="B495" s="1" t="s">
        <v>2071</v>
      </c>
      <c r="C495" s="1" t="s">
        <v>2072</v>
      </c>
      <c r="D495" s="2" t="s">
        <v>2073</v>
      </c>
      <c r="E495" t="str">
        <f>IMAGE("http://media.coindesk.com/2015/04/shutterstock_109271873.jpg",1)</f>
        <v/>
      </c>
      <c r="F495" s="1" t="s">
        <v>4</v>
      </c>
      <c r="G495" s="2" t="s">
        <v>2074</v>
      </c>
    </row>
    <row r="496">
      <c r="A496" s="1" t="s">
        <v>2075</v>
      </c>
      <c r="B496" s="1" t="s">
        <v>2076</v>
      </c>
      <c r="C496" s="1" t="s">
        <v>2077</v>
      </c>
      <c r="D496" s="2" t="s">
        <v>2078</v>
      </c>
      <c r="E496" t="str">
        <f>IMAGE("https://purse.io/images/logo.png",1)</f>
        <v/>
      </c>
      <c r="F496" s="1" t="s">
        <v>4</v>
      </c>
      <c r="G496" s="2" t="s">
        <v>2079</v>
      </c>
    </row>
    <row r="497">
      <c r="A497" s="1" t="s">
        <v>2080</v>
      </c>
      <c r="B497" s="1" t="s">
        <v>2081</v>
      </c>
      <c r="C497" s="1" t="s">
        <v>2082</v>
      </c>
      <c r="D497" s="1" t="s">
        <v>364</v>
      </c>
      <c r="E497" t="str">
        <f>IMAGE("http://ifttt.com/images/no_image_card.png",1)</f>
        <v/>
      </c>
      <c r="F497" s="1" t="s">
        <v>4</v>
      </c>
      <c r="G497" s="2" t="s">
        <v>2083</v>
      </c>
    </row>
    <row r="498">
      <c r="A498" s="1" t="s">
        <v>2070</v>
      </c>
      <c r="B498" s="1" t="s">
        <v>2071</v>
      </c>
      <c r="C498" s="1" t="s">
        <v>2072</v>
      </c>
      <c r="D498" s="2" t="s">
        <v>2073</v>
      </c>
      <c r="E498" t="str">
        <f>IMAGE("http://media.coindesk.com/2015/04/shutterstock_109271873.jpg",1)</f>
        <v/>
      </c>
      <c r="F498" s="1" t="s">
        <v>4</v>
      </c>
      <c r="G498" s="2" t="s">
        <v>2074</v>
      </c>
    </row>
    <row r="499">
      <c r="A499" s="1" t="s">
        <v>2084</v>
      </c>
      <c r="B499" s="1" t="s">
        <v>2085</v>
      </c>
      <c r="C499" s="1" t="s">
        <v>2086</v>
      </c>
      <c r="D499" s="1" t="s">
        <v>2087</v>
      </c>
      <c r="E499" t="str">
        <f>IMAGE("http://ifttt.com/images/no_image_card.png",1)</f>
        <v/>
      </c>
      <c r="F499" s="1" t="s">
        <v>4</v>
      </c>
      <c r="G499" s="2" t="s">
        <v>2088</v>
      </c>
    </row>
    <row r="500">
      <c r="A500" s="1" t="s">
        <v>2089</v>
      </c>
      <c r="B500" s="1" t="s">
        <v>2090</v>
      </c>
      <c r="C500" s="1" t="s">
        <v>2091</v>
      </c>
      <c r="D500" s="2" t="s">
        <v>2092</v>
      </c>
      <c r="E500" t="str">
        <f>IMAGE("http://i.imgur.com/hIEVFec.jpg",1)</f>
        <v/>
      </c>
      <c r="F500" s="1" t="s">
        <v>4</v>
      </c>
      <c r="G500" s="2" t="s">
        <v>2093</v>
      </c>
    </row>
    <row r="501">
      <c r="A501" s="1" t="s">
        <v>2094</v>
      </c>
      <c r="B501" s="1" t="s">
        <v>2095</v>
      </c>
      <c r="C501" s="1" t="s">
        <v>2096</v>
      </c>
      <c r="D501" s="1" t="s">
        <v>2097</v>
      </c>
      <c r="E501" t="str">
        <f t="shared" ref="E501:E503" si="67">IMAGE("http://ifttt.com/images/no_image_card.png",1)</f>
        <v/>
      </c>
      <c r="F501" s="1" t="s">
        <v>4</v>
      </c>
      <c r="G501" s="2" t="s">
        <v>2098</v>
      </c>
    </row>
    <row r="502">
      <c r="A502" s="1" t="s">
        <v>2099</v>
      </c>
      <c r="B502" s="1" t="s">
        <v>2100</v>
      </c>
      <c r="C502" s="1" t="s">
        <v>2101</v>
      </c>
      <c r="D502" s="1" t="s">
        <v>2102</v>
      </c>
      <c r="E502" t="str">
        <f t="shared" si="67"/>
        <v/>
      </c>
      <c r="F502" s="1" t="s">
        <v>4</v>
      </c>
      <c r="G502" s="2" t="s">
        <v>2103</v>
      </c>
    </row>
    <row r="503">
      <c r="A503" s="1" t="s">
        <v>2104</v>
      </c>
      <c r="B503" s="1" t="s">
        <v>2105</v>
      </c>
      <c r="C503" s="1" t="s">
        <v>2106</v>
      </c>
      <c r="D503" s="1" t="s">
        <v>2107</v>
      </c>
      <c r="E503" t="str">
        <f t="shared" si="67"/>
        <v/>
      </c>
      <c r="F503" s="1" t="s">
        <v>4</v>
      </c>
      <c r="G503" s="2" t="s">
        <v>2108</v>
      </c>
    </row>
    <row r="504">
      <c r="A504" s="1" t="s">
        <v>2109</v>
      </c>
      <c r="B504" s="1" t="s">
        <v>2110</v>
      </c>
      <c r="C504" s="1" t="s">
        <v>2111</v>
      </c>
      <c r="D504" s="2" t="s">
        <v>2112</v>
      </c>
      <c r="E504" t="str">
        <f>IMAGE("http://fm.cnbc.com/applications/cnbc.com/resources/img/editorial/2014/12/17/102278007-diebold.1910x1000.jpg",1)</f>
        <v/>
      </c>
      <c r="F504" s="1" t="s">
        <v>4</v>
      </c>
      <c r="G504" s="2" t="s">
        <v>2113</v>
      </c>
    </row>
    <row r="505">
      <c r="A505" s="1" t="s">
        <v>2114</v>
      </c>
      <c r="B505" s="1" t="s">
        <v>2115</v>
      </c>
      <c r="C505" s="1" t="s">
        <v>2116</v>
      </c>
      <c r="D505" s="2" t="s">
        <v>2117</v>
      </c>
      <c r="E505" t="str">
        <f>IMAGE("https://grist.files.wordpress.com/2015/06/jamesdangelo1.jpg?w=1200",1)</f>
        <v/>
      </c>
      <c r="F505" s="1" t="s">
        <v>4</v>
      </c>
      <c r="G505" s="2" t="s">
        <v>2118</v>
      </c>
    </row>
    <row r="506">
      <c r="A506" s="1" t="s">
        <v>2119</v>
      </c>
      <c r="B506" s="1" t="s">
        <v>981</v>
      </c>
      <c r="C506" s="1" t="s">
        <v>2120</v>
      </c>
      <c r="D506" s="2" t="s">
        <v>2121</v>
      </c>
      <c r="E506" t="str">
        <f>IMAGE("http://bravenewcoin.com/assets/Uploads/_resampled/CroppedImage400400-Selection-282.png",1)</f>
        <v/>
      </c>
      <c r="F506" s="1" t="s">
        <v>4</v>
      </c>
      <c r="G506" s="2" t="s">
        <v>2122</v>
      </c>
    </row>
    <row r="507">
      <c r="A507" s="1" t="s">
        <v>2123</v>
      </c>
      <c r="B507" s="1" t="s">
        <v>2124</v>
      </c>
      <c r="C507" s="1" t="s">
        <v>2125</v>
      </c>
      <c r="D507" s="1" t="s">
        <v>2126</v>
      </c>
      <c r="E507" t="str">
        <f t="shared" ref="E507:E508" si="68">IMAGE("http://ifttt.com/images/no_image_card.png",1)</f>
        <v/>
      </c>
      <c r="F507" s="1" t="s">
        <v>4</v>
      </c>
      <c r="G507" s="2" t="s">
        <v>2127</v>
      </c>
    </row>
    <row r="508">
      <c r="A508" s="1" t="s">
        <v>2128</v>
      </c>
      <c r="B508" s="1" t="s">
        <v>2129</v>
      </c>
      <c r="C508" s="1" t="s">
        <v>2130</v>
      </c>
      <c r="D508" s="1" t="s">
        <v>2131</v>
      </c>
      <c r="E508" t="str">
        <f t="shared" si="68"/>
        <v/>
      </c>
      <c r="F508" s="1" t="s">
        <v>4</v>
      </c>
      <c r="G508" s="2" t="s">
        <v>2132</v>
      </c>
    </row>
    <row r="509">
      <c r="A509" s="1" t="s">
        <v>2128</v>
      </c>
      <c r="B509" s="1" t="s">
        <v>2133</v>
      </c>
      <c r="C509" s="1" t="s">
        <v>2134</v>
      </c>
      <c r="D509" s="2" t="s">
        <v>2135</v>
      </c>
      <c r="E509" t="str">
        <f>IMAGE("https://fbcdn-vthumb-a.akamaihd.net/hvthumb-ak-xpa1/v/t15.0-10/s110x80/11188706_10152964722608177_1147993836_n.jpg?oh=6236f3a1f5c29cd4914c7ddcfea10efc&amp;oe=55BED1A3&amp;__gda__=1442321323_d3a8b6fe4ec5b2fc3286d10af3f7a817",1)</f>
        <v/>
      </c>
      <c r="F509" s="1" t="s">
        <v>4</v>
      </c>
      <c r="G509" s="2" t="s">
        <v>2136</v>
      </c>
    </row>
    <row r="510">
      <c r="A510" s="1" t="s">
        <v>2137</v>
      </c>
      <c r="B510" s="1" t="s">
        <v>2138</v>
      </c>
      <c r="C510" s="1" t="s">
        <v>2139</v>
      </c>
      <c r="D510" s="2" t="s">
        <v>2140</v>
      </c>
      <c r="E510" t="str">
        <f>IMAGE("http://btcvestor.com/wp-content/uploads/sites/17/2015/06/3.jpg",1)</f>
        <v/>
      </c>
      <c r="F510" s="1" t="s">
        <v>4</v>
      </c>
      <c r="G510" s="2" t="s">
        <v>2141</v>
      </c>
    </row>
    <row r="511">
      <c r="A511" s="1" t="s">
        <v>2142</v>
      </c>
      <c r="B511" s="1" t="s">
        <v>2143</v>
      </c>
      <c r="C511" s="1" t="s">
        <v>2144</v>
      </c>
      <c r="D511" s="1" t="s">
        <v>2145</v>
      </c>
      <c r="E511" t="str">
        <f>IMAGE("http://ifttt.com/images/no_image_card.png",1)</f>
        <v/>
      </c>
      <c r="F511" s="1" t="s">
        <v>4</v>
      </c>
      <c r="G511" s="2" t="s">
        <v>2146</v>
      </c>
    </row>
    <row r="512">
      <c r="A512" s="1" t="s">
        <v>2147</v>
      </c>
      <c r="B512" s="1" t="s">
        <v>1416</v>
      </c>
      <c r="C512" s="1" t="s">
        <v>2148</v>
      </c>
      <c r="D512" s="2" t="s">
        <v>2149</v>
      </c>
      <c r="E512" t="str">
        <f>IMAGE("http://www.newsbtc.com/wp-content/uploads/2015/03/uk-aml-law-bitcoin-anti-money-laundering1.png",1)</f>
        <v/>
      </c>
      <c r="F512" s="1" t="s">
        <v>4</v>
      </c>
      <c r="G512" s="2" t="s">
        <v>2150</v>
      </c>
    </row>
    <row r="513">
      <c r="A513" s="1" t="s">
        <v>2151</v>
      </c>
      <c r="B513" s="1" t="s">
        <v>2152</v>
      </c>
      <c r="C513" s="1" t="s">
        <v>2153</v>
      </c>
      <c r="D513" s="1" t="s">
        <v>2154</v>
      </c>
      <c r="E513" t="str">
        <f>IMAGE("http://ifttt.com/images/no_image_card.png",1)</f>
        <v/>
      </c>
      <c r="F513" s="1" t="s">
        <v>4</v>
      </c>
      <c r="G513" s="2" t="s">
        <v>2155</v>
      </c>
    </row>
    <row r="514">
      <c r="A514" s="1" t="s">
        <v>2156</v>
      </c>
      <c r="B514" s="1" t="s">
        <v>2157</v>
      </c>
      <c r="C514" s="1" t="s">
        <v>2158</v>
      </c>
      <c r="D514" s="2" t="s">
        <v>2159</v>
      </c>
      <c r="E514" t="str">
        <f>IMAGE("https://pbs.twimg.com/media/CGiM82gUkAA1EKG.jpg:large",1)</f>
        <v/>
      </c>
      <c r="F514" s="1" t="s">
        <v>4</v>
      </c>
      <c r="G514" s="2" t="s">
        <v>2160</v>
      </c>
    </row>
    <row r="515">
      <c r="A515" s="1" t="s">
        <v>2161</v>
      </c>
      <c r="B515" s="1" t="s">
        <v>981</v>
      </c>
      <c r="C515" s="1" t="s">
        <v>2162</v>
      </c>
      <c r="D515" s="2" t="s">
        <v>2163</v>
      </c>
      <c r="E515" t="str">
        <f>IMAGE("http://bravenewcoin.com/assets/Uploads/_resampled/CroppedImage400400-money03-1650-b08b373ebc58592d0286fdced6a73b8e.jpg",1)</f>
        <v/>
      </c>
      <c r="F515" s="1" t="s">
        <v>4</v>
      </c>
      <c r="G515" s="2" t="s">
        <v>2164</v>
      </c>
    </row>
    <row r="516">
      <c r="A516" s="1" t="s">
        <v>2165</v>
      </c>
      <c r="B516" s="1" t="s">
        <v>2166</v>
      </c>
      <c r="C516" s="1" t="s">
        <v>2167</v>
      </c>
      <c r="D516" s="1" t="s">
        <v>2168</v>
      </c>
      <c r="E516" t="str">
        <f t="shared" ref="E516:E517" si="69">IMAGE("http://ifttt.com/images/no_image_card.png",1)</f>
        <v/>
      </c>
      <c r="F516" s="1" t="s">
        <v>4</v>
      </c>
      <c r="G516" s="2" t="s">
        <v>2169</v>
      </c>
    </row>
    <row r="517">
      <c r="A517" s="1" t="s">
        <v>2170</v>
      </c>
      <c r="B517" s="1" t="s">
        <v>2171</v>
      </c>
      <c r="C517" s="1" t="s">
        <v>2172</v>
      </c>
      <c r="D517" s="1" t="s">
        <v>2173</v>
      </c>
      <c r="E517" t="str">
        <f t="shared" si="69"/>
        <v/>
      </c>
      <c r="F517" s="1" t="s">
        <v>4</v>
      </c>
      <c r="G517" s="2" t="s">
        <v>2174</v>
      </c>
    </row>
    <row r="518">
      <c r="A518" s="1" t="s">
        <v>2175</v>
      </c>
      <c r="B518" s="1" t="s">
        <v>2176</v>
      </c>
      <c r="C518" s="1" t="s">
        <v>2177</v>
      </c>
      <c r="D518" s="2" t="s">
        <v>2178</v>
      </c>
      <c r="E518" t="str">
        <f>IMAGE("http://l.yimg.com/bt/api/res/1.2/8IQnGARo81Hf3vzwkv5j6g--/YXBwaWQ9eW5ld3M7cT03NTt3PTYwMA--/http://media.zenfs.com/en-US/video/video.cnbc2.com/1d80f65de9fd9609e2e65d5168861741.cf.png",1)</f>
        <v/>
      </c>
      <c r="F518" s="1" t="s">
        <v>4</v>
      </c>
      <c r="G518" s="2" t="s">
        <v>2179</v>
      </c>
    </row>
    <row r="519">
      <c r="A519" s="1" t="s">
        <v>2180</v>
      </c>
      <c r="B519" s="1" t="s">
        <v>2181</v>
      </c>
      <c r="C519" s="1" t="s">
        <v>2182</v>
      </c>
      <c r="D519" s="2" t="s">
        <v>2183</v>
      </c>
      <c r="E519" t="str">
        <f>IMAGE("http://thelendingmag.com/wp-content/uploads/2015/06/bitcoin_blockchain.jpg",1)</f>
        <v/>
      </c>
      <c r="F519" s="1" t="s">
        <v>4</v>
      </c>
      <c r="G519" s="2" t="s">
        <v>2184</v>
      </c>
    </row>
    <row r="520">
      <c r="A520" s="1" t="s">
        <v>2185</v>
      </c>
      <c r="B520" s="1" t="s">
        <v>986</v>
      </c>
      <c r="C520" s="1" t="s">
        <v>2186</v>
      </c>
      <c r="D520" s="1" t="s">
        <v>2187</v>
      </c>
      <c r="E520" t="str">
        <f>IMAGE("http://ifttt.com/images/no_image_card.png",1)</f>
        <v/>
      </c>
      <c r="F520" s="1" t="s">
        <v>4</v>
      </c>
      <c r="G520" s="2" t="s">
        <v>2188</v>
      </c>
    </row>
    <row r="521">
      <c r="A521" s="1" t="s">
        <v>2189</v>
      </c>
      <c r="B521" s="1" t="s">
        <v>396</v>
      </c>
      <c r="C521" s="1" t="s">
        <v>2190</v>
      </c>
      <c r="D521" s="2" t="s">
        <v>2191</v>
      </c>
      <c r="E521" t="str">
        <f>IMAGE("http://i.imgur.com/Tg0pFhK.jpg",1)</f>
        <v/>
      </c>
      <c r="F521" s="1" t="s">
        <v>4</v>
      </c>
      <c r="G521" s="2" t="s">
        <v>2192</v>
      </c>
    </row>
    <row r="522">
      <c r="A522" s="1" t="s">
        <v>2193</v>
      </c>
      <c r="B522" s="1" t="s">
        <v>2194</v>
      </c>
      <c r="C522" s="1" t="s">
        <v>2195</v>
      </c>
      <c r="D522" s="1" t="s">
        <v>2196</v>
      </c>
      <c r="E522" t="str">
        <f>IMAGE("http://ifttt.com/images/no_image_card.png",1)</f>
        <v/>
      </c>
      <c r="F522" s="1" t="s">
        <v>4</v>
      </c>
      <c r="G522" s="2" t="s">
        <v>2197</v>
      </c>
    </row>
    <row r="523">
      <c r="A523" s="1" t="s">
        <v>2198</v>
      </c>
      <c r="B523" s="1" t="s">
        <v>819</v>
      </c>
      <c r="C523" s="1" t="s">
        <v>2199</v>
      </c>
      <c r="D523" s="2" t="s">
        <v>2200</v>
      </c>
      <c r="E523" t="str">
        <f>IMAGE("http://cointelegraph.com/images/725_aHR0cDovL2NvaW50ZWxlZ3JhcGguY29tL3N0b3JhZ2UvdXBsb2Fkcy92aWV3L2I0MDJiY2M0YzhmMWFmMGE4ZjBkMTMzYTllMDFiMTY5LnBuZw==.jpg",1)</f>
        <v/>
      </c>
      <c r="F523" s="1" t="s">
        <v>4</v>
      </c>
      <c r="G523" s="2" t="s">
        <v>2201</v>
      </c>
    </row>
    <row r="524">
      <c r="A524" s="1" t="s">
        <v>2202</v>
      </c>
      <c r="B524" s="1" t="s">
        <v>2203</v>
      </c>
      <c r="C524" s="1" t="s">
        <v>2204</v>
      </c>
      <c r="D524" s="2" t="s">
        <v>2205</v>
      </c>
      <c r="E524" t="str">
        <f>IMAGE("http://jesse.forthewin.com/.a/6a00e550161ae3883401bb083bc36c970d-800wi",1)</f>
        <v/>
      </c>
      <c r="F524" s="1" t="s">
        <v>4</v>
      </c>
      <c r="G524" s="2" t="s">
        <v>2206</v>
      </c>
    </row>
    <row r="525">
      <c r="A525" s="1" t="s">
        <v>2207</v>
      </c>
      <c r="B525" s="1" t="s">
        <v>2208</v>
      </c>
      <c r="C525" s="1" t="s">
        <v>1769</v>
      </c>
      <c r="D525" s="2" t="s">
        <v>2209</v>
      </c>
      <c r="E525" t="str">
        <f>IMAGE("http://media.gotraffic.net/images/iwUZNo1bpegs/v1/840x473.jpg",1)</f>
        <v/>
      </c>
      <c r="F525" s="1" t="s">
        <v>4</v>
      </c>
      <c r="G525" s="2" t="s">
        <v>2210</v>
      </c>
    </row>
    <row r="526">
      <c r="A526" s="1" t="s">
        <v>2211</v>
      </c>
      <c r="B526" s="1" t="s">
        <v>2212</v>
      </c>
      <c r="C526" s="1" t="s">
        <v>2213</v>
      </c>
      <c r="D526" s="2" t="s">
        <v>2214</v>
      </c>
      <c r="E526" t="str">
        <f>IMAGE("http://i.imgur.com/jSZtpvp.jpg?fb",1)</f>
        <v/>
      </c>
      <c r="F526" s="1" t="s">
        <v>4</v>
      </c>
      <c r="G526" s="2" t="s">
        <v>2215</v>
      </c>
    </row>
    <row r="527">
      <c r="A527" s="1" t="s">
        <v>2198</v>
      </c>
      <c r="B527" s="1" t="s">
        <v>819</v>
      </c>
      <c r="C527" s="1" t="s">
        <v>2199</v>
      </c>
      <c r="D527" s="2" t="s">
        <v>2200</v>
      </c>
      <c r="E527" t="str">
        <f>IMAGE("http://cointelegraph.com/images/725_aHR0cDovL2NvaW50ZWxlZ3JhcGguY29tL3N0b3JhZ2UvdXBsb2Fkcy92aWV3L2I0MDJiY2M0YzhmMWFmMGE4ZjBkMTMzYTllMDFiMTY5LnBuZw==.jpg",1)</f>
        <v/>
      </c>
      <c r="F527" s="1" t="s">
        <v>4</v>
      </c>
      <c r="G527" s="2" t="s">
        <v>2201</v>
      </c>
    </row>
    <row r="528">
      <c r="A528" s="1" t="s">
        <v>2216</v>
      </c>
      <c r="B528" s="1" t="s">
        <v>2217</v>
      </c>
      <c r="C528" s="1" t="s">
        <v>2218</v>
      </c>
      <c r="D528" s="1" t="s">
        <v>2219</v>
      </c>
      <c r="E528" t="str">
        <f t="shared" ref="E528:E529" si="70">IMAGE("http://ifttt.com/images/no_image_card.png",1)</f>
        <v/>
      </c>
      <c r="F528" s="1" t="s">
        <v>4</v>
      </c>
      <c r="G528" s="2" t="s">
        <v>2220</v>
      </c>
    </row>
    <row r="529">
      <c r="A529" s="1" t="s">
        <v>2221</v>
      </c>
      <c r="B529" s="1" t="s">
        <v>2222</v>
      </c>
      <c r="C529" s="1" t="s">
        <v>2223</v>
      </c>
      <c r="D529" s="1" t="s">
        <v>364</v>
      </c>
      <c r="E529" t="str">
        <f t="shared" si="70"/>
        <v/>
      </c>
      <c r="F529" s="1" t="s">
        <v>4</v>
      </c>
      <c r="G529" s="2" t="s">
        <v>2224</v>
      </c>
    </row>
    <row r="530">
      <c r="A530" s="1" t="s">
        <v>2221</v>
      </c>
      <c r="B530" s="1" t="s">
        <v>2225</v>
      </c>
      <c r="C530" s="1" t="s">
        <v>2226</v>
      </c>
      <c r="D530" s="2" t="s">
        <v>2227</v>
      </c>
      <c r="E530" t="str">
        <f>IMAGE("http://i.imgur.com/fAXNMOv.jpg",1)</f>
        <v/>
      </c>
      <c r="F530" s="1" t="s">
        <v>4</v>
      </c>
      <c r="G530" s="2" t="s">
        <v>2228</v>
      </c>
    </row>
    <row r="531">
      <c r="A531" s="1" t="s">
        <v>2229</v>
      </c>
      <c r="B531" s="1" t="s">
        <v>2230</v>
      </c>
      <c r="C531" s="1" t="s">
        <v>2231</v>
      </c>
      <c r="D531" s="2" t="s">
        <v>2232</v>
      </c>
      <c r="E531" t="str">
        <f>IMAGE("https://www.redditstatic.com/icon.png",1)</f>
        <v/>
      </c>
      <c r="F531" s="1" t="s">
        <v>4</v>
      </c>
      <c r="G531" s="2" t="s">
        <v>2233</v>
      </c>
    </row>
    <row r="532">
      <c r="A532" s="1" t="s">
        <v>2234</v>
      </c>
      <c r="B532" s="1" t="s">
        <v>2235</v>
      </c>
      <c r="C532" s="1" t="s">
        <v>2236</v>
      </c>
      <c r="D532" s="2" t="s">
        <v>2237</v>
      </c>
      <c r="E532" t="str">
        <f>IMAGE("http://ifttt.com/images/no_image_card.png",1)</f>
        <v/>
      </c>
      <c r="F532" s="1" t="s">
        <v>4</v>
      </c>
      <c r="G532" s="2" t="s">
        <v>2238</v>
      </c>
    </row>
    <row r="533">
      <c r="A533" s="1" t="s">
        <v>2239</v>
      </c>
      <c r="B533" s="1" t="s">
        <v>2240</v>
      </c>
      <c r="C533" s="1" t="s">
        <v>2241</v>
      </c>
      <c r="D533" s="2" t="s">
        <v>2242</v>
      </c>
      <c r="E533" t="str">
        <f>IMAGE("https://letstalkbitcoin.com/files/blogs/1210-9e2a4f2166f95a3c55083f369892e8c1288ce5a7e19c4f3c41cefdc4fc7f5776.jpg",1)</f>
        <v/>
      </c>
      <c r="F533" s="1" t="s">
        <v>4</v>
      </c>
      <c r="G533" s="2" t="s">
        <v>2243</v>
      </c>
    </row>
    <row r="534">
      <c r="A534" s="1" t="s">
        <v>2239</v>
      </c>
      <c r="B534" s="1" t="s">
        <v>2244</v>
      </c>
      <c r="C534" s="1" t="s">
        <v>2245</v>
      </c>
      <c r="D534" s="1" t="s">
        <v>2246</v>
      </c>
      <c r="E534" t="str">
        <f t="shared" ref="E534:E539" si="71">IMAGE("http://ifttt.com/images/no_image_card.png",1)</f>
        <v/>
      </c>
      <c r="F534" s="1" t="s">
        <v>4</v>
      </c>
      <c r="G534" s="2" t="s">
        <v>2247</v>
      </c>
    </row>
    <row r="535">
      <c r="A535" s="1" t="s">
        <v>2248</v>
      </c>
      <c r="B535" s="1" t="s">
        <v>2249</v>
      </c>
      <c r="C535" s="1" t="s">
        <v>2250</v>
      </c>
      <c r="D535" s="1" t="s">
        <v>2251</v>
      </c>
      <c r="E535" t="str">
        <f t="shared" si="71"/>
        <v/>
      </c>
      <c r="F535" s="1" t="s">
        <v>4</v>
      </c>
      <c r="G535" s="2" t="s">
        <v>2252</v>
      </c>
    </row>
    <row r="536">
      <c r="A536" s="1" t="s">
        <v>2253</v>
      </c>
      <c r="B536" s="1" t="s">
        <v>2254</v>
      </c>
      <c r="C536" s="1" t="s">
        <v>2255</v>
      </c>
      <c r="D536" s="1" t="s">
        <v>2256</v>
      </c>
      <c r="E536" t="str">
        <f t="shared" si="71"/>
        <v/>
      </c>
      <c r="F536" s="1" t="s">
        <v>4</v>
      </c>
      <c r="G536" s="2" t="s">
        <v>2257</v>
      </c>
    </row>
    <row r="537">
      <c r="A537" s="1" t="s">
        <v>2258</v>
      </c>
      <c r="B537" s="1" t="s">
        <v>2259</v>
      </c>
      <c r="C537" s="1" t="s">
        <v>2260</v>
      </c>
      <c r="D537" s="1" t="s">
        <v>2261</v>
      </c>
      <c r="E537" t="str">
        <f t="shared" si="71"/>
        <v/>
      </c>
      <c r="F537" s="1" t="s">
        <v>4</v>
      </c>
      <c r="G537" s="2" t="s">
        <v>2262</v>
      </c>
    </row>
    <row r="538">
      <c r="A538" s="1" t="s">
        <v>2263</v>
      </c>
      <c r="B538" s="1" t="s">
        <v>2264</v>
      </c>
      <c r="C538" s="1" t="s">
        <v>2265</v>
      </c>
      <c r="D538" s="1" t="s">
        <v>364</v>
      </c>
      <c r="E538" t="str">
        <f t="shared" si="71"/>
        <v/>
      </c>
      <c r="F538" s="1" t="s">
        <v>4</v>
      </c>
      <c r="G538" s="2" t="s">
        <v>2266</v>
      </c>
    </row>
    <row r="539">
      <c r="A539" s="1" t="s">
        <v>2267</v>
      </c>
      <c r="B539" s="1" t="s">
        <v>2268</v>
      </c>
      <c r="C539" s="1" t="s">
        <v>2269</v>
      </c>
      <c r="D539" s="1" t="s">
        <v>2270</v>
      </c>
      <c r="E539" t="str">
        <f t="shared" si="71"/>
        <v/>
      </c>
      <c r="F539" s="1" t="s">
        <v>4</v>
      </c>
      <c r="G539" s="2" t="s">
        <v>2271</v>
      </c>
    </row>
    <row r="540">
      <c r="A540" s="1" t="s">
        <v>2272</v>
      </c>
      <c r="B540" s="1" t="s">
        <v>2273</v>
      </c>
      <c r="C540" s="1" t="s">
        <v>2274</v>
      </c>
      <c r="D540" s="2" t="s">
        <v>2275</v>
      </c>
      <c r="E540" t="str">
        <f>IMAGE("http://pbs.twimg.com/profile_images/530323918758744065/dMSHAzxB_normal.jpeg",1)</f>
        <v/>
      </c>
      <c r="F540" s="1" t="s">
        <v>4</v>
      </c>
      <c r="G540" s="2" t="s">
        <v>2276</v>
      </c>
    </row>
    <row r="541">
      <c r="A541" s="1" t="s">
        <v>2277</v>
      </c>
      <c r="B541" s="1" t="s">
        <v>2230</v>
      </c>
      <c r="C541" s="1" t="s">
        <v>2278</v>
      </c>
      <c r="D541" s="2" t="s">
        <v>2279</v>
      </c>
      <c r="E541" t="str">
        <f>IMAGE("http://www.redditstatic.com/over18.png",1)</f>
        <v/>
      </c>
      <c r="F541" s="1" t="s">
        <v>4</v>
      </c>
      <c r="G541" s="2" t="s">
        <v>2280</v>
      </c>
    </row>
    <row r="542">
      <c r="A542" s="1" t="s">
        <v>2281</v>
      </c>
      <c r="B542" s="1" t="s">
        <v>2282</v>
      </c>
      <c r="C542" s="1" t="s">
        <v>2283</v>
      </c>
      <c r="D542" s="2" t="s">
        <v>2284</v>
      </c>
      <c r="E542" t="str">
        <f>IMAGE("https://avatars0.githubusercontent.com/u/1554778?v=3&amp;amp;s=400",1)</f>
        <v/>
      </c>
      <c r="F542" s="1" t="s">
        <v>4</v>
      </c>
      <c r="G542" s="2" t="s">
        <v>2285</v>
      </c>
    </row>
    <row r="543">
      <c r="A543" s="1" t="s">
        <v>2286</v>
      </c>
      <c r="B543" s="1" t="s">
        <v>2287</v>
      </c>
      <c r="C543" s="1" t="s">
        <v>2288</v>
      </c>
      <c r="D543" s="1" t="s">
        <v>2289</v>
      </c>
      <c r="E543" t="str">
        <f t="shared" ref="E543:E544" si="72">IMAGE("http://ifttt.com/images/no_image_card.png",1)</f>
        <v/>
      </c>
      <c r="F543" s="1" t="s">
        <v>4</v>
      </c>
      <c r="G543" s="2" t="s">
        <v>2290</v>
      </c>
    </row>
    <row r="544">
      <c r="A544" s="1" t="s">
        <v>2291</v>
      </c>
      <c r="B544" s="1" t="s">
        <v>2292</v>
      </c>
      <c r="C544" s="1" t="s">
        <v>2293</v>
      </c>
      <c r="D544" s="1" t="s">
        <v>2294</v>
      </c>
      <c r="E544" t="str">
        <f t="shared" si="72"/>
        <v/>
      </c>
      <c r="F544" s="1" t="s">
        <v>4</v>
      </c>
      <c r="G544" s="2" t="s">
        <v>2295</v>
      </c>
    </row>
    <row r="545">
      <c r="A545" s="1" t="s">
        <v>2296</v>
      </c>
      <c r="B545" s="1" t="s">
        <v>2297</v>
      </c>
      <c r="C545" s="1" t="s">
        <v>2298</v>
      </c>
      <c r="D545" s="2" t="s">
        <v>2299</v>
      </c>
      <c r="E545" t="str">
        <f>IMAGE("http://ozlabs.org/~rusty/diagrams/blocksize-pretty.svg",1)</f>
        <v/>
      </c>
      <c r="F545" s="1" t="s">
        <v>4</v>
      </c>
      <c r="G545" s="2" t="s">
        <v>2300</v>
      </c>
    </row>
    <row r="546">
      <c r="A546" s="1" t="s">
        <v>2301</v>
      </c>
      <c r="B546" s="1" t="s">
        <v>2273</v>
      </c>
      <c r="C546" s="1" t="s">
        <v>2302</v>
      </c>
      <c r="D546" s="2" t="s">
        <v>2303</v>
      </c>
      <c r="E546" t="str">
        <f>IMAGE("http://cdn.alleywatch.com/wp-content/uploads/2015/06/Capture.jpg",1)</f>
        <v/>
      </c>
      <c r="F546" s="1" t="s">
        <v>4</v>
      </c>
      <c r="G546" s="2" t="s">
        <v>2304</v>
      </c>
    </row>
    <row r="547">
      <c r="A547" s="1" t="s">
        <v>2305</v>
      </c>
      <c r="B547" s="1" t="s">
        <v>2306</v>
      </c>
      <c r="C547" s="1" t="s">
        <v>2307</v>
      </c>
      <c r="D547" s="2" t="s">
        <v>2308</v>
      </c>
      <c r="E547" t="str">
        <f>IMAGE("http://hardforkit.com/images/HFLogo.svg",1)</f>
        <v/>
      </c>
      <c r="F547" s="1" t="s">
        <v>4</v>
      </c>
      <c r="G547" s="2" t="s">
        <v>2309</v>
      </c>
    </row>
    <row r="548">
      <c r="A548" s="1" t="s">
        <v>2310</v>
      </c>
      <c r="B548" s="1" t="s">
        <v>981</v>
      </c>
      <c r="C548" s="1" t="s">
        <v>2311</v>
      </c>
      <c r="D548" s="2" t="s">
        <v>2312</v>
      </c>
      <c r="E548" t="str">
        <f>IMAGE("http://bravenewcoin.com/assets/Uploads/_resampled/CroppedImage400400-Selection-286.png",1)</f>
        <v/>
      </c>
      <c r="F548" s="1" t="s">
        <v>4</v>
      </c>
      <c r="G548" s="2" t="s">
        <v>2313</v>
      </c>
    </row>
    <row r="549">
      <c r="A549" s="1" t="s">
        <v>2314</v>
      </c>
      <c r="B549" s="1" t="s">
        <v>2315</v>
      </c>
      <c r="C549" s="1" t="s">
        <v>2316</v>
      </c>
      <c r="D549" s="2" t="s">
        <v>2317</v>
      </c>
      <c r="E549" t="str">
        <f>IMAGE("http://i.imgur.com/3jLUhJR.jpg",1)</f>
        <v/>
      </c>
      <c r="F549" s="1" t="s">
        <v>4</v>
      </c>
      <c r="G549" s="2" t="s">
        <v>2318</v>
      </c>
    </row>
    <row r="550">
      <c r="A550" s="1" t="s">
        <v>2314</v>
      </c>
      <c r="B550" s="1" t="s">
        <v>2319</v>
      </c>
      <c r="C550" s="1" t="s">
        <v>2320</v>
      </c>
      <c r="D550" s="1" t="s">
        <v>2321</v>
      </c>
      <c r="E550" t="str">
        <f t="shared" ref="E550:E551" si="73">IMAGE("http://ifttt.com/images/no_image_card.png",1)</f>
        <v/>
      </c>
      <c r="F550" s="1" t="s">
        <v>4</v>
      </c>
      <c r="G550" s="2" t="s">
        <v>2322</v>
      </c>
    </row>
    <row r="551">
      <c r="A551" s="1" t="s">
        <v>2323</v>
      </c>
      <c r="B551" s="1" t="s">
        <v>2324</v>
      </c>
      <c r="C551" s="1" t="s">
        <v>2325</v>
      </c>
      <c r="D551" s="1" t="s">
        <v>2326</v>
      </c>
      <c r="E551" t="str">
        <f t="shared" si="73"/>
        <v/>
      </c>
      <c r="F551" s="1" t="s">
        <v>4</v>
      </c>
      <c r="G551" s="2" t="s">
        <v>2327</v>
      </c>
    </row>
    <row r="552">
      <c r="A552" s="1" t="s">
        <v>2328</v>
      </c>
      <c r="B552" s="1" t="s">
        <v>2329</v>
      </c>
      <c r="C552" s="1" t="s">
        <v>2330</v>
      </c>
      <c r="D552" s="2" t="s">
        <v>2331</v>
      </c>
      <c r="E552" t="str">
        <f>IMAGE("https://d262ilb51hltx0.cloudfront.net/max/800/1*HZFpVv2qRoMYFlLSCPdQGg.jpeg",1)</f>
        <v/>
      </c>
      <c r="F552" s="1" t="s">
        <v>4</v>
      </c>
      <c r="G552" s="2" t="s">
        <v>2332</v>
      </c>
    </row>
    <row r="553">
      <c r="A553" s="1" t="s">
        <v>2333</v>
      </c>
      <c r="B553" s="1" t="s">
        <v>2334</v>
      </c>
      <c r="C553" s="1" t="s">
        <v>2335</v>
      </c>
      <c r="D553" s="1" t="s">
        <v>2336</v>
      </c>
      <c r="E553" t="str">
        <f t="shared" ref="E553:E554" si="74">IMAGE("http://ifttt.com/images/no_image_card.png",1)</f>
        <v/>
      </c>
      <c r="F553" s="1" t="s">
        <v>4</v>
      </c>
      <c r="G553" s="2" t="s">
        <v>2337</v>
      </c>
    </row>
    <row r="554">
      <c r="A554" s="1" t="s">
        <v>2338</v>
      </c>
      <c r="B554" s="1" t="s">
        <v>2339</v>
      </c>
      <c r="C554" s="1" t="s">
        <v>2340</v>
      </c>
      <c r="D554" s="1" t="s">
        <v>2341</v>
      </c>
      <c r="E554" t="str">
        <f t="shared" si="74"/>
        <v/>
      </c>
      <c r="F554" s="1" t="s">
        <v>4</v>
      </c>
      <c r="G554" s="2" t="s">
        <v>2342</v>
      </c>
    </row>
    <row r="555">
      <c r="A555" s="1" t="s">
        <v>2328</v>
      </c>
      <c r="B555" s="1" t="s">
        <v>2329</v>
      </c>
      <c r="C555" s="1" t="s">
        <v>2330</v>
      </c>
      <c r="D555" s="2" t="s">
        <v>2331</v>
      </c>
      <c r="E555" t="str">
        <f>IMAGE("https://d262ilb51hltx0.cloudfront.net/max/800/1*HZFpVv2qRoMYFlLSCPdQGg.jpeg",1)</f>
        <v/>
      </c>
      <c r="F555" s="1" t="s">
        <v>4</v>
      </c>
      <c r="G555" s="2" t="s">
        <v>2332</v>
      </c>
    </row>
    <row r="556">
      <c r="A556" s="1" t="s">
        <v>2333</v>
      </c>
      <c r="B556" s="1" t="s">
        <v>2334</v>
      </c>
      <c r="C556" s="1" t="s">
        <v>2335</v>
      </c>
      <c r="D556" s="1" t="s">
        <v>2336</v>
      </c>
      <c r="E556" t="str">
        <f>IMAGE("http://ifttt.com/images/no_image_card.png",1)</f>
        <v/>
      </c>
      <c r="F556" s="1" t="s">
        <v>4</v>
      </c>
      <c r="G556" s="2" t="s">
        <v>2337</v>
      </c>
    </row>
    <row r="557">
      <c r="A557" s="1" t="s">
        <v>2343</v>
      </c>
      <c r="B557" s="1" t="s">
        <v>2344</v>
      </c>
      <c r="C557" s="1" t="s">
        <v>2345</v>
      </c>
      <c r="D557" s="2" t="s">
        <v>2346</v>
      </c>
      <c r="E557" t="str">
        <f>IMAGE("https://avatars0.githubusercontent.com/u/4364971?v=3&amp;amp;s=400",1)</f>
        <v/>
      </c>
      <c r="F557" s="1" t="s">
        <v>4</v>
      </c>
      <c r="G557" s="2" t="s">
        <v>2347</v>
      </c>
    </row>
    <row r="558">
      <c r="A558" s="1" t="s">
        <v>2348</v>
      </c>
      <c r="B558" s="1" t="s">
        <v>2349</v>
      </c>
      <c r="C558" s="1" t="s">
        <v>2350</v>
      </c>
      <c r="D558" s="1" t="s">
        <v>2351</v>
      </c>
      <c r="E558" t="str">
        <f>IMAGE("http://ifttt.com/images/no_image_card.png",1)</f>
        <v/>
      </c>
      <c r="F558" s="1" t="s">
        <v>4</v>
      </c>
      <c r="G558" s="2" t="s">
        <v>2352</v>
      </c>
    </row>
    <row r="559">
      <c r="A559" s="1" t="s">
        <v>2353</v>
      </c>
      <c r="B559" s="1" t="s">
        <v>2354</v>
      </c>
      <c r="C559" s="1" t="s">
        <v>2355</v>
      </c>
      <c r="D559" s="2" t="s">
        <v>2356</v>
      </c>
      <c r="E559" t="str">
        <f>IMAGE("https://cryptocointalk.com/public/style_images/ipsthemes_agile/meta_image.png",1)</f>
        <v/>
      </c>
      <c r="F559" s="1" t="s">
        <v>4</v>
      </c>
      <c r="G559" s="2" t="s">
        <v>2357</v>
      </c>
    </row>
    <row r="560">
      <c r="A560" s="1" t="s">
        <v>2353</v>
      </c>
      <c r="B560" s="1" t="s">
        <v>1656</v>
      </c>
      <c r="C560" s="1" t="s">
        <v>2358</v>
      </c>
      <c r="D560" s="2" t="s">
        <v>2359</v>
      </c>
      <c r="E560" t="str">
        <f>IMAGE("https://pbs.twimg.com/media/CGjwicSW8AEdBk3.jpg:large",1)</f>
        <v/>
      </c>
      <c r="F560" s="1" t="s">
        <v>4</v>
      </c>
      <c r="G560" s="2" t="s">
        <v>2360</v>
      </c>
    </row>
    <row r="561">
      <c r="A561" s="1" t="s">
        <v>2361</v>
      </c>
      <c r="B561" s="1" t="s">
        <v>2362</v>
      </c>
      <c r="C561" s="1" t="s">
        <v>2363</v>
      </c>
      <c r="D561" s="1" t="s">
        <v>2364</v>
      </c>
      <c r="E561" t="str">
        <f>IMAGE("http://ifttt.com/images/no_image_card.png",1)</f>
        <v/>
      </c>
      <c r="F561" s="1" t="s">
        <v>4</v>
      </c>
      <c r="G561" s="2" t="s">
        <v>2365</v>
      </c>
    </row>
    <row r="562">
      <c r="A562" s="1" t="s">
        <v>2366</v>
      </c>
      <c r="B562" s="1" t="s">
        <v>2367</v>
      </c>
      <c r="C562" s="1" t="s">
        <v>2368</v>
      </c>
      <c r="D562" s="2" t="s">
        <v>2369</v>
      </c>
      <c r="E562" t="str">
        <f>IMAGE("https://d262ilb51hltx0.cloudfront.net/max/800/1*SFQ9iEtw1zsMLMfb4E9SyQ.jpeg",1)</f>
        <v/>
      </c>
      <c r="F562" s="1" t="s">
        <v>4</v>
      </c>
      <c r="G562" s="2" t="s">
        <v>2370</v>
      </c>
    </row>
    <row r="563">
      <c r="A563" s="1" t="s">
        <v>2371</v>
      </c>
      <c r="B563" s="1" t="s">
        <v>2372</v>
      </c>
      <c r="C563" s="1" t="s">
        <v>2373</v>
      </c>
      <c r="D563" s="2" t="s">
        <v>2374</v>
      </c>
      <c r="E563" t="str">
        <f>IMAGE("https://static1.squarespace.com/static/5388101ae4b04631a5e04b76/53aa728ae4b0660c1421ad80/556e92c9e4b0335ea4ae6d63/1433319964309/?format=1000w",1)</f>
        <v/>
      </c>
      <c r="F563" s="1" t="s">
        <v>4</v>
      </c>
      <c r="G563" s="2" t="s">
        <v>2375</v>
      </c>
    </row>
    <row r="564">
      <c r="A564" s="1" t="s">
        <v>2376</v>
      </c>
      <c r="B564" s="1" t="s">
        <v>2377</v>
      </c>
      <c r="C564" s="1" t="s">
        <v>2378</v>
      </c>
      <c r="D564" s="1" t="s">
        <v>2379</v>
      </c>
      <c r="E564" t="str">
        <f>IMAGE("http://ifttt.com/images/no_image_card.png",1)</f>
        <v/>
      </c>
      <c r="F564" s="1" t="s">
        <v>4</v>
      </c>
      <c r="G564" s="2" t="s">
        <v>2380</v>
      </c>
    </row>
    <row r="565">
      <c r="A565" s="1" t="s">
        <v>2381</v>
      </c>
      <c r="B565" s="1" t="s">
        <v>2382</v>
      </c>
      <c r="C565" s="1" t="s">
        <v>2383</v>
      </c>
      <c r="D565" s="2" t="s">
        <v>2384</v>
      </c>
      <c r="E565" t="str">
        <f>IMAGE("http://static-cdn.jtvnw.net/jtv_user_pictures/oshibet-profile_image-c0763b96242730bb-600x600.jpeg",1)</f>
        <v/>
      </c>
      <c r="F565" s="1" t="s">
        <v>4</v>
      </c>
      <c r="G565" s="2" t="s">
        <v>2385</v>
      </c>
    </row>
    <row r="566">
      <c r="A566" s="1" t="s">
        <v>2386</v>
      </c>
      <c r="B566" s="1" t="s">
        <v>115</v>
      </c>
      <c r="C566" s="1" t="s">
        <v>2387</v>
      </c>
      <c r="D566" s="2" t="s">
        <v>2388</v>
      </c>
      <c r="E566" t="str">
        <f>IMAGE("http://thecoinfront.com/wp-content/uploads/2015/05/bitcoin-digital-currency-014.jpg",1)</f>
        <v/>
      </c>
      <c r="F566" s="1" t="s">
        <v>4</v>
      </c>
      <c r="G566" s="2" t="s">
        <v>2389</v>
      </c>
    </row>
    <row r="567">
      <c r="A567" s="1" t="s">
        <v>2390</v>
      </c>
      <c r="B567" s="1" t="s">
        <v>2391</v>
      </c>
      <c r="C567" s="1" t="s">
        <v>2392</v>
      </c>
      <c r="D567" s="1" t="s">
        <v>2393</v>
      </c>
      <c r="E567" t="str">
        <f t="shared" ref="E567:E569" si="75">IMAGE("http://ifttt.com/images/no_image_card.png",1)</f>
        <v/>
      </c>
      <c r="F567" s="1" t="s">
        <v>4</v>
      </c>
      <c r="G567" s="2" t="s">
        <v>2394</v>
      </c>
    </row>
    <row r="568">
      <c r="A568" s="1" t="s">
        <v>2395</v>
      </c>
      <c r="B568" s="1" t="s">
        <v>2396</v>
      </c>
      <c r="C568" s="1" t="s">
        <v>2397</v>
      </c>
      <c r="D568" s="1" t="s">
        <v>2398</v>
      </c>
      <c r="E568" t="str">
        <f t="shared" si="75"/>
        <v/>
      </c>
      <c r="F568" s="1" t="s">
        <v>4</v>
      </c>
      <c r="G568" s="2" t="s">
        <v>2399</v>
      </c>
    </row>
    <row r="569">
      <c r="A569" s="1" t="s">
        <v>2400</v>
      </c>
      <c r="B569" s="1" t="s">
        <v>2401</v>
      </c>
      <c r="C569" s="1" t="s">
        <v>2402</v>
      </c>
      <c r="D569" s="2" t="s">
        <v>2403</v>
      </c>
      <c r="E569" t="str">
        <f t="shared" si="75"/>
        <v/>
      </c>
      <c r="F569" s="1" t="s">
        <v>4</v>
      </c>
      <c r="G569" s="2" t="s">
        <v>2404</v>
      </c>
    </row>
    <row r="570">
      <c r="A570" s="1" t="s">
        <v>2405</v>
      </c>
      <c r="B570" s="1" t="s">
        <v>2406</v>
      </c>
      <c r="C570" s="1" t="s">
        <v>2407</v>
      </c>
      <c r="D570" s="2" t="s">
        <v>2408</v>
      </c>
      <c r="E570" t="str">
        <f>IMAGE("http://cointelegraph.uk/images/725_aHR0cDovL2NvaW50ZWxlZ3JhcGgudWsvc3RvcmFnZS91cGxvYWRzL3ZpZXcvMGM0OGIzZmZhOWM2ODk4NTNkMTBmY2E1YTE2YjM4ZjYuanBn.jpg",1)</f>
        <v/>
      </c>
      <c r="F570" s="1" t="s">
        <v>4</v>
      </c>
      <c r="G570" s="2" t="s">
        <v>2409</v>
      </c>
    </row>
    <row r="571">
      <c r="A571" s="1" t="s">
        <v>2410</v>
      </c>
      <c r="B571" s="1" t="s">
        <v>2411</v>
      </c>
      <c r="C571" s="1" t="s">
        <v>2412</v>
      </c>
      <c r="D571" s="1" t="s">
        <v>2413</v>
      </c>
      <c r="E571" t="str">
        <f>IMAGE("http://ifttt.com/images/no_image_card.png",1)</f>
        <v/>
      </c>
      <c r="F571" s="1" t="s">
        <v>4</v>
      </c>
      <c r="G571" s="2" t="s">
        <v>2414</v>
      </c>
    </row>
    <row r="572">
      <c r="A572" s="1" t="s">
        <v>2415</v>
      </c>
      <c r="B572" s="1" t="s">
        <v>2416</v>
      </c>
      <c r="C572" s="1" t="s">
        <v>2417</v>
      </c>
      <c r="D572" s="2" t="s">
        <v>2418</v>
      </c>
      <c r="E572" t="str">
        <f>IMAGE("http://img.s-msn.com/tenant/amp/entityid/BBjLaSE.img?h=373&amp;w=624&amp;m=6&amp;q=60&amp;o=t&amp;l=f",1)</f>
        <v/>
      </c>
      <c r="F572" s="1" t="s">
        <v>4</v>
      </c>
      <c r="G572" s="2" t="s">
        <v>2419</v>
      </c>
    </row>
    <row r="573">
      <c r="A573" s="1" t="s">
        <v>2415</v>
      </c>
      <c r="B573" s="1" t="s">
        <v>2152</v>
      </c>
      <c r="C573" s="1" t="s">
        <v>2420</v>
      </c>
      <c r="D573" s="2" t="s">
        <v>2421</v>
      </c>
      <c r="E573" t="str">
        <f>IMAGE("http://www.zerohedge.com/sites/default/files/pictures/picture-5.jpg",1)</f>
        <v/>
      </c>
      <c r="F573" s="1" t="s">
        <v>4</v>
      </c>
      <c r="G573" s="2" t="s">
        <v>2422</v>
      </c>
    </row>
    <row r="574">
      <c r="A574" s="1" t="s">
        <v>2423</v>
      </c>
      <c r="B574" s="1" t="s">
        <v>1132</v>
      </c>
      <c r="C574" s="1" t="s">
        <v>2424</v>
      </c>
      <c r="D574" s="2" t="s">
        <v>2425</v>
      </c>
      <c r="E574" t="str">
        <f>IMAGE("https://www.redditstatic.com/icon.png",1)</f>
        <v/>
      </c>
      <c r="F574" s="1" t="s">
        <v>4</v>
      </c>
      <c r="G574" s="2" t="s">
        <v>2426</v>
      </c>
    </row>
    <row r="575">
      <c r="A575" s="1" t="s">
        <v>2427</v>
      </c>
      <c r="B575" s="1" t="s">
        <v>2428</v>
      </c>
      <c r="C575" s="1" t="s">
        <v>2429</v>
      </c>
      <c r="D575" s="1" t="s">
        <v>2430</v>
      </c>
      <c r="E575" t="str">
        <f t="shared" ref="E575:E576" si="76">IMAGE("http://ifttt.com/images/no_image_card.png",1)</f>
        <v/>
      </c>
      <c r="F575" s="1" t="s">
        <v>4</v>
      </c>
      <c r="G575" s="2" t="s">
        <v>2431</v>
      </c>
    </row>
    <row r="576">
      <c r="A576" s="1" t="s">
        <v>2432</v>
      </c>
      <c r="B576" s="1" t="s">
        <v>2433</v>
      </c>
      <c r="C576" s="1" t="s">
        <v>2434</v>
      </c>
      <c r="D576" s="1" t="s">
        <v>2435</v>
      </c>
      <c r="E576" t="str">
        <f t="shared" si="76"/>
        <v/>
      </c>
      <c r="F576" s="1" t="s">
        <v>4</v>
      </c>
      <c r="G576" s="2" t="s">
        <v>2436</v>
      </c>
    </row>
    <row r="577">
      <c r="A577" s="1" t="s">
        <v>2437</v>
      </c>
      <c r="B577" s="1" t="s">
        <v>143</v>
      </c>
      <c r="C577" s="1" t="s">
        <v>2438</v>
      </c>
      <c r="D577" s="2" t="s">
        <v>2439</v>
      </c>
      <c r="E577" t="str">
        <f>IMAGE("http://media.coindesk.com/2015/06/shutterstock_154309010.jpg",1)</f>
        <v/>
      </c>
      <c r="F577" s="1" t="s">
        <v>4</v>
      </c>
      <c r="G577" s="2" t="s">
        <v>2440</v>
      </c>
    </row>
    <row r="578">
      <c r="A578" s="1" t="s">
        <v>2441</v>
      </c>
      <c r="B578" s="1" t="s">
        <v>2442</v>
      </c>
      <c r="C578" s="1" t="s">
        <v>2443</v>
      </c>
      <c r="D578" s="1" t="s">
        <v>2444</v>
      </c>
      <c r="E578" t="str">
        <f>IMAGE("http://ifttt.com/images/no_image_card.png",1)</f>
        <v/>
      </c>
      <c r="F578" s="1" t="s">
        <v>4</v>
      </c>
      <c r="G578" s="2" t="s">
        <v>2445</v>
      </c>
    </row>
    <row r="579">
      <c r="A579" s="1" t="s">
        <v>2441</v>
      </c>
      <c r="B579" s="1" t="s">
        <v>2446</v>
      </c>
      <c r="C579" s="1" t="s">
        <v>2447</v>
      </c>
      <c r="D579" s="2" t="s">
        <v>2448</v>
      </c>
      <c r="E579" t="str">
        <f>IMAGE("http://cointelegraph.com/images/725_aHR0cDovL2NvaW50ZWxlZ3JhcGguY29tL3N0b3JhZ2UvdXBsb2Fkcy92aWV3LzQ0YTcxZWNkMDI0OTRjZmM1YzVjNmZiOWY3NTc4MmU2LnBuZw==.jpg",1)</f>
        <v/>
      </c>
      <c r="F579" s="1" t="s">
        <v>4</v>
      </c>
      <c r="G579" s="2" t="s">
        <v>2449</v>
      </c>
    </row>
    <row r="580">
      <c r="A580" s="1" t="s">
        <v>2450</v>
      </c>
      <c r="B580" s="1" t="s">
        <v>1764</v>
      </c>
      <c r="C580" s="1" t="s">
        <v>2451</v>
      </c>
      <c r="D580" s="2" t="s">
        <v>2452</v>
      </c>
      <c r="E580" t="str">
        <f>IMAGE("http://www.nasdaq.com/images/dreamit.jpg",1)</f>
        <v/>
      </c>
      <c r="F580" s="1" t="s">
        <v>4</v>
      </c>
      <c r="G580" s="2" t="s">
        <v>2453</v>
      </c>
    </row>
    <row r="581">
      <c r="A581" s="1" t="s">
        <v>2454</v>
      </c>
      <c r="B581" s="1" t="s">
        <v>2455</v>
      </c>
      <c r="C581" s="1" t="s">
        <v>2456</v>
      </c>
      <c r="D581" s="1" t="s">
        <v>2457</v>
      </c>
      <c r="E581" t="str">
        <f t="shared" ref="E581:E582" si="77">IMAGE("http://ifttt.com/images/no_image_card.png",1)</f>
        <v/>
      </c>
      <c r="F581" s="1" t="s">
        <v>4</v>
      </c>
      <c r="G581" s="2" t="s">
        <v>2458</v>
      </c>
    </row>
    <row r="582">
      <c r="A582" s="1" t="s">
        <v>2459</v>
      </c>
      <c r="B582" s="1" t="s">
        <v>2460</v>
      </c>
      <c r="C582" s="1" t="s">
        <v>2461</v>
      </c>
      <c r="D582" s="1" t="s">
        <v>2462</v>
      </c>
      <c r="E582" t="str">
        <f t="shared" si="77"/>
        <v/>
      </c>
      <c r="F582" s="1" t="s">
        <v>4</v>
      </c>
      <c r="G582" s="2" t="s">
        <v>2463</v>
      </c>
    </row>
    <row r="583">
      <c r="A583" s="1" t="s">
        <v>2464</v>
      </c>
      <c r="B583" s="1" t="s">
        <v>689</v>
      </c>
      <c r="C583" s="1" t="s">
        <v>2465</v>
      </c>
      <c r="D583" s="2" t="s">
        <v>2466</v>
      </c>
      <c r="E583" t="str">
        <f>IMAGE("https://torrentfreak.com/images/court2-featured.jpg",1)</f>
        <v/>
      </c>
      <c r="F583" s="1" t="s">
        <v>4</v>
      </c>
      <c r="G583" s="2" t="s">
        <v>2467</v>
      </c>
    </row>
    <row r="584">
      <c r="A584" s="1" t="s">
        <v>2468</v>
      </c>
      <c r="B584" s="1" t="s">
        <v>2469</v>
      </c>
      <c r="C584" s="1" t="s">
        <v>2470</v>
      </c>
      <c r="D584" s="2" t="s">
        <v>2471</v>
      </c>
      <c r="E584" t="str">
        <f>IMAGE("http://cointelegraph.com/images/725_aHR0cDovL2NvaW50ZWxlZ3JhcGguY29tL3N0b3JhZ2UvdXBsb2Fkcy92aWV3LzQ2ZWNiYTAzNDU1YTRkODFlYjFhNWIxOGIyODY3ODk0LnBuZw==.jpg",1)</f>
        <v/>
      </c>
      <c r="F584" s="1" t="s">
        <v>4</v>
      </c>
      <c r="G584" s="2" t="s">
        <v>2472</v>
      </c>
    </row>
    <row r="585">
      <c r="A585" s="1" t="s">
        <v>2473</v>
      </c>
      <c r="B585" s="1" t="s">
        <v>1522</v>
      </c>
      <c r="C585" s="1" t="s">
        <v>2474</v>
      </c>
      <c r="D585" s="2" t="s">
        <v>2475</v>
      </c>
      <c r="E585" t="str">
        <f>IMAGE("http://www.businesswire.com/images/bwlogo_web.jpg",1)</f>
        <v/>
      </c>
      <c r="F585" s="1" t="s">
        <v>4</v>
      </c>
      <c r="G585" s="2" t="s">
        <v>2476</v>
      </c>
    </row>
    <row r="586">
      <c r="A586" s="1" t="s">
        <v>2477</v>
      </c>
      <c r="B586" s="1" t="s">
        <v>2478</v>
      </c>
      <c r="C586" s="1" t="s">
        <v>2479</v>
      </c>
      <c r="D586" s="2" t="s">
        <v>2480</v>
      </c>
      <c r="E586" t="str">
        <f>IMAGE("http://ifttt.com/images/no_image_card.png",1)</f>
        <v/>
      </c>
      <c r="F586" s="1" t="s">
        <v>4</v>
      </c>
      <c r="G586" s="2" t="s">
        <v>2481</v>
      </c>
    </row>
    <row r="587">
      <c r="A587" s="1" t="s">
        <v>2482</v>
      </c>
      <c r="B587" s="1" t="s">
        <v>2446</v>
      </c>
      <c r="C587" s="1" t="s">
        <v>2483</v>
      </c>
      <c r="D587" s="2" t="s">
        <v>2448</v>
      </c>
      <c r="E587" t="str">
        <f>IMAGE("http://cointelegraph.com/images/725_aHR0cDovL2NvaW50ZWxlZ3JhcGguY29tL3N0b3JhZ2UvdXBsb2Fkcy92aWV3LzQ0YTcxZWNkMDI0OTRjZmM1YzVjNmZiOWY3NTc4MmU2LnBuZw==.jpg",1)</f>
        <v/>
      </c>
      <c r="F587" s="1" t="s">
        <v>4</v>
      </c>
      <c r="G587" s="2" t="s">
        <v>2484</v>
      </c>
    </row>
    <row r="588">
      <c r="A588" s="1" t="s">
        <v>2485</v>
      </c>
      <c r="B588" s="1" t="s">
        <v>2486</v>
      </c>
      <c r="C588" s="1" t="s">
        <v>2487</v>
      </c>
      <c r="D588" s="1" t="s">
        <v>2488</v>
      </c>
      <c r="E588" t="str">
        <f>IMAGE("http://ifttt.com/images/no_image_card.png",1)</f>
        <v/>
      </c>
      <c r="F588" s="1" t="s">
        <v>4</v>
      </c>
      <c r="G588" s="2" t="s">
        <v>2489</v>
      </c>
    </row>
    <row r="589">
      <c r="A589" s="1" t="s">
        <v>2490</v>
      </c>
      <c r="B589" s="1" t="s">
        <v>2491</v>
      </c>
      <c r="C589" s="1" t="s">
        <v>2492</v>
      </c>
      <c r="D589" s="2" t="s">
        <v>2493</v>
      </c>
      <c r="E589" t="str">
        <f>IMAGE("https://i.ytimg.com/vi/19GUu4A6wDM/maxresdefault.jpg",1)</f>
        <v/>
      </c>
      <c r="F589" s="1" t="s">
        <v>4</v>
      </c>
      <c r="G589" s="2" t="s">
        <v>2494</v>
      </c>
    </row>
    <row r="590">
      <c r="A590" s="1" t="s">
        <v>2495</v>
      </c>
      <c r="B590" s="1" t="s">
        <v>2496</v>
      </c>
      <c r="C590" s="1" t="s">
        <v>2497</v>
      </c>
      <c r="D590" s="1" t="s">
        <v>2498</v>
      </c>
      <c r="E590" t="str">
        <f>IMAGE("http://ifttt.com/images/no_image_card.png",1)</f>
        <v/>
      </c>
      <c r="F590" s="1" t="s">
        <v>4</v>
      </c>
      <c r="G590" s="2" t="s">
        <v>2499</v>
      </c>
    </row>
    <row r="591">
      <c r="A591" s="1" t="s">
        <v>2500</v>
      </c>
      <c r="B591" s="1" t="s">
        <v>2501</v>
      </c>
      <c r="C591" s="1" t="s">
        <v>2502</v>
      </c>
      <c r="D591" s="2" t="s">
        <v>2503</v>
      </c>
      <c r="E591" t="str">
        <f>IMAGE("http://media.gotraffic.net/images/i4wMf6zkSyYY/v1/-1x-1.jpg",1)</f>
        <v/>
      </c>
      <c r="F591" s="1" t="s">
        <v>4</v>
      </c>
      <c r="G591" s="2" t="s">
        <v>2504</v>
      </c>
    </row>
    <row r="592">
      <c r="A592" s="1" t="s">
        <v>2505</v>
      </c>
      <c r="B592" s="1" t="s">
        <v>2506</v>
      </c>
      <c r="C592" s="1" t="s">
        <v>2507</v>
      </c>
      <c r="D592" s="1" t="s">
        <v>2508</v>
      </c>
      <c r="E592" t="str">
        <f>IMAGE("http://ifttt.com/images/no_image_card.png",1)</f>
        <v/>
      </c>
      <c r="F592" s="1" t="s">
        <v>4</v>
      </c>
      <c r="G592" s="2" t="s">
        <v>2509</v>
      </c>
    </row>
    <row r="593">
      <c r="A593" s="1" t="s">
        <v>2505</v>
      </c>
      <c r="B593" s="1" t="s">
        <v>2510</v>
      </c>
      <c r="C593" s="1" t="s">
        <v>2511</v>
      </c>
      <c r="D593" s="2" t="s">
        <v>2512</v>
      </c>
      <c r="E593" t="str">
        <f>IMAGE("https://pbs.twimg.com/profile_images/592861886959484930/gg3gHBGx_400x400.jpg",1)</f>
        <v/>
      </c>
      <c r="F593" s="1" t="s">
        <v>4</v>
      </c>
      <c r="G593" s="2" t="s">
        <v>2513</v>
      </c>
    </row>
    <row r="594">
      <c r="A594" s="1" t="s">
        <v>2514</v>
      </c>
      <c r="B594" s="1" t="s">
        <v>2515</v>
      </c>
      <c r="C594" s="1" t="s">
        <v>2516</v>
      </c>
      <c r="D594" s="2" t="s">
        <v>2517</v>
      </c>
      <c r="E594" t="str">
        <f>IMAGE("http://image.spreadshirtmedia.com/image-server/v1/products/1004707570/views/1,width=190,height=190,rotateX=0,rotateY=-20,rotateZ=0.png/game-of-birds-mens-premium-t-shirt.png",1)</f>
        <v/>
      </c>
      <c r="F594" s="1" t="s">
        <v>4</v>
      </c>
      <c r="G594" s="2" t="s">
        <v>2518</v>
      </c>
    </row>
    <row r="595">
      <c r="A595" s="1" t="s">
        <v>2519</v>
      </c>
      <c r="B595" s="1" t="s">
        <v>685</v>
      </c>
      <c r="C595" s="1" t="s">
        <v>2520</v>
      </c>
      <c r="D595" s="1" t="s">
        <v>2521</v>
      </c>
      <c r="E595" t="str">
        <f>IMAGE("http://ifttt.com/images/no_image_card.png",1)</f>
        <v/>
      </c>
      <c r="F595" s="1" t="s">
        <v>4</v>
      </c>
      <c r="G595" s="2" t="s">
        <v>2522</v>
      </c>
    </row>
    <row r="596">
      <c r="A596" s="1" t="s">
        <v>2523</v>
      </c>
      <c r="B596" s="1" t="s">
        <v>819</v>
      </c>
      <c r="C596" s="1" t="s">
        <v>2524</v>
      </c>
      <c r="D596" s="2" t="s">
        <v>2525</v>
      </c>
      <c r="E596" t="str">
        <f>IMAGE("http://img.new.livestream.com/events/00000000003e80b2/99771197-5d70-4162-bb6c-45353d34e84e.png",1)</f>
        <v/>
      </c>
      <c r="F596" s="1" t="s">
        <v>4</v>
      </c>
      <c r="G596" s="2" t="s">
        <v>2526</v>
      </c>
    </row>
    <row r="597">
      <c r="A597" s="1" t="s">
        <v>2527</v>
      </c>
      <c r="B597" s="1" t="s">
        <v>689</v>
      </c>
      <c r="C597" s="1" t="s">
        <v>2528</v>
      </c>
      <c r="D597" s="2" t="s">
        <v>2529</v>
      </c>
      <c r="E597" t="str">
        <f>IMAGE("https://research.tradeblock.com/wp-content/uploads/2015/06/750wall.png",1)</f>
        <v/>
      </c>
      <c r="F597" s="1" t="s">
        <v>4</v>
      </c>
      <c r="G597" s="2" t="s">
        <v>2530</v>
      </c>
    </row>
    <row r="598">
      <c r="A598" s="1" t="s">
        <v>2531</v>
      </c>
      <c r="B598" s="1" t="s">
        <v>182</v>
      </c>
      <c r="C598" s="1" t="s">
        <v>2532</v>
      </c>
      <c r="D598" s="1" t="s">
        <v>364</v>
      </c>
      <c r="E598" t="str">
        <f t="shared" ref="E598:E599" si="78">IMAGE("http://ifttt.com/images/no_image_card.png",1)</f>
        <v/>
      </c>
      <c r="F598" s="1" t="s">
        <v>4</v>
      </c>
      <c r="G598" s="2" t="s">
        <v>2533</v>
      </c>
    </row>
    <row r="599">
      <c r="A599" s="1" t="s">
        <v>2534</v>
      </c>
      <c r="B599" s="1" t="s">
        <v>2535</v>
      </c>
      <c r="C599" s="1" t="s">
        <v>2536</v>
      </c>
      <c r="D599" s="1" t="s">
        <v>2537</v>
      </c>
      <c r="E599" t="str">
        <f t="shared" si="78"/>
        <v/>
      </c>
      <c r="F599" s="1" t="s">
        <v>4</v>
      </c>
      <c r="G599" s="2" t="s">
        <v>2538</v>
      </c>
    </row>
    <row r="600">
      <c r="A600" s="1" t="s">
        <v>2539</v>
      </c>
      <c r="B600" s="1" t="s">
        <v>2540</v>
      </c>
      <c r="C600" s="1" t="s">
        <v>2541</v>
      </c>
      <c r="D600" s="2" t="s">
        <v>2542</v>
      </c>
      <c r="E600" t="str">
        <f>IMAGE("http://www.miningpool.co.uk/wp-content/uploads/2015/05/regulationbanner.png",1)</f>
        <v/>
      </c>
      <c r="F600" s="1" t="s">
        <v>4</v>
      </c>
      <c r="G600" s="2" t="s">
        <v>2543</v>
      </c>
    </row>
    <row r="601">
      <c r="A601" s="1" t="s">
        <v>2544</v>
      </c>
      <c r="B601" s="1" t="s">
        <v>2545</v>
      </c>
      <c r="C601" s="3" t="s">
        <v>2546</v>
      </c>
      <c r="D601" s="2" t="s">
        <v>2547</v>
      </c>
      <c r="E601" t="str">
        <f>IMAGE("http://www.gannett-cdn.com/-mm-/1a39211bdf67173b9326f2ed6051e8c7c4a89e86/c=0-974-2460-2364&amp;amp;r=x633&amp;amp;c=1200x630/local/-/media/2015/06/03/USATODAY/USATODAY/635689260129347505-Bitcoin.jpg",1)</f>
        <v/>
      </c>
      <c r="F601" s="1" t="s">
        <v>4</v>
      </c>
      <c r="G601" s="2" t="s">
        <v>2548</v>
      </c>
    </row>
    <row r="602">
      <c r="A602" s="1" t="s">
        <v>2549</v>
      </c>
      <c r="B602" s="1" t="s">
        <v>51</v>
      </c>
      <c r="C602" s="1" t="s">
        <v>2550</v>
      </c>
      <c r="D602" s="2" t="s">
        <v>2551</v>
      </c>
      <c r="E602" t="str">
        <f>IMAGE("http://shitco.in/wp-content/uploads/2015/06/Screen-Shot-2015-06-03-at-12.25.46-PM.png",1)</f>
        <v/>
      </c>
      <c r="F602" s="1" t="s">
        <v>4</v>
      </c>
      <c r="G602" s="2" t="s">
        <v>2552</v>
      </c>
    </row>
    <row r="603">
      <c r="A603" s="1" t="s">
        <v>2553</v>
      </c>
      <c r="B603" s="1" t="s">
        <v>1651</v>
      </c>
      <c r="C603" s="1" t="s">
        <v>2554</v>
      </c>
      <c r="D603" s="2" t="s">
        <v>2555</v>
      </c>
      <c r="E603" t="str">
        <f>IMAGE("https://d262ilb51hltx0.cloudfront.net/max/800/0*1c0S8rzbycG9XM_x.jpeg",1)</f>
        <v/>
      </c>
      <c r="F603" s="1" t="s">
        <v>4</v>
      </c>
      <c r="G603" s="2" t="s">
        <v>2556</v>
      </c>
    </row>
    <row r="604">
      <c r="A604" s="1" t="s">
        <v>2557</v>
      </c>
      <c r="B604" s="1" t="s">
        <v>115</v>
      </c>
      <c r="C604" s="1" t="s">
        <v>2558</v>
      </c>
      <c r="D604" s="2" t="s">
        <v>2559</v>
      </c>
      <c r="E604" t="str">
        <f>IMAGE("http://coincenter.org/wp-content/uploads/2014/12/128square.png",1)</f>
        <v/>
      </c>
      <c r="F604" s="1" t="s">
        <v>4</v>
      </c>
      <c r="G604" s="2" t="s">
        <v>2560</v>
      </c>
    </row>
    <row r="605">
      <c r="A605" s="1" t="s">
        <v>2553</v>
      </c>
      <c r="B605" s="1" t="s">
        <v>1651</v>
      </c>
      <c r="C605" s="1" t="s">
        <v>2554</v>
      </c>
      <c r="D605" s="2" t="s">
        <v>2555</v>
      </c>
      <c r="E605" t="str">
        <f>IMAGE("https://d262ilb51hltx0.cloudfront.net/max/800/0*1c0S8rzbycG9XM_x.jpeg",1)</f>
        <v/>
      </c>
      <c r="F605" s="1" t="s">
        <v>4</v>
      </c>
      <c r="G605" s="2" t="s">
        <v>2556</v>
      </c>
    </row>
    <row r="606">
      <c r="A606" s="1" t="s">
        <v>2561</v>
      </c>
      <c r="B606" s="1" t="s">
        <v>2562</v>
      </c>
      <c r="C606" s="1" t="s">
        <v>2563</v>
      </c>
      <c r="D606" s="2" t="s">
        <v>2564</v>
      </c>
      <c r="E606" t="str">
        <f t="shared" ref="E606:E608" si="79">IMAGE("http://ifttt.com/images/no_image_card.png",1)</f>
        <v/>
      </c>
      <c r="F606" s="1" t="s">
        <v>4</v>
      </c>
      <c r="G606" s="2" t="s">
        <v>2565</v>
      </c>
    </row>
    <row r="607">
      <c r="A607" s="1" t="s">
        <v>2566</v>
      </c>
      <c r="B607" s="1" t="s">
        <v>1641</v>
      </c>
      <c r="C607" s="1" t="s">
        <v>2567</v>
      </c>
      <c r="D607" s="2" t="s">
        <v>2568</v>
      </c>
      <c r="E607" t="str">
        <f t="shared" si="79"/>
        <v/>
      </c>
      <c r="F607" s="1" t="s">
        <v>4</v>
      </c>
      <c r="G607" s="2" t="s">
        <v>2569</v>
      </c>
    </row>
    <row r="608">
      <c r="A608" s="1" t="s">
        <v>2570</v>
      </c>
      <c r="B608" s="1" t="s">
        <v>2377</v>
      </c>
      <c r="C608" s="1" t="s">
        <v>2378</v>
      </c>
      <c r="D608" s="1" t="s">
        <v>2571</v>
      </c>
      <c r="E608" t="str">
        <f t="shared" si="79"/>
        <v/>
      </c>
      <c r="F608" s="1" t="s">
        <v>4</v>
      </c>
      <c r="G608" s="2" t="s">
        <v>2572</v>
      </c>
    </row>
    <row r="609">
      <c r="A609" s="1" t="s">
        <v>2573</v>
      </c>
      <c r="B609" s="1" t="s">
        <v>2574</v>
      </c>
      <c r="C609" s="1" t="s">
        <v>2575</v>
      </c>
      <c r="D609" s="2" t="s">
        <v>2576</v>
      </c>
      <c r="E609" t="str">
        <f>IMAGE("http://i0.wp.com/youmeandbtc.com/wp-content/uploads/2015/05/Role-Models-1024x688.png?resize=300%2C160",1)</f>
        <v/>
      </c>
      <c r="F609" s="1" t="s">
        <v>4</v>
      </c>
      <c r="G609" s="2" t="s">
        <v>2577</v>
      </c>
    </row>
    <row r="610">
      <c r="A610" s="1" t="s">
        <v>2578</v>
      </c>
      <c r="B610" s="1" t="s">
        <v>2579</v>
      </c>
      <c r="C610" s="1" t="s">
        <v>2580</v>
      </c>
      <c r="D610" s="1" t="s">
        <v>2581</v>
      </c>
      <c r="E610" t="str">
        <f>IMAGE("http://ifttt.com/images/no_image_card.png",1)</f>
        <v/>
      </c>
      <c r="F610" s="1" t="s">
        <v>4</v>
      </c>
      <c r="G610" s="2" t="s">
        <v>2582</v>
      </c>
    </row>
    <row r="611">
      <c r="A611" s="1" t="s">
        <v>2583</v>
      </c>
      <c r="B611" s="1" t="s">
        <v>2584</v>
      </c>
      <c r="C611" s="1" t="s">
        <v>2585</v>
      </c>
      <c r="D611" s="2" t="s">
        <v>2586</v>
      </c>
      <c r="E611" t="str">
        <f>IMAGE("https://pbs.twimg.com/profile_images/434475210759094272/jq7XBBI0_400x400.jpeg",1)</f>
        <v/>
      </c>
      <c r="F611" s="1" t="s">
        <v>4</v>
      </c>
      <c r="G611" s="2" t="s">
        <v>2587</v>
      </c>
    </row>
    <row r="612">
      <c r="A612" s="1" t="s">
        <v>2588</v>
      </c>
      <c r="B612" s="1" t="s">
        <v>2254</v>
      </c>
      <c r="C612" s="1" t="s">
        <v>2589</v>
      </c>
      <c r="D612" s="1" t="s">
        <v>2590</v>
      </c>
      <c r="E612" t="str">
        <f>IMAGE("http://ifttt.com/images/no_image_card.png",1)</f>
        <v/>
      </c>
      <c r="F612" s="1" t="s">
        <v>4</v>
      </c>
      <c r="G612" s="2" t="s">
        <v>2591</v>
      </c>
    </row>
    <row r="613">
      <c r="A613" s="1" t="s">
        <v>2588</v>
      </c>
      <c r="B613" s="1" t="s">
        <v>2592</v>
      </c>
      <c r="C613" s="1" t="s">
        <v>2593</v>
      </c>
      <c r="D613" s="2" t="s">
        <v>2594</v>
      </c>
      <c r="E613" t="str">
        <f>IMAGE("https://pbs.twimg.com/profile_images/590549326981640193/l3cPYHPx_400x400.png",1)</f>
        <v/>
      </c>
      <c r="F613" s="1" t="s">
        <v>4</v>
      </c>
      <c r="G613" s="2" t="s">
        <v>2595</v>
      </c>
    </row>
    <row r="614">
      <c r="A614" s="1" t="s">
        <v>2596</v>
      </c>
      <c r="B614" s="1" t="s">
        <v>2597</v>
      </c>
      <c r="C614" s="1" t="s">
        <v>2598</v>
      </c>
      <c r="D614" s="2" t="s">
        <v>2599</v>
      </c>
      <c r="E614" t="str">
        <f>IMAGE("http://dqermavktpdz7.cloudfront.net/wp-content/uploads/2015/06/nydfs.jpeg",1)</f>
        <v/>
      </c>
      <c r="F614" s="1" t="s">
        <v>4</v>
      </c>
      <c r="G614" s="2" t="s">
        <v>2600</v>
      </c>
    </row>
    <row r="615">
      <c r="A615" s="1" t="s">
        <v>2596</v>
      </c>
      <c r="B615" s="1" t="s">
        <v>2601</v>
      </c>
      <c r="C615" s="1" t="s">
        <v>2602</v>
      </c>
      <c r="D615" s="2" t="s">
        <v>2603</v>
      </c>
      <c r="E615" t="str">
        <f>IMAGE("http://photos2.meetupstatic.com/photos/event/7/6/a/e/highres_346290382.jpeg",1)</f>
        <v/>
      </c>
      <c r="F615" s="1" t="s">
        <v>4</v>
      </c>
      <c r="G615" s="2" t="s">
        <v>2604</v>
      </c>
    </row>
    <row r="616">
      <c r="A616" s="1" t="s">
        <v>2605</v>
      </c>
      <c r="B616" s="1" t="s">
        <v>2606</v>
      </c>
      <c r="C616" s="1" t="s">
        <v>2607</v>
      </c>
      <c r="D616" s="2" t="s">
        <v>2608</v>
      </c>
      <c r="E616" t="str">
        <f>IMAGE("http://ifttt.com/images/no_image_card.png",1)</f>
        <v/>
      </c>
      <c r="F616" s="1" t="s">
        <v>4</v>
      </c>
      <c r="G616" s="2" t="s">
        <v>2609</v>
      </c>
    </row>
    <row r="617">
      <c r="A617" s="1" t="s">
        <v>2610</v>
      </c>
      <c r="B617" s="1" t="s">
        <v>2611</v>
      </c>
      <c r="C617" s="1" t="s">
        <v>2612</v>
      </c>
      <c r="D617" s="2" t="s">
        <v>2613</v>
      </c>
      <c r="E617" t="str">
        <f>IMAGE("https://i1.sndcdn.com/artworks-000119002930-arpwbg-t500x500.jpg",1)</f>
        <v/>
      </c>
      <c r="F617" s="1" t="s">
        <v>4</v>
      </c>
      <c r="G617" s="2" t="s">
        <v>2614</v>
      </c>
    </row>
    <row r="618">
      <c r="A618" s="1" t="s">
        <v>2615</v>
      </c>
      <c r="B618" s="1" t="s">
        <v>2616</v>
      </c>
      <c r="C618" s="1" t="s">
        <v>2617</v>
      </c>
      <c r="D618" s="2" t="s">
        <v>2618</v>
      </c>
      <c r="E618" t="str">
        <f>IMAGE("https://pbs.twimg.com/profile_banners/43845750/1423119392/1500x500",1)</f>
        <v/>
      </c>
      <c r="F618" s="1" t="s">
        <v>4</v>
      </c>
      <c r="G618" s="2" t="s">
        <v>2619</v>
      </c>
    </row>
    <row r="619">
      <c r="A619" s="1" t="s">
        <v>2620</v>
      </c>
      <c r="B619" s="1" t="s">
        <v>2621</v>
      </c>
      <c r="C619" s="1" t="s">
        <v>2622</v>
      </c>
      <c r="D619" s="2" t="s">
        <v>2623</v>
      </c>
      <c r="E619" t="str">
        <f>IMAGE("https://s3.amazonaws.com/app-public/support/og-support.jpg",1)</f>
        <v/>
      </c>
      <c r="F619" s="1" t="s">
        <v>4</v>
      </c>
      <c r="G619" s="2" t="s">
        <v>2624</v>
      </c>
    </row>
    <row r="620">
      <c r="A620" s="1" t="s">
        <v>2625</v>
      </c>
      <c r="B620" s="1" t="s">
        <v>2626</v>
      </c>
      <c r="C620" s="1" t="s">
        <v>2627</v>
      </c>
      <c r="D620" s="2" t="s">
        <v>2628</v>
      </c>
      <c r="E620" t="str">
        <f>IMAGE("http://www.occupymynews.com/wp-content/uploads/2015/06/Fish-Change-Wallet-on-Coinbase.jpg",1)</f>
        <v/>
      </c>
      <c r="F620" s="1" t="s">
        <v>4</v>
      </c>
      <c r="G620" s="2" t="s">
        <v>2629</v>
      </c>
    </row>
    <row r="621">
      <c r="A621" s="1" t="s">
        <v>2630</v>
      </c>
      <c r="B621" s="1" t="s">
        <v>1990</v>
      </c>
      <c r="C621" s="1" t="s">
        <v>2631</v>
      </c>
      <c r="D621" s="2" t="s">
        <v>2632</v>
      </c>
      <c r="E621" t="str">
        <f>IMAGE("https://bitcoinmagazine.com/wp-content/uploads/2015/06/moneytis.jpg",1)</f>
        <v/>
      </c>
      <c r="F621" s="1" t="s">
        <v>4</v>
      </c>
      <c r="G621" s="2" t="s">
        <v>2633</v>
      </c>
    </row>
    <row r="622">
      <c r="A622" s="1" t="s">
        <v>2634</v>
      </c>
      <c r="B622" s="1" t="s">
        <v>2491</v>
      </c>
      <c r="C622" s="1" t="s">
        <v>2635</v>
      </c>
      <c r="D622" s="1" t="s">
        <v>364</v>
      </c>
      <c r="E622" t="str">
        <f t="shared" ref="E622:E623" si="80">IMAGE("http://ifttt.com/images/no_image_card.png",1)</f>
        <v/>
      </c>
      <c r="F622" s="1" t="s">
        <v>4</v>
      </c>
      <c r="G622" s="2" t="s">
        <v>2636</v>
      </c>
    </row>
    <row r="623">
      <c r="A623" s="1" t="s">
        <v>2637</v>
      </c>
      <c r="B623" s="1" t="s">
        <v>2638</v>
      </c>
      <c r="C623" s="1" t="s">
        <v>2639</v>
      </c>
      <c r="D623" s="1" t="s">
        <v>2640</v>
      </c>
      <c r="E623" t="str">
        <f t="shared" si="80"/>
        <v/>
      </c>
      <c r="F623" s="1" t="s">
        <v>4</v>
      </c>
      <c r="G623" s="2" t="s">
        <v>2641</v>
      </c>
    </row>
    <row r="624">
      <c r="A624" s="1" t="s">
        <v>2642</v>
      </c>
      <c r="B624" s="1" t="s">
        <v>2643</v>
      </c>
      <c r="C624" s="1" t="s">
        <v>2644</v>
      </c>
      <c r="D624" s="2" t="s">
        <v>2645</v>
      </c>
      <c r="E624" t="str">
        <f>IMAGE("https://i.ytimg.com/vi/ptbVWkUcCOU/maxresdefault.jpg",1)</f>
        <v/>
      </c>
      <c r="F624" s="1" t="s">
        <v>4</v>
      </c>
      <c r="G624" s="2" t="s">
        <v>2646</v>
      </c>
    </row>
    <row r="625">
      <c r="A625" s="1" t="s">
        <v>2647</v>
      </c>
      <c r="B625" s="1" t="s">
        <v>2648</v>
      </c>
      <c r="C625" s="1" t="s">
        <v>2649</v>
      </c>
      <c r="D625" s="2" t="s">
        <v>2650</v>
      </c>
      <c r="E625" t="str">
        <f>IMAGE("https://www.aeaweb.org/images/aea_logo_fb.gif",1)</f>
        <v/>
      </c>
      <c r="F625" s="1" t="s">
        <v>4</v>
      </c>
      <c r="G625" s="2" t="s">
        <v>2651</v>
      </c>
    </row>
    <row r="626">
      <c r="A626" s="1" t="s">
        <v>2652</v>
      </c>
      <c r="B626" s="1" t="s">
        <v>1416</v>
      </c>
      <c r="C626" s="1" t="s">
        <v>2653</v>
      </c>
      <c r="D626" s="2" t="s">
        <v>2654</v>
      </c>
      <c r="E626" t="str">
        <f>IMAGE("http://www.newsbtc.com/wp-content/uploads/2015/06/Ecuador_article_cover_NewsBTC.jpg",1)</f>
        <v/>
      </c>
      <c r="F626" s="1" t="s">
        <v>4</v>
      </c>
      <c r="G626" s="2" t="s">
        <v>2655</v>
      </c>
    </row>
    <row r="627">
      <c r="A627" s="1" t="s">
        <v>2652</v>
      </c>
      <c r="B627" s="1" t="s">
        <v>2656</v>
      </c>
      <c r="C627" s="1" t="s">
        <v>2657</v>
      </c>
      <c r="D627" s="1" t="s">
        <v>2658</v>
      </c>
      <c r="E627" t="str">
        <f t="shared" ref="E627:E631" si="81">IMAGE("http://ifttt.com/images/no_image_card.png",1)</f>
        <v/>
      </c>
      <c r="F627" s="1" t="s">
        <v>4</v>
      </c>
      <c r="G627" s="2" t="s">
        <v>2659</v>
      </c>
    </row>
    <row r="628">
      <c r="A628" s="1" t="s">
        <v>2652</v>
      </c>
      <c r="B628" s="1" t="s">
        <v>2660</v>
      </c>
      <c r="C628" s="1" t="s">
        <v>2661</v>
      </c>
      <c r="D628" s="1" t="s">
        <v>2662</v>
      </c>
      <c r="E628" t="str">
        <f t="shared" si="81"/>
        <v/>
      </c>
      <c r="F628" s="1" t="s">
        <v>4</v>
      </c>
      <c r="G628" s="2" t="s">
        <v>2663</v>
      </c>
    </row>
    <row r="629">
      <c r="A629" s="1" t="s">
        <v>2664</v>
      </c>
      <c r="B629" s="1" t="s">
        <v>1555</v>
      </c>
      <c r="C629" s="1" t="s">
        <v>2665</v>
      </c>
      <c r="D629" s="2" t="s">
        <v>2666</v>
      </c>
      <c r="E629" t="str">
        <f t="shared" si="81"/>
        <v/>
      </c>
      <c r="F629" s="1" t="s">
        <v>4</v>
      </c>
      <c r="G629" s="2" t="s">
        <v>2667</v>
      </c>
    </row>
    <row r="630">
      <c r="A630" s="1" t="s">
        <v>2668</v>
      </c>
      <c r="B630" s="1" t="s">
        <v>2669</v>
      </c>
      <c r="C630" s="1" t="s">
        <v>2670</v>
      </c>
      <c r="D630" s="1" t="s">
        <v>364</v>
      </c>
      <c r="E630" t="str">
        <f t="shared" si="81"/>
        <v/>
      </c>
      <c r="F630" s="1" t="s">
        <v>4</v>
      </c>
      <c r="G630" s="2" t="s">
        <v>2671</v>
      </c>
    </row>
    <row r="631">
      <c r="A631" s="1" t="s">
        <v>2672</v>
      </c>
      <c r="B631" s="1" t="s">
        <v>2673</v>
      </c>
      <c r="C631" s="1" t="s">
        <v>2674</v>
      </c>
      <c r="D631" s="1" t="s">
        <v>2675</v>
      </c>
      <c r="E631" t="str">
        <f t="shared" si="81"/>
        <v/>
      </c>
      <c r="F631" s="1" t="s">
        <v>4</v>
      </c>
      <c r="G631" s="2" t="s">
        <v>2676</v>
      </c>
    </row>
    <row r="632">
      <c r="A632" s="1" t="s">
        <v>2677</v>
      </c>
      <c r="B632" s="1" t="s">
        <v>2678</v>
      </c>
      <c r="C632" s="1" t="s">
        <v>2679</v>
      </c>
      <c r="D632" s="2" t="s">
        <v>2680</v>
      </c>
      <c r="E632" t="str">
        <f>IMAGE("https://pbs.twimg.com/profile_images/549178839947939841/vyw2FVnF_400x400.jpeg",1)</f>
        <v/>
      </c>
      <c r="F632" s="1" t="s">
        <v>4</v>
      </c>
      <c r="G632" s="2" t="s">
        <v>2681</v>
      </c>
    </row>
    <row r="633">
      <c r="A633" s="1" t="s">
        <v>2682</v>
      </c>
      <c r="B633" s="1" t="s">
        <v>2683</v>
      </c>
      <c r="C633" s="1" t="s">
        <v>2684</v>
      </c>
      <c r="D633" s="2" t="s">
        <v>2685</v>
      </c>
      <c r="E633" t="str">
        <f>IMAGE("https://d1ai9qtk9p41kl.cloudfront.net/assets/db/14333586412365.jpg",1)</f>
        <v/>
      </c>
      <c r="F633" s="1" t="s">
        <v>4</v>
      </c>
      <c r="G633" s="2" t="s">
        <v>2686</v>
      </c>
    </row>
    <row r="634">
      <c r="A634" s="1" t="s">
        <v>2687</v>
      </c>
      <c r="B634" s="1" t="s">
        <v>647</v>
      </c>
      <c r="C634" s="1" t="s">
        <v>2688</v>
      </c>
      <c r="D634" s="2" t="s">
        <v>2689</v>
      </c>
      <c r="E634" t="str">
        <f>IMAGE("http://photos1.meetupstatic.com/photos/event/5/1/c/b/highres_435140939.jpeg",1)</f>
        <v/>
      </c>
      <c r="F634" s="1" t="s">
        <v>4</v>
      </c>
      <c r="G634" s="2" t="s">
        <v>2690</v>
      </c>
    </row>
    <row r="635">
      <c r="A635" s="1" t="s">
        <v>2691</v>
      </c>
      <c r="B635" s="1" t="s">
        <v>1990</v>
      </c>
      <c r="C635" s="1" t="s">
        <v>2692</v>
      </c>
      <c r="D635" s="2" t="s">
        <v>2693</v>
      </c>
      <c r="E635" t="str">
        <f>IMAGE("http://coincenter.org/wp-content/uploads/2014/12/128square.png",1)</f>
        <v/>
      </c>
      <c r="F635" s="1" t="s">
        <v>4</v>
      </c>
      <c r="G635" s="2" t="s">
        <v>2694</v>
      </c>
    </row>
    <row r="636">
      <c r="A636" s="1" t="s">
        <v>2695</v>
      </c>
      <c r="B636" s="1" t="s">
        <v>1746</v>
      </c>
      <c r="C636" s="1" t="s">
        <v>2696</v>
      </c>
      <c r="D636" s="2" t="s">
        <v>2697</v>
      </c>
      <c r="E636" t="str">
        <f>IMAGE("//motherboard-images.vice.com/content-images/article/no-id/143336400216396.png?crop=0.40478299379982285xw:1xh;*,*&amp;amp;resize=500:*&amp;amp;output-format=jpeg&amp;amp;output-quality=90",1)</f>
        <v/>
      </c>
      <c r="F636" s="1" t="s">
        <v>4</v>
      </c>
      <c r="G636" s="2" t="s">
        <v>2698</v>
      </c>
    </row>
    <row r="637">
      <c r="A637" s="1" t="s">
        <v>2699</v>
      </c>
      <c r="B637" s="1" t="s">
        <v>2700</v>
      </c>
      <c r="C637" s="1" t="s">
        <v>2701</v>
      </c>
      <c r="D637" s="1" t="s">
        <v>2702</v>
      </c>
      <c r="E637" t="str">
        <f t="shared" ref="E637:E638" si="82">IMAGE("http://ifttt.com/images/no_image_card.png",1)</f>
        <v/>
      </c>
      <c r="F637" s="1" t="s">
        <v>4</v>
      </c>
      <c r="G637" s="2" t="s">
        <v>2703</v>
      </c>
    </row>
    <row r="638">
      <c r="A638" s="1" t="s">
        <v>2672</v>
      </c>
      <c r="B638" s="1" t="s">
        <v>2673</v>
      </c>
      <c r="C638" s="1" t="s">
        <v>2674</v>
      </c>
      <c r="D638" s="1" t="s">
        <v>2675</v>
      </c>
      <c r="E638" t="str">
        <f t="shared" si="82"/>
        <v/>
      </c>
      <c r="F638" s="1" t="s">
        <v>4</v>
      </c>
      <c r="G638" s="2" t="s">
        <v>2676</v>
      </c>
    </row>
    <row r="639">
      <c r="A639" s="1" t="s">
        <v>2677</v>
      </c>
      <c r="B639" s="1" t="s">
        <v>2678</v>
      </c>
      <c r="C639" s="1" t="s">
        <v>2679</v>
      </c>
      <c r="D639" s="2" t="s">
        <v>2680</v>
      </c>
      <c r="E639" t="str">
        <f>IMAGE("https://pbs.twimg.com/profile_images/549178839947939841/vyw2FVnF_400x400.jpeg",1)</f>
        <v/>
      </c>
      <c r="F639" s="1" t="s">
        <v>4</v>
      </c>
      <c r="G639" s="2" t="s">
        <v>2681</v>
      </c>
    </row>
    <row r="640">
      <c r="A640" s="1" t="s">
        <v>2704</v>
      </c>
      <c r="B640" s="1" t="s">
        <v>2705</v>
      </c>
      <c r="C640" s="1" t="s">
        <v>2706</v>
      </c>
      <c r="D640" s="2" t="s">
        <v>2707</v>
      </c>
      <c r="E640" t="str">
        <f>IMAGE("https://denverbitcoincenter.com/wp-content/uploads/2015/06/podcastcover.jpg",1)</f>
        <v/>
      </c>
      <c r="F640" s="1" t="s">
        <v>4</v>
      </c>
      <c r="G640" s="2" t="s">
        <v>2708</v>
      </c>
    </row>
    <row r="641">
      <c r="A641" s="1" t="s">
        <v>2709</v>
      </c>
      <c r="B641" s="1" t="s">
        <v>2710</v>
      </c>
      <c r="C641" s="1" t="s">
        <v>2711</v>
      </c>
      <c r="D641" s="1" t="s">
        <v>2712</v>
      </c>
      <c r="E641" t="str">
        <f t="shared" ref="E641:E647" si="83">IMAGE("http://ifttt.com/images/no_image_card.png",1)</f>
        <v/>
      </c>
      <c r="F641" s="1" t="s">
        <v>4</v>
      </c>
      <c r="G641" s="2" t="s">
        <v>2713</v>
      </c>
    </row>
    <row r="642">
      <c r="A642" s="1" t="s">
        <v>2714</v>
      </c>
      <c r="B642" s="1" t="s">
        <v>2715</v>
      </c>
      <c r="C642" s="1" t="s">
        <v>2716</v>
      </c>
      <c r="D642" s="1" t="s">
        <v>2717</v>
      </c>
      <c r="E642" t="str">
        <f t="shared" si="83"/>
        <v/>
      </c>
      <c r="F642" s="1" t="s">
        <v>4</v>
      </c>
      <c r="G642" s="2" t="s">
        <v>2718</v>
      </c>
    </row>
    <row r="643">
      <c r="A643" s="1" t="s">
        <v>2719</v>
      </c>
      <c r="B643" s="1" t="s">
        <v>2720</v>
      </c>
      <c r="C643" s="1" t="s">
        <v>2721</v>
      </c>
      <c r="D643" s="1" t="s">
        <v>2722</v>
      </c>
      <c r="E643" t="str">
        <f t="shared" si="83"/>
        <v/>
      </c>
      <c r="F643" s="1" t="s">
        <v>4</v>
      </c>
      <c r="G643" s="2" t="s">
        <v>2723</v>
      </c>
    </row>
    <row r="644">
      <c r="A644" s="1" t="s">
        <v>2724</v>
      </c>
      <c r="B644" s="1" t="s">
        <v>2725</v>
      </c>
      <c r="C644" s="1" t="s">
        <v>2726</v>
      </c>
      <c r="D644" s="1" t="s">
        <v>2727</v>
      </c>
      <c r="E644" t="str">
        <f t="shared" si="83"/>
        <v/>
      </c>
      <c r="F644" s="1" t="s">
        <v>4</v>
      </c>
      <c r="G644" s="2" t="s">
        <v>2728</v>
      </c>
    </row>
    <row r="645">
      <c r="A645" s="1" t="s">
        <v>2729</v>
      </c>
      <c r="B645" s="1" t="s">
        <v>2730</v>
      </c>
      <c r="C645" s="1" t="s">
        <v>2731</v>
      </c>
      <c r="D645" s="1" t="s">
        <v>2732</v>
      </c>
      <c r="E645" t="str">
        <f t="shared" si="83"/>
        <v/>
      </c>
      <c r="F645" s="1" t="s">
        <v>4</v>
      </c>
      <c r="G645" s="2" t="s">
        <v>2733</v>
      </c>
    </row>
    <row r="646">
      <c r="A646" s="1" t="s">
        <v>2734</v>
      </c>
      <c r="B646" s="1" t="s">
        <v>2735</v>
      </c>
      <c r="C646" s="1" t="s">
        <v>2736</v>
      </c>
      <c r="D646" s="1" t="s">
        <v>2737</v>
      </c>
      <c r="E646" t="str">
        <f t="shared" si="83"/>
        <v/>
      </c>
      <c r="F646" s="1" t="s">
        <v>4</v>
      </c>
      <c r="G646" s="2" t="s">
        <v>2738</v>
      </c>
    </row>
    <row r="647">
      <c r="A647" s="1" t="s">
        <v>2739</v>
      </c>
      <c r="B647" s="1" t="s">
        <v>2740</v>
      </c>
      <c r="C647" s="1" t="s">
        <v>2741</v>
      </c>
      <c r="D647" s="1" t="s">
        <v>2742</v>
      </c>
      <c r="E647" t="str">
        <f t="shared" si="83"/>
        <v/>
      </c>
      <c r="F647" s="1" t="s">
        <v>4</v>
      </c>
      <c r="G647" s="2" t="s">
        <v>2743</v>
      </c>
    </row>
    <row r="648">
      <c r="A648" s="1" t="s">
        <v>2744</v>
      </c>
      <c r="B648" s="1" t="s">
        <v>2745</v>
      </c>
      <c r="C648" s="1" t="s">
        <v>2746</v>
      </c>
      <c r="D648" s="2" t="s">
        <v>2747</v>
      </c>
      <c r="E648" t="str">
        <f>IMAGE("https://paxful.com/2/images/favicons/favicon-96x96.png",1)</f>
        <v/>
      </c>
      <c r="F648" s="1" t="s">
        <v>4</v>
      </c>
      <c r="G648" s="2" t="s">
        <v>2748</v>
      </c>
    </row>
    <row r="649">
      <c r="A649" s="1" t="s">
        <v>2749</v>
      </c>
      <c r="B649" s="1" t="s">
        <v>2750</v>
      </c>
      <c r="C649" s="1" t="s">
        <v>2751</v>
      </c>
      <c r="D649" s="1" t="s">
        <v>2752</v>
      </c>
      <c r="E649" t="str">
        <f>IMAGE("http://ifttt.com/images/no_image_card.png",1)</f>
        <v/>
      </c>
      <c r="F649" s="1" t="s">
        <v>4</v>
      </c>
      <c r="G649" s="2" t="s">
        <v>2753</v>
      </c>
    </row>
    <row r="650">
      <c r="A650" s="1" t="s">
        <v>2754</v>
      </c>
      <c r="B650" s="1" t="s">
        <v>2755</v>
      </c>
      <c r="C650" s="1" t="s">
        <v>2756</v>
      </c>
      <c r="D650" s="2" t="s">
        <v>2757</v>
      </c>
      <c r="E650" t="str">
        <f>IMAGE("https://www.betmoose.com/uploads/img/1188.jpg",1)</f>
        <v/>
      </c>
      <c r="F650" s="1" t="s">
        <v>4</v>
      </c>
      <c r="G650" s="2" t="s">
        <v>2758</v>
      </c>
    </row>
    <row r="651">
      <c r="A651" s="1" t="s">
        <v>2759</v>
      </c>
      <c r="B651" s="1" t="s">
        <v>2760</v>
      </c>
      <c r="C651" s="1" t="s">
        <v>2761</v>
      </c>
      <c r="D651" s="2" t="s">
        <v>2078</v>
      </c>
      <c r="E651" t="str">
        <f>IMAGE("https://purse.io/images/logo.png",1)</f>
        <v/>
      </c>
      <c r="F651" s="1" t="s">
        <v>4</v>
      </c>
      <c r="G651" s="2" t="s">
        <v>2762</v>
      </c>
    </row>
    <row r="652">
      <c r="A652" s="1" t="s">
        <v>2763</v>
      </c>
      <c r="B652" s="1" t="s">
        <v>2764</v>
      </c>
      <c r="C652" s="1" t="s">
        <v>2765</v>
      </c>
      <c r="D652" s="2" t="s">
        <v>2766</v>
      </c>
      <c r="E652" t="str">
        <f t="shared" ref="E652:E660" si="84">IMAGE("http://ifttt.com/images/no_image_card.png",1)</f>
        <v/>
      </c>
      <c r="F652" s="1" t="s">
        <v>4</v>
      </c>
      <c r="G652" s="2" t="s">
        <v>2767</v>
      </c>
    </row>
    <row r="653">
      <c r="A653" s="1" t="s">
        <v>2768</v>
      </c>
      <c r="B653" s="1" t="s">
        <v>197</v>
      </c>
      <c r="C653" s="1" t="s">
        <v>2769</v>
      </c>
      <c r="D653" s="1" t="s">
        <v>364</v>
      </c>
      <c r="E653" t="str">
        <f t="shared" si="84"/>
        <v/>
      </c>
      <c r="F653" s="1" t="s">
        <v>4</v>
      </c>
      <c r="G653" s="2" t="s">
        <v>2770</v>
      </c>
    </row>
    <row r="654">
      <c r="A654" s="1" t="s">
        <v>2771</v>
      </c>
      <c r="B654" s="1" t="s">
        <v>2772</v>
      </c>
      <c r="C654" s="1" t="s">
        <v>2773</v>
      </c>
      <c r="D654" s="1" t="s">
        <v>2774</v>
      </c>
      <c r="E654" t="str">
        <f t="shared" si="84"/>
        <v/>
      </c>
      <c r="F654" s="1" t="s">
        <v>4</v>
      </c>
      <c r="G654" s="2" t="s">
        <v>2775</v>
      </c>
    </row>
    <row r="655">
      <c r="A655" s="1" t="s">
        <v>2776</v>
      </c>
      <c r="B655" s="1" t="s">
        <v>2777</v>
      </c>
      <c r="C655" s="1" t="s">
        <v>2778</v>
      </c>
      <c r="D655" s="1" t="s">
        <v>2779</v>
      </c>
      <c r="E655" t="str">
        <f t="shared" si="84"/>
        <v/>
      </c>
      <c r="F655" s="1" t="s">
        <v>4</v>
      </c>
      <c r="G655" s="2" t="s">
        <v>2780</v>
      </c>
    </row>
    <row r="656">
      <c r="A656" s="1" t="s">
        <v>2781</v>
      </c>
      <c r="B656" s="1" t="s">
        <v>2782</v>
      </c>
      <c r="C656" s="1" t="s">
        <v>2783</v>
      </c>
      <c r="D656" s="1" t="s">
        <v>2784</v>
      </c>
      <c r="E656" t="str">
        <f t="shared" si="84"/>
        <v/>
      </c>
      <c r="F656" s="1" t="s">
        <v>4</v>
      </c>
      <c r="G656" s="2" t="s">
        <v>2785</v>
      </c>
    </row>
    <row r="657">
      <c r="A657" s="1" t="s">
        <v>2786</v>
      </c>
      <c r="B657" s="1" t="s">
        <v>2787</v>
      </c>
      <c r="C657" s="1" t="s">
        <v>2788</v>
      </c>
      <c r="D657" s="1" t="s">
        <v>2789</v>
      </c>
      <c r="E657" t="str">
        <f t="shared" si="84"/>
        <v/>
      </c>
      <c r="F657" s="1" t="s">
        <v>4</v>
      </c>
      <c r="G657" s="2" t="s">
        <v>2790</v>
      </c>
    </row>
    <row r="658">
      <c r="A658" s="1" t="s">
        <v>2791</v>
      </c>
      <c r="B658" s="1" t="s">
        <v>2792</v>
      </c>
      <c r="C658" s="1" t="s">
        <v>2793</v>
      </c>
      <c r="D658" s="1" t="s">
        <v>2794</v>
      </c>
      <c r="E658" t="str">
        <f t="shared" si="84"/>
        <v/>
      </c>
      <c r="F658" s="1" t="s">
        <v>4</v>
      </c>
      <c r="G658" s="2" t="s">
        <v>2795</v>
      </c>
    </row>
    <row r="659">
      <c r="A659" s="1" t="s">
        <v>2796</v>
      </c>
      <c r="B659" s="1" t="s">
        <v>2797</v>
      </c>
      <c r="C659" s="1" t="s">
        <v>2798</v>
      </c>
      <c r="D659" s="1" t="s">
        <v>2799</v>
      </c>
      <c r="E659" t="str">
        <f t="shared" si="84"/>
        <v/>
      </c>
      <c r="F659" s="1" t="s">
        <v>4</v>
      </c>
      <c r="G659" s="2" t="s">
        <v>2800</v>
      </c>
    </row>
    <row r="660">
      <c r="A660" s="1" t="s">
        <v>2801</v>
      </c>
      <c r="B660" s="1" t="s">
        <v>2802</v>
      </c>
      <c r="C660" s="1" t="s">
        <v>2803</v>
      </c>
      <c r="D660" s="1" t="s">
        <v>2804</v>
      </c>
      <c r="E660" t="str">
        <f t="shared" si="84"/>
        <v/>
      </c>
      <c r="F660" s="1" t="s">
        <v>4</v>
      </c>
      <c r="G660" s="2" t="s">
        <v>2805</v>
      </c>
    </row>
    <row r="661">
      <c r="A661" s="1" t="s">
        <v>2806</v>
      </c>
      <c r="B661" s="1" t="s">
        <v>981</v>
      </c>
      <c r="C661" s="1" t="s">
        <v>2807</v>
      </c>
      <c r="D661" s="2" t="s">
        <v>2808</v>
      </c>
      <c r="E661" t="str">
        <f>IMAGE("http://bravenewcoin.com/assets/Uploads/_resampled/CroppedImage400400-15855489588-45fc94baa3-o.jpg",1)</f>
        <v/>
      </c>
      <c r="F661" s="1" t="s">
        <v>4</v>
      </c>
      <c r="G661" s="2" t="s">
        <v>2809</v>
      </c>
    </row>
    <row r="662">
      <c r="A662" s="1" t="s">
        <v>2810</v>
      </c>
      <c r="B662" s="1" t="s">
        <v>2811</v>
      </c>
      <c r="C662" s="1" t="s">
        <v>2812</v>
      </c>
      <c r="D662" s="1" t="s">
        <v>2813</v>
      </c>
      <c r="E662" t="str">
        <f t="shared" ref="E662:E666" si="85">IMAGE("http://ifttt.com/images/no_image_card.png",1)</f>
        <v/>
      </c>
      <c r="F662" s="1" t="s">
        <v>4</v>
      </c>
      <c r="G662" s="2" t="s">
        <v>2814</v>
      </c>
    </row>
    <row r="663">
      <c r="A663" s="1" t="s">
        <v>2815</v>
      </c>
      <c r="B663" s="1" t="s">
        <v>2816</v>
      </c>
      <c r="C663" s="1" t="s">
        <v>2817</v>
      </c>
      <c r="D663" s="1" t="s">
        <v>364</v>
      </c>
      <c r="E663" t="str">
        <f t="shared" si="85"/>
        <v/>
      </c>
      <c r="F663" s="1" t="s">
        <v>4</v>
      </c>
      <c r="G663" s="2" t="s">
        <v>2818</v>
      </c>
    </row>
    <row r="664">
      <c r="A664" s="1" t="s">
        <v>2791</v>
      </c>
      <c r="B664" s="1" t="s">
        <v>2792</v>
      </c>
      <c r="C664" s="1" t="s">
        <v>2793</v>
      </c>
      <c r="D664" s="1" t="s">
        <v>2794</v>
      </c>
      <c r="E664" t="str">
        <f t="shared" si="85"/>
        <v/>
      </c>
      <c r="F664" s="1" t="s">
        <v>4</v>
      </c>
      <c r="G664" s="2" t="s">
        <v>2795</v>
      </c>
    </row>
    <row r="665">
      <c r="A665" s="1" t="s">
        <v>2796</v>
      </c>
      <c r="B665" s="1" t="s">
        <v>2797</v>
      </c>
      <c r="C665" s="1" t="s">
        <v>2798</v>
      </c>
      <c r="D665" s="1" t="s">
        <v>2799</v>
      </c>
      <c r="E665" t="str">
        <f t="shared" si="85"/>
        <v/>
      </c>
      <c r="F665" s="1" t="s">
        <v>4</v>
      </c>
      <c r="G665" s="2" t="s">
        <v>2800</v>
      </c>
    </row>
    <row r="666">
      <c r="A666" s="1" t="s">
        <v>2801</v>
      </c>
      <c r="B666" s="1" t="s">
        <v>2802</v>
      </c>
      <c r="C666" s="1" t="s">
        <v>2803</v>
      </c>
      <c r="D666" s="1" t="s">
        <v>2804</v>
      </c>
      <c r="E666" t="str">
        <f t="shared" si="85"/>
        <v/>
      </c>
      <c r="F666" s="1" t="s">
        <v>4</v>
      </c>
      <c r="G666" s="2" t="s">
        <v>2805</v>
      </c>
    </row>
    <row r="667">
      <c r="A667" s="1" t="s">
        <v>2819</v>
      </c>
      <c r="B667" s="1" t="s">
        <v>2230</v>
      </c>
      <c r="C667" s="1" t="s">
        <v>2820</v>
      </c>
      <c r="D667" s="2" t="s">
        <v>2821</v>
      </c>
      <c r="E667" t="str">
        <f>IMAGE("https://www.redditstatic.com/icon.png",1)</f>
        <v/>
      </c>
      <c r="F667" s="1" t="s">
        <v>4</v>
      </c>
      <c r="G667" s="2" t="s">
        <v>2822</v>
      </c>
    </row>
    <row r="668">
      <c r="A668" s="1" t="s">
        <v>2823</v>
      </c>
      <c r="B668" s="1" t="s">
        <v>2824</v>
      </c>
      <c r="C668" s="1" t="s">
        <v>2825</v>
      </c>
      <c r="D668" s="1" t="s">
        <v>364</v>
      </c>
      <c r="E668" t="str">
        <f t="shared" ref="E668:E669" si="86">IMAGE("http://ifttt.com/images/no_image_card.png",1)</f>
        <v/>
      </c>
      <c r="F668" s="1" t="s">
        <v>4</v>
      </c>
      <c r="G668" s="2" t="s">
        <v>2826</v>
      </c>
    </row>
    <row r="669">
      <c r="A669" s="1" t="s">
        <v>2827</v>
      </c>
      <c r="B669" s="1" t="s">
        <v>2828</v>
      </c>
      <c r="C669" s="1" t="s">
        <v>2829</v>
      </c>
      <c r="D669" s="1" t="s">
        <v>2830</v>
      </c>
      <c r="E669" t="str">
        <f t="shared" si="86"/>
        <v/>
      </c>
      <c r="F669" s="1" t="s">
        <v>4</v>
      </c>
      <c r="G669" s="2" t="s">
        <v>2831</v>
      </c>
    </row>
    <row r="670">
      <c r="A670" s="1" t="s">
        <v>2832</v>
      </c>
      <c r="B670" s="1" t="s">
        <v>1522</v>
      </c>
      <c r="C670" s="1" t="s">
        <v>2833</v>
      </c>
      <c r="D670" s="2" t="s">
        <v>2834</v>
      </c>
      <c r="E670" t="str">
        <f>IMAGE("http://img.s-msn.com/tenant/amp/entityid/BBkELda.img?h=180&amp;w=270&amp;m=6&amp;q=60&amp;o=f&amp;l=f&amp;x=356&amp;y=199",1)</f>
        <v/>
      </c>
      <c r="F670" s="1" t="s">
        <v>4</v>
      </c>
      <c r="G670" s="2" t="s">
        <v>2835</v>
      </c>
    </row>
    <row r="671">
      <c r="A671" s="1" t="s">
        <v>2836</v>
      </c>
      <c r="B671" s="1" t="s">
        <v>2273</v>
      </c>
      <c r="C671" s="1" t="s">
        <v>2837</v>
      </c>
      <c r="D671" s="2" t="s">
        <v>2838</v>
      </c>
      <c r="E671" t="str">
        <f>IMAGE("http://si.wsj.net/public/resources/images/ON-BK867_Chesap_G_20150603185848.jpg",1)</f>
        <v/>
      </c>
      <c r="F671" s="1" t="s">
        <v>4</v>
      </c>
      <c r="G671" s="2" t="s">
        <v>2839</v>
      </c>
    </row>
    <row r="672">
      <c r="A672" s="1" t="s">
        <v>2840</v>
      </c>
      <c r="B672" s="1" t="s">
        <v>2273</v>
      </c>
      <c r="C672" s="1" t="s">
        <v>2841</v>
      </c>
      <c r="D672" s="2" t="s">
        <v>2842</v>
      </c>
      <c r="E672" t="str">
        <f>IMAGE("http://ifttt.com/images/no_image_card.png",1)</f>
        <v/>
      </c>
      <c r="F672" s="1" t="s">
        <v>4</v>
      </c>
      <c r="G672" s="2" t="s">
        <v>2843</v>
      </c>
    </row>
    <row r="673">
      <c r="A673" s="1" t="s">
        <v>2844</v>
      </c>
      <c r="B673" s="1" t="s">
        <v>2329</v>
      </c>
      <c r="C673" s="1" t="s">
        <v>2845</v>
      </c>
      <c r="D673" s="2" t="s">
        <v>2846</v>
      </c>
      <c r="E673" t="str">
        <f>IMAGE("https://socialmediawidgets.files.wordpress.com/2014/03/01_twitter1.png",1)</f>
        <v/>
      </c>
      <c r="F673" s="1" t="s">
        <v>4</v>
      </c>
      <c r="G673" s="2" t="s">
        <v>2847</v>
      </c>
    </row>
    <row r="674">
      <c r="A674" s="1" t="s">
        <v>2848</v>
      </c>
      <c r="B674" s="1" t="s">
        <v>2797</v>
      </c>
      <c r="C674" s="1" t="s">
        <v>2849</v>
      </c>
      <c r="D674" s="1" t="s">
        <v>2850</v>
      </c>
      <c r="E674" t="str">
        <f t="shared" ref="E674:E675" si="87">IMAGE("http://ifttt.com/images/no_image_card.png",1)</f>
        <v/>
      </c>
      <c r="F674" s="1" t="s">
        <v>4</v>
      </c>
      <c r="G674" s="2" t="s">
        <v>2851</v>
      </c>
    </row>
    <row r="675">
      <c r="A675" s="1" t="s">
        <v>2852</v>
      </c>
      <c r="B675" s="1" t="s">
        <v>1479</v>
      </c>
      <c r="C675" s="1" t="s">
        <v>2853</v>
      </c>
      <c r="D675" s="1" t="s">
        <v>2854</v>
      </c>
      <c r="E675" t="str">
        <f t="shared" si="87"/>
        <v/>
      </c>
      <c r="F675" s="1" t="s">
        <v>4</v>
      </c>
      <c r="G675" s="2" t="s">
        <v>2855</v>
      </c>
    </row>
    <row r="676">
      <c r="A676" s="1" t="s">
        <v>2852</v>
      </c>
      <c r="B676" s="1" t="s">
        <v>2856</v>
      </c>
      <c r="C676" s="1" t="s">
        <v>2857</v>
      </c>
      <c r="D676" s="2" t="s">
        <v>2858</v>
      </c>
      <c r="E676" t="str">
        <f>IMAGE("http://www.vero7.com/wp-content/uploads/2015/01/Vero_Final.png",1)</f>
        <v/>
      </c>
      <c r="F676" s="1" t="s">
        <v>4</v>
      </c>
      <c r="G676" s="2" t="s">
        <v>2859</v>
      </c>
    </row>
    <row r="677">
      <c r="A677" s="1" t="s">
        <v>2860</v>
      </c>
      <c r="B677" s="1" t="s">
        <v>2861</v>
      </c>
      <c r="C677" s="1" t="s">
        <v>2862</v>
      </c>
      <c r="D677" s="2" t="s">
        <v>2863</v>
      </c>
      <c r="E677" t="str">
        <f>IMAGE("http://exitevent.com/images/content/Bitcoin-Networked.jpg",1)</f>
        <v/>
      </c>
      <c r="F677" s="1" t="s">
        <v>4</v>
      </c>
      <c r="G677" s="2" t="s">
        <v>2864</v>
      </c>
    </row>
    <row r="678">
      <c r="A678" s="1" t="s">
        <v>2865</v>
      </c>
      <c r="B678" s="1" t="s">
        <v>2866</v>
      </c>
      <c r="C678" s="1" t="s">
        <v>2867</v>
      </c>
      <c r="D678" s="2" t="s">
        <v>2868</v>
      </c>
      <c r="E678" t="str">
        <f>IMAGE("https://i.ytimg.com/vi/3qQ7SmBP7mQ/hqdefault.jpg",1)</f>
        <v/>
      </c>
      <c r="F678" s="1" t="s">
        <v>4</v>
      </c>
      <c r="G678" s="2" t="s">
        <v>2869</v>
      </c>
    </row>
    <row r="679">
      <c r="A679" s="1" t="s">
        <v>2848</v>
      </c>
      <c r="B679" s="1" t="s">
        <v>2797</v>
      </c>
      <c r="C679" s="1" t="s">
        <v>2849</v>
      </c>
      <c r="D679" s="1" t="s">
        <v>2850</v>
      </c>
      <c r="E679" t="str">
        <f>IMAGE("http://ifttt.com/images/no_image_card.png",1)</f>
        <v/>
      </c>
      <c r="F679" s="1" t="s">
        <v>4</v>
      </c>
      <c r="G679" s="2" t="s">
        <v>2851</v>
      </c>
    </row>
    <row r="680">
      <c r="A680" s="1" t="s">
        <v>2870</v>
      </c>
      <c r="B680" s="1" t="s">
        <v>981</v>
      </c>
      <c r="C680" s="1" t="s">
        <v>2871</v>
      </c>
      <c r="D680" s="2" t="s">
        <v>2872</v>
      </c>
      <c r="E680" t="str">
        <f>IMAGE("http://bravenewcoin.com/assets/Uploads/_resampled/CroppedImage400400-Selection-290.png",1)</f>
        <v/>
      </c>
      <c r="F680" s="1" t="s">
        <v>4</v>
      </c>
      <c r="G680" s="2" t="s">
        <v>2873</v>
      </c>
    </row>
    <row r="681">
      <c r="A681" s="1" t="s">
        <v>2874</v>
      </c>
      <c r="B681" s="1" t="s">
        <v>2875</v>
      </c>
      <c r="C681" s="1" t="s">
        <v>2876</v>
      </c>
      <c r="D681" s="2" t="s">
        <v>2877</v>
      </c>
      <c r="E681" t="str">
        <f>IMAGE("https://globalvoicesonline.org/wp-content/uploads/2015/06/search-russia-tor.jpg",1)</f>
        <v/>
      </c>
      <c r="F681" s="1" t="s">
        <v>4</v>
      </c>
      <c r="G681" s="2" t="s">
        <v>2878</v>
      </c>
    </row>
    <row r="682">
      <c r="A682" s="1" t="s">
        <v>2860</v>
      </c>
      <c r="B682" s="1" t="s">
        <v>2861</v>
      </c>
      <c r="C682" s="1" t="s">
        <v>2862</v>
      </c>
      <c r="D682" s="2" t="s">
        <v>2863</v>
      </c>
      <c r="E682" t="str">
        <f>IMAGE("http://exitevent.com/images/content/Bitcoin-Networked.jpg",1)</f>
        <v/>
      </c>
      <c r="F682" s="1" t="s">
        <v>4</v>
      </c>
      <c r="G682" s="2" t="s">
        <v>2864</v>
      </c>
    </row>
    <row r="683">
      <c r="A683" s="1" t="s">
        <v>2865</v>
      </c>
      <c r="B683" s="1" t="s">
        <v>2866</v>
      </c>
      <c r="C683" s="1" t="s">
        <v>2867</v>
      </c>
      <c r="D683" s="2" t="s">
        <v>2868</v>
      </c>
      <c r="E683" t="str">
        <f>IMAGE("https://i.ytimg.com/vi/3qQ7SmBP7mQ/hqdefault.jpg",1)</f>
        <v/>
      </c>
      <c r="F683" s="1" t="s">
        <v>4</v>
      </c>
      <c r="G683" s="2" t="s">
        <v>2869</v>
      </c>
    </row>
    <row r="684">
      <c r="A684" s="1" t="s">
        <v>2879</v>
      </c>
      <c r="B684" s="1" t="s">
        <v>2880</v>
      </c>
      <c r="C684" s="1" t="s">
        <v>2881</v>
      </c>
      <c r="D684" s="1" t="s">
        <v>2882</v>
      </c>
      <c r="E684" t="str">
        <f t="shared" ref="E684:E685" si="88">IMAGE("http://ifttt.com/images/no_image_card.png",1)</f>
        <v/>
      </c>
      <c r="F684" s="1" t="s">
        <v>4</v>
      </c>
      <c r="G684" s="2" t="s">
        <v>2883</v>
      </c>
    </row>
    <row r="685">
      <c r="A685" s="1" t="s">
        <v>2884</v>
      </c>
      <c r="B685" s="1" t="s">
        <v>2885</v>
      </c>
      <c r="C685" s="1" t="s">
        <v>2886</v>
      </c>
      <c r="D685" s="1" t="s">
        <v>2887</v>
      </c>
      <c r="E685" t="str">
        <f t="shared" si="88"/>
        <v/>
      </c>
      <c r="F685" s="1" t="s">
        <v>4</v>
      </c>
      <c r="G685" s="2" t="s">
        <v>2888</v>
      </c>
    </row>
    <row r="686">
      <c r="A686" s="1" t="s">
        <v>2889</v>
      </c>
      <c r="B686" s="1" t="s">
        <v>115</v>
      </c>
      <c r="C686" s="1" t="s">
        <v>2890</v>
      </c>
      <c r="D686" s="2" t="s">
        <v>2891</v>
      </c>
      <c r="E686" t="str">
        <f>IMAGE("http://www.washingtonpost.com/blogs/the-switch/files/2015/06/Screen-Shot-2015-06-03-at-10.23.01.jpg",1)</f>
        <v/>
      </c>
      <c r="F686" s="1" t="s">
        <v>4</v>
      </c>
      <c r="G686" s="2" t="s">
        <v>2892</v>
      </c>
    </row>
    <row r="687">
      <c r="A687" s="1" t="s">
        <v>2893</v>
      </c>
      <c r="B687" s="1" t="s">
        <v>396</v>
      </c>
      <c r="C687" s="1" t="s">
        <v>2894</v>
      </c>
      <c r="D687" s="2" t="s">
        <v>2895</v>
      </c>
      <c r="E687" t="str">
        <f>IMAGE("http://i.imgur.com/Y8VL2pu.jpg",1)</f>
        <v/>
      </c>
      <c r="F687" s="1" t="s">
        <v>4</v>
      </c>
      <c r="G687" s="2" t="s">
        <v>2896</v>
      </c>
    </row>
    <row r="688">
      <c r="A688" s="1" t="s">
        <v>2897</v>
      </c>
      <c r="B688" s="1" t="s">
        <v>667</v>
      </c>
      <c r="C688" s="1" t="s">
        <v>2898</v>
      </c>
      <c r="D688" s="1" t="s">
        <v>2899</v>
      </c>
      <c r="E688" t="str">
        <f>IMAGE("http://ifttt.com/images/no_image_card.png",1)</f>
        <v/>
      </c>
      <c r="F688" s="1" t="s">
        <v>4</v>
      </c>
      <c r="G688" s="2" t="s">
        <v>2900</v>
      </c>
    </row>
    <row r="689">
      <c r="A689" s="1" t="s">
        <v>2901</v>
      </c>
      <c r="B689" s="1" t="s">
        <v>2230</v>
      </c>
      <c r="C689" s="1" t="s">
        <v>2902</v>
      </c>
      <c r="D689" s="2" t="s">
        <v>2903</v>
      </c>
      <c r="E689" t="str">
        <f>IMAGE("http://www.redditstatic.com/over18.png",1)</f>
        <v/>
      </c>
      <c r="F689" s="1" t="s">
        <v>4</v>
      </c>
      <c r="G689" s="2" t="s">
        <v>2904</v>
      </c>
    </row>
    <row r="690">
      <c r="A690" s="1" t="s">
        <v>2905</v>
      </c>
      <c r="B690" s="1" t="s">
        <v>2906</v>
      </c>
      <c r="C690" s="1" t="s">
        <v>2907</v>
      </c>
      <c r="D690" s="1" t="s">
        <v>2908</v>
      </c>
      <c r="E690" t="str">
        <f t="shared" ref="E690:E692" si="89">IMAGE("http://ifttt.com/images/no_image_card.png",1)</f>
        <v/>
      </c>
      <c r="F690" s="1" t="s">
        <v>4</v>
      </c>
      <c r="G690" s="2" t="s">
        <v>2909</v>
      </c>
    </row>
    <row r="691">
      <c r="A691" s="1" t="s">
        <v>2910</v>
      </c>
      <c r="B691" s="1" t="s">
        <v>2911</v>
      </c>
      <c r="C691" s="1" t="s">
        <v>2912</v>
      </c>
      <c r="D691" s="1" t="s">
        <v>2913</v>
      </c>
      <c r="E691" t="str">
        <f t="shared" si="89"/>
        <v/>
      </c>
      <c r="F691" s="1" t="s">
        <v>4</v>
      </c>
      <c r="G691" s="2" t="s">
        <v>2914</v>
      </c>
    </row>
    <row r="692">
      <c r="A692" s="1" t="s">
        <v>2915</v>
      </c>
      <c r="B692" s="1" t="s">
        <v>2916</v>
      </c>
      <c r="C692" s="1" t="s">
        <v>2917</v>
      </c>
      <c r="D692" s="1" t="s">
        <v>2918</v>
      </c>
      <c r="E692" t="str">
        <f t="shared" si="89"/>
        <v/>
      </c>
      <c r="F692" s="1" t="s">
        <v>4</v>
      </c>
      <c r="G692" s="2" t="s">
        <v>2919</v>
      </c>
    </row>
    <row r="693">
      <c r="A693" s="1" t="s">
        <v>2893</v>
      </c>
      <c r="B693" s="1" t="s">
        <v>396</v>
      </c>
      <c r="C693" s="1" t="s">
        <v>2894</v>
      </c>
      <c r="D693" s="2" t="s">
        <v>2895</v>
      </c>
      <c r="E693" t="str">
        <f>IMAGE("http://i.imgur.com/Y8VL2pu.jpg",1)</f>
        <v/>
      </c>
      <c r="F693" s="1" t="s">
        <v>4</v>
      </c>
      <c r="G693" s="2" t="s">
        <v>2896</v>
      </c>
    </row>
    <row r="694">
      <c r="A694" s="1" t="s">
        <v>2897</v>
      </c>
      <c r="B694" s="1" t="s">
        <v>667</v>
      </c>
      <c r="C694" s="1" t="s">
        <v>2898</v>
      </c>
      <c r="D694" s="1" t="s">
        <v>2899</v>
      </c>
      <c r="E694" t="str">
        <f>IMAGE("http://ifttt.com/images/no_image_card.png",1)</f>
        <v/>
      </c>
      <c r="F694" s="1" t="s">
        <v>4</v>
      </c>
      <c r="G694" s="2" t="s">
        <v>2900</v>
      </c>
    </row>
    <row r="695">
      <c r="A695" s="1" t="s">
        <v>2920</v>
      </c>
      <c r="B695" s="1" t="s">
        <v>2921</v>
      </c>
      <c r="C695" s="1" t="s">
        <v>2922</v>
      </c>
      <c r="D695" s="2" t="s">
        <v>2923</v>
      </c>
      <c r="E695" t="str">
        <f>IMAGE("http://media.gotraffic.net/images/ilUmZd3XdQEg/v2/-1x-1.jpg",1)</f>
        <v/>
      </c>
      <c r="F695" s="1" t="s">
        <v>4</v>
      </c>
      <c r="G695" s="2" t="s">
        <v>2924</v>
      </c>
    </row>
    <row r="696">
      <c r="A696" s="1" t="s">
        <v>2910</v>
      </c>
      <c r="B696" s="1" t="s">
        <v>2911</v>
      </c>
      <c r="C696" s="1" t="s">
        <v>2912</v>
      </c>
      <c r="D696" s="1" t="s">
        <v>2913</v>
      </c>
      <c r="E696" t="str">
        <f t="shared" ref="E696:E699" si="90">IMAGE("http://ifttt.com/images/no_image_card.png",1)</f>
        <v/>
      </c>
      <c r="F696" s="1" t="s">
        <v>4</v>
      </c>
      <c r="G696" s="2" t="s">
        <v>2914</v>
      </c>
    </row>
    <row r="697">
      <c r="A697" s="1" t="s">
        <v>2915</v>
      </c>
      <c r="B697" s="1" t="s">
        <v>2916</v>
      </c>
      <c r="C697" s="1" t="s">
        <v>2917</v>
      </c>
      <c r="D697" s="1" t="s">
        <v>2918</v>
      </c>
      <c r="E697" t="str">
        <f t="shared" si="90"/>
        <v/>
      </c>
      <c r="F697" s="1" t="s">
        <v>4</v>
      </c>
      <c r="G697" s="2" t="s">
        <v>2919</v>
      </c>
    </row>
    <row r="698">
      <c r="A698" s="1" t="s">
        <v>2925</v>
      </c>
      <c r="B698" s="1" t="s">
        <v>2926</v>
      </c>
      <c r="C698" s="1" t="s">
        <v>2927</v>
      </c>
      <c r="D698" s="1" t="s">
        <v>2928</v>
      </c>
      <c r="E698" t="str">
        <f t="shared" si="90"/>
        <v/>
      </c>
      <c r="F698" s="1" t="s">
        <v>4</v>
      </c>
      <c r="G698" s="2" t="s">
        <v>2929</v>
      </c>
    </row>
    <row r="699">
      <c r="A699" s="1" t="s">
        <v>2930</v>
      </c>
      <c r="B699" s="1" t="s">
        <v>2931</v>
      </c>
      <c r="C699" s="1" t="s">
        <v>2932</v>
      </c>
      <c r="D699" s="1" t="s">
        <v>2933</v>
      </c>
      <c r="E699" t="str">
        <f t="shared" si="90"/>
        <v/>
      </c>
      <c r="F699" s="1" t="s">
        <v>4</v>
      </c>
      <c r="G699" s="2" t="s">
        <v>2934</v>
      </c>
    </row>
    <row r="700">
      <c r="A700" s="1" t="s">
        <v>2935</v>
      </c>
      <c r="B700" s="1" t="s">
        <v>1864</v>
      </c>
      <c r="C700" s="1" t="s">
        <v>2936</v>
      </c>
      <c r="D700" s="2" t="s">
        <v>2937</v>
      </c>
      <c r="E700" t="str">
        <f>IMAGE("https://leginfo.legislature.ca.gov/./resources/images/header_img_mobile_01.png",1)</f>
        <v/>
      </c>
      <c r="F700" s="1" t="s">
        <v>4</v>
      </c>
      <c r="G700" s="2" t="s">
        <v>2938</v>
      </c>
    </row>
    <row r="701">
      <c r="A701" s="1" t="s">
        <v>2939</v>
      </c>
      <c r="B701" s="1" t="s">
        <v>2940</v>
      </c>
      <c r="C701" s="1" t="s">
        <v>2941</v>
      </c>
      <c r="D701" s="1" t="s">
        <v>2942</v>
      </c>
      <c r="E701" t="str">
        <f>IMAGE("http://ifttt.com/images/no_image_card.png",1)</f>
        <v/>
      </c>
      <c r="F701" s="1" t="s">
        <v>4</v>
      </c>
      <c r="G701" s="2" t="s">
        <v>2943</v>
      </c>
    </row>
    <row r="702">
      <c r="A702" s="1" t="s">
        <v>2944</v>
      </c>
      <c r="B702" s="1" t="s">
        <v>2945</v>
      </c>
      <c r="C702" s="1" t="s">
        <v>2946</v>
      </c>
      <c r="D702" s="2" t="s">
        <v>2947</v>
      </c>
      <c r="E702" t="str">
        <f>IMAGE("http://cdn2.hubspot.net/hub/424565/hubfs/itBit_April2015/itBit-Platform-Mac-iPhone.png?t=1433366324437&amp;width=567",1)</f>
        <v/>
      </c>
      <c r="F702" s="1" t="s">
        <v>4</v>
      </c>
      <c r="G702" s="2" t="s">
        <v>2948</v>
      </c>
    </row>
    <row r="703">
      <c r="A703" s="1" t="s">
        <v>2949</v>
      </c>
      <c r="B703" s="1" t="s">
        <v>2950</v>
      </c>
      <c r="C703" s="1" t="s">
        <v>2951</v>
      </c>
      <c r="D703" s="1" t="s">
        <v>2952</v>
      </c>
      <c r="E703" t="str">
        <f t="shared" ref="E703:E704" si="91">IMAGE("http://ifttt.com/images/no_image_card.png",1)</f>
        <v/>
      </c>
      <c r="F703" s="1" t="s">
        <v>4</v>
      </c>
      <c r="G703" s="2" t="s">
        <v>2953</v>
      </c>
    </row>
    <row r="704">
      <c r="A704" s="1" t="s">
        <v>2954</v>
      </c>
      <c r="B704" s="1" t="s">
        <v>1300</v>
      </c>
      <c r="C704" s="1" t="s">
        <v>2955</v>
      </c>
      <c r="D704" s="1" t="s">
        <v>364</v>
      </c>
      <c r="E704" t="str">
        <f t="shared" si="91"/>
        <v/>
      </c>
      <c r="F704" s="1" t="s">
        <v>4</v>
      </c>
      <c r="G704" s="2" t="s">
        <v>2956</v>
      </c>
    </row>
    <row r="705">
      <c r="A705" s="1" t="s">
        <v>2957</v>
      </c>
      <c r="B705" s="1" t="s">
        <v>2750</v>
      </c>
      <c r="C705" s="1" t="s">
        <v>2958</v>
      </c>
      <c r="D705" s="2" t="s">
        <v>2959</v>
      </c>
      <c r="E705" t="str">
        <f>IMAGE("https://i.chzbgr.com/maxW500/8504636416/h3E9F4696/",1)</f>
        <v/>
      </c>
      <c r="F705" s="1" t="s">
        <v>4</v>
      </c>
      <c r="G705" s="2" t="s">
        <v>2960</v>
      </c>
    </row>
    <row r="706">
      <c r="A706" s="1" t="s">
        <v>2961</v>
      </c>
      <c r="B706" s="1" t="s">
        <v>2962</v>
      </c>
      <c r="C706" s="1" t="s">
        <v>2963</v>
      </c>
      <c r="D706" s="2" t="s">
        <v>2964</v>
      </c>
      <c r="E706" t="str">
        <f>IMAGE("https://pbs.twimg.com/profile_images/504060630450438144/3tEN_Y7C_400x400.png",1)</f>
        <v/>
      </c>
      <c r="F706" s="1" t="s">
        <v>4</v>
      </c>
      <c r="G706" s="2" t="s">
        <v>2965</v>
      </c>
    </row>
    <row r="707">
      <c r="A707" s="1" t="s">
        <v>2966</v>
      </c>
      <c r="B707" s="1" t="s">
        <v>2967</v>
      </c>
      <c r="C707" s="1" t="s">
        <v>2968</v>
      </c>
      <c r="D707" s="2" t="s">
        <v>2969</v>
      </c>
      <c r="E707" t="str">
        <f>IMAGE("http://www.corpcounsel.com/image/EM/Bitcoin-Logo-Article-201408111431.jpg",1)</f>
        <v/>
      </c>
      <c r="F707" s="1" t="s">
        <v>4</v>
      </c>
      <c r="G707" s="2" t="s">
        <v>2970</v>
      </c>
    </row>
    <row r="708">
      <c r="A708" s="1" t="s">
        <v>2971</v>
      </c>
      <c r="B708" s="1" t="s">
        <v>849</v>
      </c>
      <c r="C708" s="1" t="s">
        <v>2972</v>
      </c>
      <c r="D708" s="1" t="s">
        <v>2973</v>
      </c>
      <c r="E708" t="str">
        <f>IMAGE("http://ifttt.com/images/no_image_card.png",1)</f>
        <v/>
      </c>
      <c r="F708" s="1" t="s">
        <v>4</v>
      </c>
      <c r="G708" s="2" t="s">
        <v>2974</v>
      </c>
    </row>
    <row r="709">
      <c r="A709" s="1" t="s">
        <v>2975</v>
      </c>
      <c r="B709" s="1" t="s">
        <v>2976</v>
      </c>
      <c r="C709" s="1" t="s">
        <v>2977</v>
      </c>
      <c r="D709" s="2" t="s">
        <v>2978</v>
      </c>
      <c r="E709" t="str">
        <f>IMAGE("http://bitcoin8btc.qiniudn.com/wp-content/themes/btc/ui/images/btcpay.png",1)</f>
        <v/>
      </c>
      <c r="F709" s="1" t="s">
        <v>4</v>
      </c>
      <c r="G709" s="2" t="s">
        <v>2979</v>
      </c>
    </row>
    <row r="710">
      <c r="A710" s="1" t="s">
        <v>2980</v>
      </c>
      <c r="B710" s="1" t="s">
        <v>2981</v>
      </c>
      <c r="C710" s="1" t="s">
        <v>2982</v>
      </c>
      <c r="D710" s="2" t="s">
        <v>2983</v>
      </c>
      <c r="E710" t="str">
        <f>IMAGE("http://cointelegraph.com/images/725_aHR0cDovL2NvaW50ZWxlZ3JhcGguY29tL3N0b3JhZ2UvdXBsb2Fkcy92aWV3L2Q5YjlkNWMyNWNjOGY0NWIxMGI2YmYwYjZjNDBiYjZmLnBuZw==.jpg",1)</f>
        <v/>
      </c>
      <c r="F710" s="1" t="s">
        <v>4</v>
      </c>
      <c r="G710" s="2" t="s">
        <v>2984</v>
      </c>
    </row>
    <row r="711">
      <c r="A711" s="1" t="s">
        <v>2985</v>
      </c>
      <c r="B711" s="1" t="s">
        <v>2986</v>
      </c>
      <c r="C711" s="1" t="s">
        <v>2987</v>
      </c>
      <c r="D711" s="2" t="s">
        <v>2988</v>
      </c>
      <c r="E711" t="str">
        <f>IMAGE("http://i.dailymail.co.uk/i/pix/2015/06/02/15/294C03E400000578-0-image-a-9_1433254175009.jpg",1)</f>
        <v/>
      </c>
      <c r="F711" s="1" t="s">
        <v>4</v>
      </c>
      <c r="G711" s="2" t="s">
        <v>2989</v>
      </c>
    </row>
    <row r="712">
      <c r="A712" s="1" t="s">
        <v>2990</v>
      </c>
      <c r="B712" s="1" t="s">
        <v>2540</v>
      </c>
      <c r="C712" s="1" t="s">
        <v>2991</v>
      </c>
      <c r="D712" s="2" t="s">
        <v>2992</v>
      </c>
      <c r="E712" t="str">
        <f>IMAGE("http://1.bp.blogspot.com/-iq8HekWrejY/VW_3GPw5Y5I/AAAAAAAAAEM/biceDXf1yD4/s1600/Screen%2BShot%2B2015-06-04%2Bat%2B09.53.39.png",1)</f>
        <v/>
      </c>
      <c r="F712" s="1" t="s">
        <v>4</v>
      </c>
      <c r="G712" s="2" t="s">
        <v>2993</v>
      </c>
    </row>
    <row r="713">
      <c r="A713" s="1" t="s">
        <v>2994</v>
      </c>
      <c r="B713" s="1" t="s">
        <v>1157</v>
      </c>
      <c r="C713" s="1" t="s">
        <v>2995</v>
      </c>
      <c r="D713" s="1" t="s">
        <v>2996</v>
      </c>
      <c r="E713" t="str">
        <f>IMAGE("http://ifttt.com/images/no_image_card.png",1)</f>
        <v/>
      </c>
      <c r="F713" s="1" t="s">
        <v>4</v>
      </c>
      <c r="G713" s="2" t="s">
        <v>2997</v>
      </c>
    </row>
    <row r="714">
      <c r="A714" s="1" t="s">
        <v>2998</v>
      </c>
      <c r="B714" s="1" t="s">
        <v>2999</v>
      </c>
      <c r="C714" s="1" t="s">
        <v>3000</v>
      </c>
      <c r="D714" s="2" t="s">
        <v>3001</v>
      </c>
      <c r="E714" t="str">
        <f>IMAGE("http://www.financialpublications.com.au/IgnitionSuite/uploads/images/AU20286-INST-468x60-Trade-Specialists-Ad.gif",1)</f>
        <v/>
      </c>
      <c r="F714" s="1" t="s">
        <v>4</v>
      </c>
      <c r="G714" s="2" t="s">
        <v>3002</v>
      </c>
    </row>
    <row r="715">
      <c r="A715" s="1" t="s">
        <v>3003</v>
      </c>
      <c r="B715" s="1" t="s">
        <v>3004</v>
      </c>
      <c r="C715" s="1" t="s">
        <v>3005</v>
      </c>
      <c r="D715" s="1" t="s">
        <v>3006</v>
      </c>
      <c r="E715" t="str">
        <f>IMAGE("http://ifttt.com/images/no_image_card.png",1)</f>
        <v/>
      </c>
      <c r="F715" s="1" t="s">
        <v>4</v>
      </c>
      <c r="G715" s="2" t="s">
        <v>3007</v>
      </c>
    </row>
    <row r="716">
      <c r="A716" s="1" t="s">
        <v>3008</v>
      </c>
      <c r="B716" s="1" t="s">
        <v>36</v>
      </c>
      <c r="C716" s="1" t="s">
        <v>3009</v>
      </c>
      <c r="D716" s="2" t="s">
        <v>3010</v>
      </c>
      <c r="E716" t="str">
        <f>IMAGE("http://media.coindesk.com/2015/06/california-state-assembly.jpg",1)</f>
        <v/>
      </c>
      <c r="F716" s="1" t="s">
        <v>4</v>
      </c>
      <c r="G716" s="2" t="s">
        <v>3011</v>
      </c>
    </row>
    <row r="717">
      <c r="A717" s="1" t="s">
        <v>3012</v>
      </c>
      <c r="B717" s="1" t="s">
        <v>3013</v>
      </c>
      <c r="C717" s="1" t="s">
        <v>3014</v>
      </c>
      <c r="D717" s="1" t="s">
        <v>3015</v>
      </c>
      <c r="E717" t="str">
        <f t="shared" ref="E717:E718" si="92">IMAGE("http://ifttt.com/images/no_image_card.png",1)</f>
        <v/>
      </c>
      <c r="F717" s="1" t="s">
        <v>4</v>
      </c>
      <c r="G717" s="2" t="s">
        <v>3016</v>
      </c>
    </row>
    <row r="718">
      <c r="A718" s="1" t="s">
        <v>3017</v>
      </c>
      <c r="B718" s="1" t="s">
        <v>3018</v>
      </c>
      <c r="C718" s="1" t="s">
        <v>3019</v>
      </c>
      <c r="D718" s="1" t="s">
        <v>364</v>
      </c>
      <c r="E718" t="str">
        <f t="shared" si="92"/>
        <v/>
      </c>
      <c r="F718" s="1" t="s">
        <v>4</v>
      </c>
      <c r="G718" s="2" t="s">
        <v>3020</v>
      </c>
    </row>
    <row r="719">
      <c r="A719" s="1" t="s">
        <v>3021</v>
      </c>
      <c r="B719" s="1" t="s">
        <v>3022</v>
      </c>
      <c r="C719" s="1" t="s">
        <v>3023</v>
      </c>
      <c r="D719" s="2" t="s">
        <v>3024</v>
      </c>
      <c r="E719" t="str">
        <f>IMAGE("https://pbs.twimg.com/profile_images/584690333587472384/NAyiNPiu_400x400.jpg",1)</f>
        <v/>
      </c>
      <c r="F719" s="1" t="s">
        <v>4</v>
      </c>
      <c r="G719" s="2" t="s">
        <v>3025</v>
      </c>
    </row>
    <row r="720">
      <c r="A720" s="1" t="s">
        <v>3026</v>
      </c>
      <c r="B720" s="1" t="s">
        <v>3027</v>
      </c>
      <c r="C720" s="1" t="s">
        <v>3028</v>
      </c>
      <c r="D720" s="2" t="s">
        <v>3029</v>
      </c>
      <c r="E720" t="str">
        <f>IMAGE("https://i.ytimg.com/vi/29Gm8K4GUs8/hqdefault.jpg",1)</f>
        <v/>
      </c>
      <c r="F720" s="1" t="s">
        <v>4</v>
      </c>
      <c r="G720" s="2" t="s">
        <v>3030</v>
      </c>
    </row>
    <row r="721">
      <c r="A721" s="1" t="s">
        <v>3031</v>
      </c>
      <c r="B721" s="1" t="s">
        <v>2446</v>
      </c>
      <c r="C721" s="1" t="s">
        <v>3032</v>
      </c>
      <c r="D721" s="2" t="s">
        <v>3033</v>
      </c>
      <c r="E721" t="str">
        <f>IMAGE("http://satoshilabs.com/wp-content/uploads/2015/06/chrome_extension_pic1-300x193.png",1)</f>
        <v/>
      </c>
      <c r="F721" s="1" t="s">
        <v>4</v>
      </c>
      <c r="G721" s="2" t="s">
        <v>3034</v>
      </c>
    </row>
    <row r="722">
      <c r="A722" s="1" t="s">
        <v>3035</v>
      </c>
      <c r="B722" s="1" t="s">
        <v>3036</v>
      </c>
      <c r="C722" s="1" t="s">
        <v>3037</v>
      </c>
      <c r="D722" s="2" t="s">
        <v>3038</v>
      </c>
      <c r="E722" t="str">
        <f>IMAGE("http://i.imgur.com/cSToDOD.png?fb",1)</f>
        <v/>
      </c>
      <c r="F722" s="1" t="s">
        <v>4</v>
      </c>
      <c r="G722" s="2" t="s">
        <v>3039</v>
      </c>
    </row>
    <row r="723">
      <c r="A723" s="1" t="s">
        <v>3040</v>
      </c>
      <c r="B723" s="1" t="s">
        <v>3041</v>
      </c>
      <c r="C723" s="1" t="s">
        <v>3042</v>
      </c>
      <c r="D723" s="1" t="s">
        <v>3043</v>
      </c>
      <c r="E723" t="str">
        <f>IMAGE("http://ifttt.com/images/no_image_card.png",1)</f>
        <v/>
      </c>
      <c r="F723" s="1" t="s">
        <v>4</v>
      </c>
      <c r="G723" s="2" t="s">
        <v>3044</v>
      </c>
    </row>
    <row r="724">
      <c r="A724" s="1" t="s">
        <v>3031</v>
      </c>
      <c r="B724" s="1" t="s">
        <v>2446</v>
      </c>
      <c r="C724" s="1" t="s">
        <v>3032</v>
      </c>
      <c r="D724" s="2" t="s">
        <v>3033</v>
      </c>
      <c r="E724" t="str">
        <f>IMAGE("http://satoshilabs.com/wp-content/uploads/2015/06/chrome_extension_pic1-300x193.png",1)</f>
        <v/>
      </c>
      <c r="F724" s="1" t="s">
        <v>4</v>
      </c>
      <c r="G724" s="2" t="s">
        <v>3034</v>
      </c>
    </row>
    <row r="725">
      <c r="A725" s="1" t="s">
        <v>3045</v>
      </c>
      <c r="B725" s="1" t="s">
        <v>2028</v>
      </c>
      <c r="C725" s="1" t="s">
        <v>3046</v>
      </c>
      <c r="D725" s="2" t="s">
        <v>3047</v>
      </c>
      <c r="E725" t="str">
        <f>IMAGE("http://insidebitcoins.com/wp-content/uploads/2015/06/factom1-150x150.jpg",1)</f>
        <v/>
      </c>
      <c r="F725" s="1" t="s">
        <v>4</v>
      </c>
      <c r="G725" s="2" t="s">
        <v>3048</v>
      </c>
    </row>
    <row r="726">
      <c r="A726" s="1" t="s">
        <v>3049</v>
      </c>
      <c r="B726" s="1" t="s">
        <v>3050</v>
      </c>
      <c r="C726" s="1" t="s">
        <v>3051</v>
      </c>
      <c r="D726" s="2" t="s">
        <v>3052</v>
      </c>
      <c r="E726" t="str">
        <f>IMAGE("http://www.poll-maker.com/3012/images/pm1200b.png",1)</f>
        <v/>
      </c>
      <c r="F726" s="1" t="s">
        <v>4</v>
      </c>
      <c r="G726" s="2" t="s">
        <v>3053</v>
      </c>
    </row>
    <row r="727">
      <c r="A727" s="1" t="s">
        <v>3054</v>
      </c>
      <c r="B727" s="1" t="s">
        <v>3055</v>
      </c>
      <c r="C727" s="1" t="s">
        <v>3056</v>
      </c>
      <c r="D727" s="2" t="s">
        <v>3057</v>
      </c>
      <c r="E727" t="str">
        <f>IMAGE("https://8ch.net/btc/thumb/1432536762000.jpg",1)</f>
        <v/>
      </c>
      <c r="F727" s="1" t="s">
        <v>4</v>
      </c>
      <c r="G727" s="2" t="s">
        <v>3058</v>
      </c>
    </row>
    <row r="728">
      <c r="A728" s="1" t="s">
        <v>3059</v>
      </c>
      <c r="B728" s="1" t="s">
        <v>1887</v>
      </c>
      <c r="C728" s="1" t="s">
        <v>3060</v>
      </c>
      <c r="D728" s="2" t="s">
        <v>3061</v>
      </c>
      <c r="E728" t="str">
        <f>IMAGE("http://247cryptonews.com/wp-content/uploads/2015/06/Russell-Brandon-Silkroad.png",1)</f>
        <v/>
      </c>
      <c r="F728" s="1" t="s">
        <v>4</v>
      </c>
      <c r="G728" s="2" t="s">
        <v>3062</v>
      </c>
    </row>
    <row r="729">
      <c r="A729" s="1" t="s">
        <v>3063</v>
      </c>
      <c r="B729" s="1" t="s">
        <v>3064</v>
      </c>
      <c r="C729" s="1" t="s">
        <v>3065</v>
      </c>
      <c r="D729" s="1" t="s">
        <v>3066</v>
      </c>
      <c r="E729" t="str">
        <f t="shared" ref="E729:E732" si="93">IMAGE("http://ifttt.com/images/no_image_card.png",1)</f>
        <v/>
      </c>
      <c r="F729" s="1" t="s">
        <v>4</v>
      </c>
      <c r="G729" s="2" t="s">
        <v>3067</v>
      </c>
    </row>
    <row r="730">
      <c r="A730" s="1" t="s">
        <v>3063</v>
      </c>
      <c r="B730" s="1" t="s">
        <v>3068</v>
      </c>
      <c r="C730" s="1" t="s">
        <v>3069</v>
      </c>
      <c r="D730" s="2" t="s">
        <v>3070</v>
      </c>
      <c r="E730" t="str">
        <f t="shared" si="93"/>
        <v/>
      </c>
      <c r="F730" s="1" t="s">
        <v>4</v>
      </c>
      <c r="G730" s="2" t="s">
        <v>3071</v>
      </c>
    </row>
    <row r="731">
      <c r="A731" s="1" t="s">
        <v>3072</v>
      </c>
      <c r="B731" s="1" t="s">
        <v>3073</v>
      </c>
      <c r="C731" s="1" t="s">
        <v>3074</v>
      </c>
      <c r="D731" s="1" t="s">
        <v>3075</v>
      </c>
      <c r="E731" t="str">
        <f t="shared" si="93"/>
        <v/>
      </c>
      <c r="F731" s="1" t="s">
        <v>4</v>
      </c>
      <c r="G731" s="2" t="s">
        <v>3076</v>
      </c>
    </row>
    <row r="732">
      <c r="A732" s="1" t="s">
        <v>3063</v>
      </c>
      <c r="B732" s="1" t="s">
        <v>3064</v>
      </c>
      <c r="C732" s="1" t="s">
        <v>3065</v>
      </c>
      <c r="D732" s="1" t="s">
        <v>3066</v>
      </c>
      <c r="E732" t="str">
        <f t="shared" si="93"/>
        <v/>
      </c>
      <c r="F732" s="1" t="s">
        <v>4</v>
      </c>
      <c r="G732" s="2" t="s">
        <v>3067</v>
      </c>
    </row>
    <row r="733">
      <c r="A733" s="1" t="s">
        <v>3077</v>
      </c>
      <c r="B733" s="1" t="s">
        <v>824</v>
      </c>
      <c r="C733" s="1" t="s">
        <v>3078</v>
      </c>
      <c r="D733" s="2" t="s">
        <v>3079</v>
      </c>
      <c r="E733" t="str">
        <f>IMAGE("https://i.ytimg.com/vd?id=g9Nq3UzogEg&amp;amp;ats=150000&amp;amp;w=960&amp;amp;h=720&amp;amp;sigh=6Pln43kQliiHTQyu1noPNNjqnRQ",1)</f>
        <v/>
      </c>
      <c r="F733" s="1" t="s">
        <v>4</v>
      </c>
      <c r="G733" s="2" t="s">
        <v>3080</v>
      </c>
    </row>
    <row r="734">
      <c r="A734" s="1" t="s">
        <v>3081</v>
      </c>
      <c r="B734" s="1" t="s">
        <v>3082</v>
      </c>
      <c r="C734" s="1" t="s">
        <v>3083</v>
      </c>
      <c r="D734" s="2" t="s">
        <v>3084</v>
      </c>
      <c r="E734" t="str">
        <f>IMAGE("http://i.imgur.com/aqs3uwO.jpg?fb",1)</f>
        <v/>
      </c>
      <c r="F734" s="1" t="s">
        <v>4</v>
      </c>
      <c r="G734" s="2" t="s">
        <v>3085</v>
      </c>
    </row>
    <row r="735">
      <c r="A735" s="1" t="s">
        <v>3086</v>
      </c>
      <c r="B735" s="1" t="s">
        <v>3087</v>
      </c>
      <c r="C735" s="1" t="s">
        <v>3088</v>
      </c>
      <c r="D735" s="2" t="s">
        <v>3089</v>
      </c>
      <c r="E735" t="str">
        <f>IMAGE("http://si.wsj.net/public/resources/images/BN-IT096_0603di_G_20150603201551.jpg",1)</f>
        <v/>
      </c>
      <c r="F735" s="1" t="s">
        <v>4</v>
      </c>
      <c r="G735" s="2" t="s">
        <v>3090</v>
      </c>
    </row>
    <row r="736">
      <c r="A736" s="1" t="s">
        <v>3091</v>
      </c>
      <c r="B736" s="1" t="s">
        <v>3092</v>
      </c>
      <c r="C736" s="1" t="s">
        <v>3093</v>
      </c>
      <c r="D736" s="1" t="s">
        <v>364</v>
      </c>
      <c r="E736" t="str">
        <f t="shared" ref="E736:E740" si="94">IMAGE("http://ifttt.com/images/no_image_card.png",1)</f>
        <v/>
      </c>
      <c r="F736" s="1" t="s">
        <v>4</v>
      </c>
      <c r="G736" s="2" t="s">
        <v>3094</v>
      </c>
    </row>
    <row r="737">
      <c r="A737" s="1" t="s">
        <v>3091</v>
      </c>
      <c r="B737" s="1" t="s">
        <v>2856</v>
      </c>
      <c r="C737" s="1" t="s">
        <v>3095</v>
      </c>
      <c r="D737" s="1" t="s">
        <v>3096</v>
      </c>
      <c r="E737" t="str">
        <f t="shared" si="94"/>
        <v/>
      </c>
      <c r="F737" s="1" t="s">
        <v>4</v>
      </c>
      <c r="G737" s="2" t="s">
        <v>3097</v>
      </c>
    </row>
    <row r="738">
      <c r="A738" s="1" t="s">
        <v>3098</v>
      </c>
      <c r="B738" s="1" t="s">
        <v>3099</v>
      </c>
      <c r="C738" s="1" t="s">
        <v>3100</v>
      </c>
      <c r="D738" s="1" t="s">
        <v>3101</v>
      </c>
      <c r="E738" t="str">
        <f t="shared" si="94"/>
        <v/>
      </c>
      <c r="F738" s="1" t="s">
        <v>4</v>
      </c>
      <c r="G738" s="2" t="s">
        <v>3102</v>
      </c>
    </row>
    <row r="739">
      <c r="A739" s="1" t="s">
        <v>3103</v>
      </c>
      <c r="B739" s="1" t="s">
        <v>3104</v>
      </c>
      <c r="C739" s="1" t="s">
        <v>3105</v>
      </c>
      <c r="D739" s="1" t="s">
        <v>3106</v>
      </c>
      <c r="E739" t="str">
        <f t="shared" si="94"/>
        <v/>
      </c>
      <c r="F739" s="1" t="s">
        <v>4</v>
      </c>
      <c r="G739" s="2" t="s">
        <v>3107</v>
      </c>
    </row>
    <row r="740">
      <c r="A740" s="1" t="s">
        <v>3108</v>
      </c>
      <c r="B740" s="1" t="s">
        <v>1990</v>
      </c>
      <c r="C740" s="1" t="s">
        <v>3109</v>
      </c>
      <c r="D740" s="2" t="s">
        <v>3110</v>
      </c>
      <c r="E740" t="str">
        <f t="shared" si="94"/>
        <v/>
      </c>
      <c r="F740" s="1" t="s">
        <v>4</v>
      </c>
      <c r="G740" s="2" t="s">
        <v>3111</v>
      </c>
    </row>
    <row r="741">
      <c r="A741" s="1" t="s">
        <v>3112</v>
      </c>
      <c r="B741" s="1" t="s">
        <v>3113</v>
      </c>
      <c r="C741" s="1" t="s">
        <v>3114</v>
      </c>
      <c r="D741" s="2" t="s">
        <v>3115</v>
      </c>
      <c r="E741" t="str">
        <f>IMAGE("http://bitcoinist.net/wp-content/uploads/2015/06/SpaceX-Wide.jpg",1)</f>
        <v/>
      </c>
      <c r="F741" s="1" t="s">
        <v>4</v>
      </c>
      <c r="G741" s="2" t="s">
        <v>3116</v>
      </c>
    </row>
    <row r="742">
      <c r="A742" s="1" t="s">
        <v>3117</v>
      </c>
      <c r="B742" s="1" t="s">
        <v>3118</v>
      </c>
      <c r="C742" s="1" t="s">
        <v>3119</v>
      </c>
      <c r="D742" s="1" t="s">
        <v>3120</v>
      </c>
      <c r="E742" t="str">
        <f>IMAGE("http://ifttt.com/images/no_image_card.png",1)</f>
        <v/>
      </c>
      <c r="F742" s="1" t="s">
        <v>4</v>
      </c>
      <c r="G742" s="2" t="s">
        <v>3121</v>
      </c>
    </row>
    <row r="743">
      <c r="A743" s="1" t="s">
        <v>3122</v>
      </c>
      <c r="B743" s="1" t="s">
        <v>3123</v>
      </c>
      <c r="C743" s="1" t="s">
        <v>3124</v>
      </c>
      <c r="D743" s="2" t="s">
        <v>3125</v>
      </c>
      <c r="E743" t="str">
        <f>IMAGE("https://avatars1.githubusercontent.com/u/10281400?v=3&amp;amp;s=400",1)</f>
        <v/>
      </c>
      <c r="F743" s="1" t="s">
        <v>4</v>
      </c>
      <c r="G743" s="2" t="s">
        <v>3126</v>
      </c>
    </row>
    <row r="744">
      <c r="A744" s="1" t="s">
        <v>3127</v>
      </c>
      <c r="B744" s="1" t="s">
        <v>1332</v>
      </c>
      <c r="C744" s="1" t="s">
        <v>3128</v>
      </c>
      <c r="D744" s="2" t="s">
        <v>3129</v>
      </c>
      <c r="E744" t="str">
        <f>IMAGE("http://s.marketwatch.com/public/resources/MWimages/MW-DN209_gold_b_ZG_20150602163651.jpg",1)</f>
        <v/>
      </c>
      <c r="F744" s="1" t="s">
        <v>4</v>
      </c>
      <c r="G744" s="2" t="s">
        <v>3130</v>
      </c>
    </row>
    <row r="745">
      <c r="A745" s="1" t="s">
        <v>3131</v>
      </c>
      <c r="B745" s="1" t="s">
        <v>3132</v>
      </c>
      <c r="C745" s="1" t="s">
        <v>3133</v>
      </c>
      <c r="D745" s="2" t="s">
        <v>3134</v>
      </c>
      <c r="E745" t="str">
        <f>IMAGE("http://media.coindesk.com/2014/07/coindesk-logo.png",1)</f>
        <v/>
      </c>
      <c r="F745" s="1" t="s">
        <v>4</v>
      </c>
      <c r="G745" s="2" t="s">
        <v>3135</v>
      </c>
    </row>
    <row r="746">
      <c r="A746" s="1" t="s">
        <v>3136</v>
      </c>
      <c r="B746" s="1" t="s">
        <v>3137</v>
      </c>
      <c r="C746" s="1" t="s">
        <v>3138</v>
      </c>
      <c r="D746" s="1" t="s">
        <v>364</v>
      </c>
      <c r="E746" t="str">
        <f>IMAGE("http://ifttt.com/images/no_image_card.png",1)</f>
        <v/>
      </c>
      <c r="F746" s="1" t="s">
        <v>4</v>
      </c>
      <c r="G746" s="2" t="s">
        <v>3139</v>
      </c>
    </row>
    <row r="747">
      <c r="A747" s="1" t="s">
        <v>3140</v>
      </c>
      <c r="B747" s="1" t="s">
        <v>3141</v>
      </c>
      <c r="C747" s="1" t="s">
        <v>3142</v>
      </c>
      <c r="D747" s="2" t="s">
        <v>3143</v>
      </c>
      <c r="E747" t="str">
        <f>IMAGE("http://news.anthemvault.com/wp-content/uploads/2015/05/HayekGold-logo-Medium-174x300.png",1)</f>
        <v/>
      </c>
      <c r="F747" s="1" t="s">
        <v>4</v>
      </c>
      <c r="G747" s="2" t="s">
        <v>3144</v>
      </c>
    </row>
    <row r="748">
      <c r="A748" s="1" t="s">
        <v>3145</v>
      </c>
      <c r="B748" s="1" t="s">
        <v>3146</v>
      </c>
      <c r="C748" s="1" t="s">
        <v>3147</v>
      </c>
      <c r="D748" s="1" t="s">
        <v>3148</v>
      </c>
      <c r="E748" t="str">
        <f>IMAGE("http://ifttt.com/images/no_image_card.png",1)</f>
        <v/>
      </c>
      <c r="F748" s="1" t="s">
        <v>4</v>
      </c>
      <c r="G748" s="2" t="s">
        <v>3149</v>
      </c>
    </row>
    <row r="749">
      <c r="A749" s="1" t="s">
        <v>3150</v>
      </c>
      <c r="B749" s="1" t="s">
        <v>3151</v>
      </c>
      <c r="C749" s="1" t="s">
        <v>3152</v>
      </c>
      <c r="D749" s="2" t="s">
        <v>3153</v>
      </c>
      <c r="E749" t="str">
        <f>IMAGE("http://www.poll-maker.com/3012/images/pm1200b.png",1)</f>
        <v/>
      </c>
      <c r="F749" s="1" t="s">
        <v>4</v>
      </c>
      <c r="G749" s="2" t="s">
        <v>3154</v>
      </c>
    </row>
    <row r="750">
      <c r="A750" s="1" t="s">
        <v>3155</v>
      </c>
      <c r="B750" s="1" t="s">
        <v>2491</v>
      </c>
      <c r="C750" s="1" t="s">
        <v>3156</v>
      </c>
      <c r="D750" s="2" t="s">
        <v>3157</v>
      </c>
      <c r="E750" t="str">
        <f>IMAGE("http://ifttt.com/images/no_image_card.png",1)</f>
        <v/>
      </c>
      <c r="F750" s="1" t="s">
        <v>4</v>
      </c>
      <c r="G750" s="2" t="s">
        <v>3158</v>
      </c>
    </row>
    <row r="751">
      <c r="A751" s="1" t="s">
        <v>3131</v>
      </c>
      <c r="B751" s="1" t="s">
        <v>3132</v>
      </c>
      <c r="C751" s="1" t="s">
        <v>3133</v>
      </c>
      <c r="D751" s="2" t="s">
        <v>3134</v>
      </c>
      <c r="E751" t="str">
        <f>IMAGE("http://media.coindesk.com/2014/07/coindesk-logo.png",1)</f>
        <v/>
      </c>
      <c r="F751" s="1" t="s">
        <v>4</v>
      </c>
      <c r="G751" s="2" t="s">
        <v>3135</v>
      </c>
    </row>
    <row r="752">
      <c r="A752" s="1" t="s">
        <v>3159</v>
      </c>
      <c r="B752" s="1" t="s">
        <v>3160</v>
      </c>
      <c r="C752" s="1" t="s">
        <v>3161</v>
      </c>
      <c r="D752" s="1" t="s">
        <v>3162</v>
      </c>
      <c r="E752" t="str">
        <f>IMAGE("http://ifttt.com/images/no_image_card.png",1)</f>
        <v/>
      </c>
      <c r="F752" s="1" t="s">
        <v>4</v>
      </c>
      <c r="G752" s="2" t="s">
        <v>3163</v>
      </c>
    </row>
    <row r="753">
      <c r="A753" s="1" t="s">
        <v>3164</v>
      </c>
      <c r="B753" s="1" t="s">
        <v>3165</v>
      </c>
      <c r="C753" s="1" t="s">
        <v>3166</v>
      </c>
      <c r="D753" s="2" t="s">
        <v>3167</v>
      </c>
      <c r="E753" t="str">
        <f>IMAGE("http://bitcoinprbuzz.com/wp-content/uploads/2015/06/DTS.jpg",1)</f>
        <v/>
      </c>
      <c r="F753" s="1" t="s">
        <v>4</v>
      </c>
      <c r="G753" s="2" t="s">
        <v>3168</v>
      </c>
    </row>
    <row r="754">
      <c r="A754" s="1" t="s">
        <v>3169</v>
      </c>
      <c r="B754" s="1" t="s">
        <v>3170</v>
      </c>
      <c r="C754" s="1" t="s">
        <v>3171</v>
      </c>
      <c r="D754" s="2" t="s">
        <v>3172</v>
      </c>
      <c r="E754" t="str">
        <f>IMAGE("http://photos1.meetupstatic.com/photos/event/b/f/d/8/highres_277489112.jpeg",1)</f>
        <v/>
      </c>
      <c r="F754" s="1" t="s">
        <v>4</v>
      </c>
      <c r="G754" s="2" t="s">
        <v>3173</v>
      </c>
    </row>
    <row r="755">
      <c r="A755" s="1" t="s">
        <v>3174</v>
      </c>
      <c r="B755" s="1" t="s">
        <v>908</v>
      </c>
      <c r="C755" s="1" t="s">
        <v>3175</v>
      </c>
      <c r="D755" s="2" t="s">
        <v>3176</v>
      </c>
      <c r="E755" t="str">
        <f>IMAGE("http://static4.businessinsider.com/image/5570775d69bedd2d1d8e922c/the-silk-road-founders-life-sentence-appeal-may-rely-on-an-alleged-800000-theft-by-federal-agents.jpg",1)</f>
        <v/>
      </c>
      <c r="F755" s="1" t="s">
        <v>4</v>
      </c>
      <c r="G755" s="2" t="s">
        <v>3177</v>
      </c>
    </row>
    <row r="756">
      <c r="A756" s="1" t="s">
        <v>3178</v>
      </c>
      <c r="B756" s="1" t="s">
        <v>3179</v>
      </c>
      <c r="C756" s="1" t="s">
        <v>3180</v>
      </c>
      <c r="D756" s="2" t="s">
        <v>3181</v>
      </c>
      <c r="E756" t="str">
        <f>IMAGE("https://manperez.files.wordpress.com/2015/06/btcoins.jpg",1)</f>
        <v/>
      </c>
      <c r="F756" s="1" t="s">
        <v>4</v>
      </c>
      <c r="G756" s="2" t="s">
        <v>3182</v>
      </c>
    </row>
    <row r="757">
      <c r="A757" s="1" t="s">
        <v>3183</v>
      </c>
      <c r="B757" s="1" t="s">
        <v>3184</v>
      </c>
      <c r="C757" s="1" t="s">
        <v>3185</v>
      </c>
      <c r="D757" s="1" t="s">
        <v>3186</v>
      </c>
      <c r="E757" t="str">
        <f>IMAGE("http://ifttt.com/images/no_image_card.png",1)</f>
        <v/>
      </c>
      <c r="F757" s="1" t="s">
        <v>4</v>
      </c>
      <c r="G757" s="2" t="s">
        <v>3187</v>
      </c>
    </row>
    <row r="758">
      <c r="A758" s="1" t="s">
        <v>3188</v>
      </c>
      <c r="B758" s="1" t="s">
        <v>3189</v>
      </c>
      <c r="C758" s="1" t="s">
        <v>3190</v>
      </c>
      <c r="D758" s="2" t="s">
        <v>3191</v>
      </c>
      <c r="E758" t="str">
        <f>IMAGE("http://photos3.meetupstatic.com/photos/event/6/6/7/8/highres_339026232.jpeg",1)</f>
        <v/>
      </c>
      <c r="F758" s="1" t="s">
        <v>4</v>
      </c>
      <c r="G758" s="2" t="s">
        <v>3192</v>
      </c>
    </row>
    <row r="759">
      <c r="A759" s="1" t="s">
        <v>3193</v>
      </c>
      <c r="B759" s="1" t="s">
        <v>3194</v>
      </c>
      <c r="C759" s="1" t="s">
        <v>3195</v>
      </c>
      <c r="D759" s="2" t="s">
        <v>3196</v>
      </c>
      <c r="E759" t="str">
        <f>IMAGE("http://www.gannett-cdn.com/-mm-/645b0d785f44c84b39bd68146d8b37b501a68cd8/c=0-53-4194-2422&amp;amp;r=x1683&amp;amp;c=3200x1680/local/-/media/2015/06/04/USATODAY/USATODAY/635690221255570041-AFP-541325766-73527925.JPG",1)</f>
        <v/>
      </c>
      <c r="F759" s="1" t="s">
        <v>4</v>
      </c>
      <c r="G759" s="2" t="s">
        <v>3197</v>
      </c>
    </row>
    <row r="760">
      <c r="A760" s="1" t="s">
        <v>3198</v>
      </c>
      <c r="B760" s="1" t="s">
        <v>3199</v>
      </c>
      <c r="C760" s="1" t="s">
        <v>3200</v>
      </c>
      <c r="D760" s="2" t="s">
        <v>3201</v>
      </c>
      <c r="E760" t="str">
        <f t="shared" ref="E760:E762" si="95">IMAGE("http://ifttt.com/images/no_image_card.png",1)</f>
        <v/>
      </c>
      <c r="F760" s="1" t="s">
        <v>4</v>
      </c>
      <c r="G760" s="2" t="s">
        <v>3202</v>
      </c>
    </row>
    <row r="761">
      <c r="A761" s="1" t="s">
        <v>3203</v>
      </c>
      <c r="B761" s="1" t="s">
        <v>3204</v>
      </c>
      <c r="C761" s="1" t="s">
        <v>3205</v>
      </c>
      <c r="D761" s="1" t="s">
        <v>3206</v>
      </c>
      <c r="E761" t="str">
        <f t="shared" si="95"/>
        <v/>
      </c>
      <c r="F761" s="1" t="s">
        <v>4</v>
      </c>
      <c r="G761" s="2" t="s">
        <v>3207</v>
      </c>
    </row>
    <row r="762">
      <c r="A762" s="1" t="s">
        <v>3208</v>
      </c>
      <c r="B762" s="1" t="s">
        <v>3209</v>
      </c>
      <c r="C762" s="1" t="s">
        <v>3210</v>
      </c>
      <c r="D762" s="1" t="s">
        <v>3211</v>
      </c>
      <c r="E762" t="str">
        <f t="shared" si="95"/>
        <v/>
      </c>
      <c r="F762" s="1" t="s">
        <v>4</v>
      </c>
      <c r="G762" s="2" t="s">
        <v>3212</v>
      </c>
    </row>
    <row r="763">
      <c r="A763" s="1" t="s">
        <v>3213</v>
      </c>
      <c r="B763" s="1" t="s">
        <v>3214</v>
      </c>
      <c r="C763" s="1" t="s">
        <v>3215</v>
      </c>
      <c r="D763" s="2" t="s">
        <v>3216</v>
      </c>
      <c r="E763" t="str">
        <f>IMAGE("https://i.redditmedia.com/Azcn8RyNHG4PbwDA9_HaSSn33VNrUPgjrxrVRIXtIao.jpg?w=216&amp;amp;s=a3acbe868ed3ed16e991250ecc8b9a62",1)</f>
        <v/>
      </c>
      <c r="F763" s="1" t="s">
        <v>4</v>
      </c>
      <c r="G763" s="2" t="s">
        <v>3217</v>
      </c>
    </row>
    <row r="764">
      <c r="A764" s="1" t="s">
        <v>3218</v>
      </c>
      <c r="B764" s="1" t="s">
        <v>3199</v>
      </c>
      <c r="C764" s="1" t="s">
        <v>3219</v>
      </c>
      <c r="D764" s="2" t="s">
        <v>3220</v>
      </c>
      <c r="E764" t="str">
        <f>IMAGE("https://bitcoinmagazine.com/wp-content/uploads/2015/06/masters-exponential.jpg",1)</f>
        <v/>
      </c>
      <c r="F764" s="1" t="s">
        <v>4</v>
      </c>
      <c r="G764" s="2" t="s">
        <v>3221</v>
      </c>
    </row>
    <row r="765">
      <c r="A765" s="1" t="s">
        <v>3222</v>
      </c>
      <c r="B765" s="1" t="s">
        <v>3223</v>
      </c>
      <c r="C765" s="1" t="s">
        <v>3224</v>
      </c>
      <c r="D765" s="1" t="s">
        <v>364</v>
      </c>
      <c r="E765" t="str">
        <f>IMAGE("http://ifttt.com/images/no_image_card.png",1)</f>
        <v/>
      </c>
      <c r="F765" s="1" t="s">
        <v>4</v>
      </c>
      <c r="G765" s="2" t="s">
        <v>3225</v>
      </c>
    </row>
    <row r="766">
      <c r="A766" s="1" t="s">
        <v>3226</v>
      </c>
      <c r="B766" s="1" t="s">
        <v>3227</v>
      </c>
      <c r="C766" s="1" t="s">
        <v>3228</v>
      </c>
      <c r="D766" s="2" t="s">
        <v>3229</v>
      </c>
      <c r="E766" t="str">
        <f>IMAGE("http://coinfire.io/wp-content/uploads/2015/06/affinity1.png",1)</f>
        <v/>
      </c>
      <c r="F766" s="1" t="s">
        <v>4</v>
      </c>
      <c r="G766" s="2" t="s">
        <v>3230</v>
      </c>
    </row>
    <row r="767">
      <c r="A767" s="1" t="s">
        <v>3231</v>
      </c>
      <c r="B767" s="1" t="s">
        <v>291</v>
      </c>
      <c r="C767" s="1" t="s">
        <v>3232</v>
      </c>
      <c r="D767" s="2" t="s">
        <v>3233</v>
      </c>
      <c r="E767" t="str">
        <f>IMAGE("https://news.ycombinator.com/y18.gif",1)</f>
        <v/>
      </c>
      <c r="F767" s="1" t="s">
        <v>4</v>
      </c>
      <c r="G767" s="2" t="s">
        <v>3234</v>
      </c>
    </row>
    <row r="768">
      <c r="A768" s="1" t="s">
        <v>3235</v>
      </c>
      <c r="B768" s="1" t="s">
        <v>3236</v>
      </c>
      <c r="C768" s="1" t="s">
        <v>3237</v>
      </c>
      <c r="D768" s="2" t="s">
        <v>3238</v>
      </c>
      <c r="E768" t="str">
        <f>IMAGE("http://3.bp.blogspot.com/--vb_U3PPaQA/U2qp4CMqJYI/AAAAAAAAQZ8/_SBb2s5Xiak/s1600/epj4.jpg",1)</f>
        <v/>
      </c>
      <c r="F768" s="1" t="s">
        <v>4</v>
      </c>
      <c r="G768" s="2" t="s">
        <v>3239</v>
      </c>
    </row>
    <row r="769">
      <c r="A769" s="1" t="s">
        <v>3240</v>
      </c>
      <c r="B769" s="1" t="s">
        <v>3141</v>
      </c>
      <c r="C769" s="1" t="s">
        <v>3241</v>
      </c>
      <c r="D769" s="2" t="s">
        <v>3242</v>
      </c>
      <c r="E769" t="str">
        <f>IMAGE("https://d1fkwa1hd8qd6y.cloudfront.net/FAC7232F-1B5F-434C-BA49-99BE850A5A91/6f7b39a2-afc3-4c85-ae39-d3657ca6b90e_h.jpg",1)</f>
        <v/>
      </c>
      <c r="F769" s="1" t="s">
        <v>4</v>
      </c>
      <c r="G769" s="2" t="s">
        <v>3243</v>
      </c>
    </row>
    <row r="770">
      <c r="A770" s="1" t="s">
        <v>3244</v>
      </c>
      <c r="B770" s="1" t="s">
        <v>3245</v>
      </c>
      <c r="C770" s="1" t="s">
        <v>3246</v>
      </c>
      <c r="D770" s="2" t="s">
        <v>3247</v>
      </c>
      <c r="E770" t="str">
        <f>IMAGE("https://diginomics.com/wp-content/uploads/bitcoin-is-backed-by-time-itself.png",1)</f>
        <v/>
      </c>
      <c r="F770" s="1" t="s">
        <v>4</v>
      </c>
      <c r="G770" s="2" t="s">
        <v>3248</v>
      </c>
    </row>
    <row r="771">
      <c r="A771" s="1" t="s">
        <v>3249</v>
      </c>
      <c r="B771" s="1" t="s">
        <v>3250</v>
      </c>
      <c r="C771" s="1" t="s">
        <v>3251</v>
      </c>
      <c r="D771" s="1" t="s">
        <v>3252</v>
      </c>
      <c r="E771" t="str">
        <f>IMAGE("http://ifttt.com/images/no_image_card.png",1)</f>
        <v/>
      </c>
      <c r="F771" s="1" t="s">
        <v>4</v>
      </c>
      <c r="G771" s="2" t="s">
        <v>3253</v>
      </c>
    </row>
    <row r="772">
      <c r="A772" s="1" t="s">
        <v>3235</v>
      </c>
      <c r="B772" s="1" t="s">
        <v>3236</v>
      </c>
      <c r="C772" s="1" t="s">
        <v>3237</v>
      </c>
      <c r="D772" s="2" t="s">
        <v>3238</v>
      </c>
      <c r="E772" t="str">
        <f>IMAGE("http://3.bp.blogspot.com/--vb_U3PPaQA/U2qp4CMqJYI/AAAAAAAAQZ8/_SBb2s5Xiak/s1600/epj4.jpg",1)</f>
        <v/>
      </c>
      <c r="F772" s="1" t="s">
        <v>4</v>
      </c>
      <c r="G772" s="2" t="s">
        <v>3239</v>
      </c>
    </row>
    <row r="773">
      <c r="A773" s="1" t="s">
        <v>3254</v>
      </c>
      <c r="B773" s="1" t="s">
        <v>2230</v>
      </c>
      <c r="C773" s="1" t="s">
        <v>3255</v>
      </c>
      <c r="D773" s="2" t="s">
        <v>3256</v>
      </c>
      <c r="E773" t="str">
        <f>IMAGE("http://www.redditstatic.com/over18.png",1)</f>
        <v/>
      </c>
      <c r="F773" s="1" t="s">
        <v>4</v>
      </c>
      <c r="G773" s="2" t="s">
        <v>3257</v>
      </c>
    </row>
    <row r="774">
      <c r="A774" s="1" t="s">
        <v>3258</v>
      </c>
      <c r="B774" s="1" t="s">
        <v>3259</v>
      </c>
      <c r="C774" s="1" t="s">
        <v>3260</v>
      </c>
      <c r="D774" s="2" t="s">
        <v>3261</v>
      </c>
      <c r="E774" t="str">
        <f>IMAGE("https://www.mail-archive.com/logo.png",1)</f>
        <v/>
      </c>
      <c r="F774" s="1" t="s">
        <v>4</v>
      </c>
      <c r="G774" s="2" t="s">
        <v>3262</v>
      </c>
    </row>
    <row r="775">
      <c r="A775" s="1" t="s">
        <v>3263</v>
      </c>
      <c r="B775" s="1" t="s">
        <v>3264</v>
      </c>
      <c r="C775" s="1" t="s">
        <v>3265</v>
      </c>
      <c r="D775" s="1" t="s">
        <v>3266</v>
      </c>
      <c r="E775" t="str">
        <f>IMAGE("http://ifttt.com/images/no_image_card.png",1)</f>
        <v/>
      </c>
      <c r="F775" s="1" t="s">
        <v>4</v>
      </c>
      <c r="G775" s="2" t="s">
        <v>3267</v>
      </c>
    </row>
    <row r="776">
      <c r="A776" s="1" t="s">
        <v>3268</v>
      </c>
      <c r="B776" s="1" t="s">
        <v>3269</v>
      </c>
      <c r="C776" s="1" t="s">
        <v>3270</v>
      </c>
      <c r="D776" s="2" t="s">
        <v>3271</v>
      </c>
      <c r="E776" t="str">
        <f>IMAGE("https://avatars2.githubusercontent.com/u/528860?v=3&amp;amp;s=400",1)</f>
        <v/>
      </c>
      <c r="F776" s="1" t="s">
        <v>4</v>
      </c>
      <c r="G776" s="2" t="s">
        <v>3272</v>
      </c>
    </row>
    <row r="777">
      <c r="A777" s="1" t="s">
        <v>3273</v>
      </c>
      <c r="B777" s="1" t="s">
        <v>3274</v>
      </c>
      <c r="C777" s="1" t="s">
        <v>3275</v>
      </c>
      <c r="D777" s="2" t="s">
        <v>3276</v>
      </c>
      <c r="E777" t="str">
        <f t="shared" ref="E777:E778" si="96">IMAGE("http://ifttt.com/images/no_image_card.png",1)</f>
        <v/>
      </c>
      <c r="F777" s="1" t="s">
        <v>4</v>
      </c>
      <c r="G777" s="2" t="s">
        <v>3277</v>
      </c>
    </row>
    <row r="778">
      <c r="A778" s="1" t="s">
        <v>3278</v>
      </c>
      <c r="B778" s="1" t="s">
        <v>3279</v>
      </c>
      <c r="C778" s="1" t="s">
        <v>3280</v>
      </c>
      <c r="D778" s="1" t="s">
        <v>364</v>
      </c>
      <c r="E778" t="str">
        <f t="shared" si="96"/>
        <v/>
      </c>
      <c r="F778" s="1" t="s">
        <v>4</v>
      </c>
      <c r="G778" s="2" t="s">
        <v>3281</v>
      </c>
    </row>
    <row r="779">
      <c r="A779" s="1" t="s">
        <v>3282</v>
      </c>
      <c r="B779" s="1" t="s">
        <v>3283</v>
      </c>
      <c r="C779" s="1" t="s">
        <v>3284</v>
      </c>
      <c r="D779" s="2" t="s">
        <v>3285</v>
      </c>
      <c r="E779" t="str">
        <f>IMAGE("http://i.imgur.com/FheJGme.jpg?fb",1)</f>
        <v/>
      </c>
      <c r="F779" s="1" t="s">
        <v>4</v>
      </c>
      <c r="G779" s="2" t="s">
        <v>3286</v>
      </c>
    </row>
    <row r="780">
      <c r="A780" s="1" t="s">
        <v>3287</v>
      </c>
      <c r="B780" s="1" t="s">
        <v>3288</v>
      </c>
      <c r="C780" s="1" t="s">
        <v>3289</v>
      </c>
      <c r="D780" s="2" t="s">
        <v>3290</v>
      </c>
      <c r="E780" t="str">
        <f>IMAGE("http://theblogchain.com/?attachment_id=1202",1)</f>
        <v/>
      </c>
      <c r="F780" s="1" t="s">
        <v>4</v>
      </c>
      <c r="G780" s="2" t="s">
        <v>3291</v>
      </c>
    </row>
    <row r="781">
      <c r="A781" s="1" t="s">
        <v>3292</v>
      </c>
      <c r="B781" s="1" t="s">
        <v>3293</v>
      </c>
      <c r="C781" s="1" t="s">
        <v>3294</v>
      </c>
      <c r="D781" s="2" t="s">
        <v>3295</v>
      </c>
      <c r="E781" t="str">
        <f>IMAGE("http://panampost.com/wp-content/uploads/tar-airlines-bitcoin.png",1)</f>
        <v/>
      </c>
      <c r="F781" s="1" t="s">
        <v>4</v>
      </c>
      <c r="G781" s="2" t="s">
        <v>3296</v>
      </c>
    </row>
    <row r="782">
      <c r="A782" s="1" t="s">
        <v>3297</v>
      </c>
      <c r="B782" s="1" t="s">
        <v>3298</v>
      </c>
      <c r="C782" s="1" t="s">
        <v>3299</v>
      </c>
      <c r="D782" s="2" t="s">
        <v>3300</v>
      </c>
      <c r="E782" t="str">
        <f t="shared" ref="E782:E784" si="97">IMAGE("http://ifttt.com/images/no_image_card.png",1)</f>
        <v/>
      </c>
      <c r="F782" s="1" t="s">
        <v>4</v>
      </c>
      <c r="G782" s="2" t="s">
        <v>3301</v>
      </c>
    </row>
    <row r="783">
      <c r="A783" s="1" t="s">
        <v>3302</v>
      </c>
      <c r="B783" s="1" t="s">
        <v>3303</v>
      </c>
      <c r="C783" s="1" t="s">
        <v>3304</v>
      </c>
      <c r="D783" s="1" t="s">
        <v>3305</v>
      </c>
      <c r="E783" t="str">
        <f t="shared" si="97"/>
        <v/>
      </c>
      <c r="F783" s="1" t="s">
        <v>4</v>
      </c>
      <c r="G783" s="2" t="s">
        <v>3306</v>
      </c>
    </row>
    <row r="784">
      <c r="A784" s="1" t="s">
        <v>3307</v>
      </c>
      <c r="B784" s="1" t="s">
        <v>3308</v>
      </c>
      <c r="C784" s="1" t="s">
        <v>3309</v>
      </c>
      <c r="D784" s="1" t="s">
        <v>3310</v>
      </c>
      <c r="E784" t="str">
        <f t="shared" si="97"/>
        <v/>
      </c>
      <c r="F784" s="1" t="s">
        <v>4</v>
      </c>
      <c r="G784" s="2" t="s">
        <v>3311</v>
      </c>
    </row>
    <row r="785">
      <c r="A785" s="1" t="s">
        <v>3287</v>
      </c>
      <c r="B785" s="1" t="s">
        <v>3288</v>
      </c>
      <c r="C785" s="1" t="s">
        <v>3289</v>
      </c>
      <c r="D785" s="2" t="s">
        <v>3290</v>
      </c>
      <c r="E785" t="str">
        <f>IMAGE("http://theblogchain.com/?attachment_id=1202",1)</f>
        <v/>
      </c>
      <c r="F785" s="1" t="s">
        <v>4</v>
      </c>
      <c r="G785" s="2" t="s">
        <v>3291</v>
      </c>
    </row>
    <row r="786">
      <c r="A786" s="1" t="s">
        <v>3307</v>
      </c>
      <c r="B786" s="1" t="s">
        <v>3308</v>
      </c>
      <c r="C786" s="1" t="s">
        <v>3309</v>
      </c>
      <c r="D786" s="1" t="s">
        <v>3310</v>
      </c>
      <c r="E786" t="str">
        <f>IMAGE("http://ifttt.com/images/no_image_card.png",1)</f>
        <v/>
      </c>
      <c r="F786" s="1" t="s">
        <v>4</v>
      </c>
      <c r="G786" s="2" t="s">
        <v>3311</v>
      </c>
    </row>
    <row r="787">
      <c r="A787" s="1" t="s">
        <v>3312</v>
      </c>
      <c r="B787" s="1" t="s">
        <v>3313</v>
      </c>
      <c r="C787" s="1" t="s">
        <v>3314</v>
      </c>
      <c r="D787" s="2" t="s">
        <v>3315</v>
      </c>
      <c r="E787" t="str">
        <f>IMAGE("https://www.havelockinvestments.com/images/logo.png",1)</f>
        <v/>
      </c>
      <c r="F787" s="1" t="s">
        <v>4</v>
      </c>
      <c r="G787" s="2" t="s">
        <v>3316</v>
      </c>
    </row>
    <row r="788">
      <c r="A788" s="1" t="s">
        <v>3317</v>
      </c>
      <c r="B788" s="1" t="s">
        <v>3318</v>
      </c>
      <c r="C788" s="1" t="s">
        <v>3319</v>
      </c>
      <c r="D788" s="1" t="s">
        <v>364</v>
      </c>
      <c r="E788" t="str">
        <f>IMAGE("http://ifttt.com/images/no_image_card.png",1)</f>
        <v/>
      </c>
      <c r="F788" s="1" t="s">
        <v>4</v>
      </c>
      <c r="G788" s="2" t="s">
        <v>3320</v>
      </c>
    </row>
    <row r="789">
      <c r="A789" s="1" t="s">
        <v>3321</v>
      </c>
      <c r="B789" s="1" t="s">
        <v>3104</v>
      </c>
      <c r="C789" s="1" t="s">
        <v>3322</v>
      </c>
      <c r="D789" s="2" t="s">
        <v>3323</v>
      </c>
      <c r="E789" t="str">
        <f>IMAGE("http://www.springfieldspringfield.co.uk/images/logo.gif",1)</f>
        <v/>
      </c>
      <c r="F789" s="1" t="s">
        <v>4</v>
      </c>
      <c r="G789" s="2" t="s">
        <v>3324</v>
      </c>
    </row>
    <row r="790">
      <c r="A790" s="1" t="s">
        <v>3325</v>
      </c>
      <c r="B790" s="1" t="s">
        <v>3326</v>
      </c>
      <c r="C790" s="1" t="s">
        <v>3327</v>
      </c>
      <c r="D790" s="2" t="s">
        <v>3328</v>
      </c>
      <c r="E790" t="str">
        <f>IMAGE("http://i.imgur.com/yWC3hj4.png",1)</f>
        <v/>
      </c>
      <c r="F790" s="1" t="s">
        <v>4</v>
      </c>
      <c r="G790" s="2" t="s">
        <v>3329</v>
      </c>
    </row>
    <row r="791">
      <c r="A791" s="1" t="s">
        <v>3325</v>
      </c>
      <c r="B791" s="1" t="s">
        <v>3330</v>
      </c>
      <c r="C791" s="1" t="s">
        <v>3331</v>
      </c>
      <c r="D791" s="2" t="s">
        <v>3332</v>
      </c>
      <c r="E791" t="str">
        <f>IMAGE("http://shipnik.com/images/shipnik/shipnik-social-share-1.png",1)</f>
        <v/>
      </c>
      <c r="F791" s="1" t="s">
        <v>4</v>
      </c>
      <c r="G791" s="2" t="s">
        <v>3333</v>
      </c>
    </row>
    <row r="792">
      <c r="A792" s="1" t="s">
        <v>3334</v>
      </c>
      <c r="B792" s="1" t="s">
        <v>3335</v>
      </c>
      <c r="C792" s="1" t="s">
        <v>3336</v>
      </c>
      <c r="D792" s="2" t="s">
        <v>3337</v>
      </c>
      <c r="E792" t="str">
        <f>IMAGE("http://i2.cdn.turner.com/money/dam/assets/150527105901-denmark-no-flag-620xa.jpg",1)</f>
        <v/>
      </c>
      <c r="F792" s="1" t="s">
        <v>4</v>
      </c>
      <c r="G792" s="2" t="s">
        <v>3338</v>
      </c>
    </row>
    <row r="793">
      <c r="A793" s="1" t="s">
        <v>3339</v>
      </c>
      <c r="B793" s="1" t="s">
        <v>3340</v>
      </c>
      <c r="C793" s="1" t="s">
        <v>3341</v>
      </c>
      <c r="D793" s="1" t="s">
        <v>3342</v>
      </c>
      <c r="E793" t="str">
        <f>IMAGE("http://ifttt.com/images/no_image_card.png",1)</f>
        <v/>
      </c>
      <c r="F793" s="1" t="s">
        <v>4</v>
      </c>
      <c r="G793" s="2" t="s">
        <v>3343</v>
      </c>
    </row>
    <row r="794">
      <c r="A794" s="1" t="s">
        <v>3344</v>
      </c>
      <c r="B794" s="1" t="s">
        <v>3345</v>
      </c>
      <c r="C794" s="1" t="s">
        <v>3346</v>
      </c>
      <c r="D794" s="2" t="s">
        <v>3347</v>
      </c>
      <c r="E794" t="str">
        <f>IMAGE("http://www.newsbtc.com/wp-content/uploads/2015/06/coinfest_logo_v005_main.jpg",1)</f>
        <v/>
      </c>
      <c r="F794" s="1" t="s">
        <v>4</v>
      </c>
      <c r="G794" s="2" t="s">
        <v>3348</v>
      </c>
    </row>
    <row r="795">
      <c r="A795" s="1" t="s">
        <v>3349</v>
      </c>
      <c r="B795" s="1" t="s">
        <v>3350</v>
      </c>
      <c r="C795" s="1" t="s">
        <v>3351</v>
      </c>
      <c r="D795" s="2" t="s">
        <v>3352</v>
      </c>
      <c r="E795" t="str">
        <f>IMAGE("http://fm.cnbc.com/applications/cnbc.com/resources/img/editorial/2015/06/04/102734377-46fc34060bf5a4c76ae277c7e730f6754f8e0345.600x400.jpg",1)</f>
        <v/>
      </c>
      <c r="F795" s="1" t="s">
        <v>4</v>
      </c>
      <c r="G795" s="2" t="s">
        <v>3353</v>
      </c>
    </row>
    <row r="796">
      <c r="A796" s="1" t="s">
        <v>3354</v>
      </c>
      <c r="B796" s="1" t="s">
        <v>1439</v>
      </c>
      <c r="C796" s="1" t="s">
        <v>3355</v>
      </c>
      <c r="D796" s="1" t="s">
        <v>364</v>
      </c>
      <c r="E796" t="str">
        <f t="shared" ref="E796:E798" si="98">IMAGE("http://ifttt.com/images/no_image_card.png",1)</f>
        <v/>
      </c>
      <c r="F796" s="1" t="s">
        <v>4</v>
      </c>
      <c r="G796" s="2" t="s">
        <v>3356</v>
      </c>
    </row>
    <row r="797">
      <c r="A797" s="1" t="s">
        <v>3357</v>
      </c>
      <c r="B797" s="1" t="s">
        <v>1439</v>
      </c>
      <c r="C797" s="1" t="s">
        <v>3358</v>
      </c>
      <c r="D797" s="1" t="s">
        <v>364</v>
      </c>
      <c r="E797" t="str">
        <f t="shared" si="98"/>
        <v/>
      </c>
      <c r="F797" s="1" t="s">
        <v>4</v>
      </c>
      <c r="G797" s="2" t="s">
        <v>3359</v>
      </c>
    </row>
    <row r="798">
      <c r="A798" s="1" t="s">
        <v>3360</v>
      </c>
      <c r="B798" s="1" t="s">
        <v>3361</v>
      </c>
      <c r="C798" s="1" t="s">
        <v>3362</v>
      </c>
      <c r="D798" s="1" t="s">
        <v>3363</v>
      </c>
      <c r="E798" t="str">
        <f t="shared" si="98"/>
        <v/>
      </c>
      <c r="F798" s="1" t="s">
        <v>4</v>
      </c>
      <c r="G798" s="2" t="s">
        <v>3364</v>
      </c>
    </row>
    <row r="799">
      <c r="A799" s="1" t="s">
        <v>3365</v>
      </c>
      <c r="B799" s="1" t="s">
        <v>3366</v>
      </c>
      <c r="C799" s="1" t="s">
        <v>3367</v>
      </c>
      <c r="D799" s="2" t="s">
        <v>3368</v>
      </c>
      <c r="E799" t="str">
        <f>IMAGE("http://media.coindesk.com/2015/06/california-state-assembly.jpg",1)</f>
        <v/>
      </c>
      <c r="F799" s="1" t="s">
        <v>4</v>
      </c>
      <c r="G799" s="2" t="s">
        <v>3369</v>
      </c>
    </row>
    <row r="800">
      <c r="A800" s="1" t="s">
        <v>3370</v>
      </c>
      <c r="B800" s="1" t="s">
        <v>3371</v>
      </c>
      <c r="C800" s="1" t="s">
        <v>3372</v>
      </c>
      <c r="D800" s="1" t="s">
        <v>3373</v>
      </c>
      <c r="E800" t="str">
        <f t="shared" ref="E800:E802" si="99">IMAGE("http://ifttt.com/images/no_image_card.png",1)</f>
        <v/>
      </c>
      <c r="F800" s="1" t="s">
        <v>4</v>
      </c>
      <c r="G800" s="2" t="s">
        <v>3374</v>
      </c>
    </row>
    <row r="801">
      <c r="A801" s="1" t="s">
        <v>3375</v>
      </c>
      <c r="B801" s="1" t="s">
        <v>3376</v>
      </c>
      <c r="C801" s="1" t="s">
        <v>3377</v>
      </c>
      <c r="D801" s="1" t="s">
        <v>3378</v>
      </c>
      <c r="E801" t="str">
        <f t="shared" si="99"/>
        <v/>
      </c>
      <c r="F801" s="1" t="s">
        <v>4</v>
      </c>
      <c r="G801" s="2" t="s">
        <v>3379</v>
      </c>
    </row>
    <row r="802">
      <c r="A802" s="1" t="s">
        <v>3380</v>
      </c>
      <c r="B802" s="1" t="s">
        <v>3381</v>
      </c>
      <c r="C802" s="1" t="s">
        <v>3382</v>
      </c>
      <c r="D802" s="1" t="s">
        <v>364</v>
      </c>
      <c r="E802" t="str">
        <f t="shared" si="99"/>
        <v/>
      </c>
      <c r="F802" s="1" t="s">
        <v>4</v>
      </c>
      <c r="G802" s="2" t="s">
        <v>3383</v>
      </c>
    </row>
    <row r="803">
      <c r="A803" s="1" t="s">
        <v>3384</v>
      </c>
      <c r="B803" s="1" t="s">
        <v>12</v>
      </c>
      <c r="C803" s="1" t="s">
        <v>3385</v>
      </c>
      <c r="D803" s="2" t="s">
        <v>3386</v>
      </c>
      <c r="E803" t="str">
        <f>IMAGE("http://a.thumbs.redditmedia.com/p8bIfK9bTAIhDP2TV0z124XyoKL6g1rQch5ejYPnEc4.jpg",1)</f>
        <v/>
      </c>
      <c r="F803" s="1" t="s">
        <v>4</v>
      </c>
      <c r="G803" s="2" t="s">
        <v>3387</v>
      </c>
    </row>
    <row r="804">
      <c r="A804" s="1" t="s">
        <v>3388</v>
      </c>
      <c r="B804" s="1" t="s">
        <v>3389</v>
      </c>
      <c r="C804" s="1" t="s">
        <v>3390</v>
      </c>
      <c r="D804" s="1" t="s">
        <v>3391</v>
      </c>
      <c r="E804" t="str">
        <f t="shared" ref="E804:E807" si="100">IMAGE("http://ifttt.com/images/no_image_card.png",1)</f>
        <v/>
      </c>
      <c r="F804" s="1" t="s">
        <v>4</v>
      </c>
      <c r="G804" s="2" t="s">
        <v>3392</v>
      </c>
    </row>
    <row r="805">
      <c r="A805" s="1" t="s">
        <v>3393</v>
      </c>
      <c r="B805" s="1" t="s">
        <v>742</v>
      </c>
      <c r="C805" s="1" t="s">
        <v>3394</v>
      </c>
      <c r="D805" s="1" t="s">
        <v>364</v>
      </c>
      <c r="E805" t="str">
        <f t="shared" si="100"/>
        <v/>
      </c>
      <c r="F805" s="1" t="s">
        <v>4</v>
      </c>
      <c r="G805" s="2" t="s">
        <v>3395</v>
      </c>
    </row>
    <row r="806">
      <c r="A806" s="1" t="s">
        <v>3388</v>
      </c>
      <c r="B806" s="1" t="s">
        <v>3389</v>
      </c>
      <c r="C806" s="1" t="s">
        <v>3390</v>
      </c>
      <c r="D806" s="1" t="s">
        <v>3391</v>
      </c>
      <c r="E806" t="str">
        <f t="shared" si="100"/>
        <v/>
      </c>
      <c r="F806" s="1" t="s">
        <v>4</v>
      </c>
      <c r="G806" s="2" t="s">
        <v>3392</v>
      </c>
    </row>
    <row r="807">
      <c r="A807" s="1" t="s">
        <v>3396</v>
      </c>
      <c r="B807" s="1" t="s">
        <v>3397</v>
      </c>
      <c r="C807" s="1" t="s">
        <v>3398</v>
      </c>
      <c r="D807" s="1" t="s">
        <v>3399</v>
      </c>
      <c r="E807" t="str">
        <f t="shared" si="100"/>
        <v/>
      </c>
      <c r="F807" s="1" t="s">
        <v>4</v>
      </c>
      <c r="G807" s="2" t="s">
        <v>3400</v>
      </c>
    </row>
    <row r="808">
      <c r="A808" s="1" t="s">
        <v>3401</v>
      </c>
      <c r="B808" s="1" t="s">
        <v>2339</v>
      </c>
      <c r="C808" s="1" t="s">
        <v>3402</v>
      </c>
      <c r="D808" s="2" t="s">
        <v>3403</v>
      </c>
      <c r="E808" t="str">
        <f>IMAGE("https://bitcoinmagazine.com/wp-content/uploads/2015/06/spectrocoin-card.jpg",1)</f>
        <v/>
      </c>
      <c r="F808" s="1" t="s">
        <v>4</v>
      </c>
      <c r="G808" s="2" t="s">
        <v>3404</v>
      </c>
    </row>
    <row r="809">
      <c r="A809" s="1" t="s">
        <v>3405</v>
      </c>
      <c r="B809" s="1" t="s">
        <v>3406</v>
      </c>
      <c r="C809" s="1" t="s">
        <v>3060</v>
      </c>
      <c r="D809" s="2" t="s">
        <v>3061</v>
      </c>
      <c r="E809" t="str">
        <f>IMAGE("http://247cryptonews.com/wp-content/uploads/2015/06/Russell-Brandon-Silkroad.png",1)</f>
        <v/>
      </c>
      <c r="F809" s="1" t="s">
        <v>4</v>
      </c>
      <c r="G809" s="2" t="s">
        <v>3407</v>
      </c>
    </row>
    <row r="810">
      <c r="A810" s="1" t="s">
        <v>3408</v>
      </c>
      <c r="B810" s="1" t="s">
        <v>2967</v>
      </c>
      <c r="C810" s="1" t="s">
        <v>3409</v>
      </c>
      <c r="D810" s="2" t="s">
        <v>3410</v>
      </c>
      <c r="E810" t="str">
        <f>IMAGE("http://www.afr.com/content/dam/images/g/h/d/t/z/9/image.related.afrArticleLead.620x365.ghh9n8.png/1433481953337.jpg",1)</f>
        <v/>
      </c>
      <c r="F810" s="1" t="s">
        <v>4</v>
      </c>
      <c r="G810" s="2" t="s">
        <v>3411</v>
      </c>
    </row>
    <row r="811">
      <c r="A811" s="1" t="s">
        <v>3412</v>
      </c>
      <c r="B811" s="1" t="s">
        <v>3413</v>
      </c>
      <c r="C811" s="1" t="s">
        <v>3414</v>
      </c>
      <c r="D811" s="1" t="s">
        <v>3415</v>
      </c>
      <c r="E811" t="str">
        <f t="shared" ref="E811:E812" si="101">IMAGE("http://ifttt.com/images/no_image_card.png",1)</f>
        <v/>
      </c>
      <c r="F811" s="1" t="s">
        <v>4</v>
      </c>
      <c r="G811" s="2" t="s">
        <v>3416</v>
      </c>
    </row>
    <row r="812">
      <c r="A812" s="1" t="s">
        <v>3417</v>
      </c>
      <c r="B812" s="1" t="s">
        <v>2081</v>
      </c>
      <c r="C812" s="1" t="s">
        <v>3418</v>
      </c>
      <c r="D812" s="1" t="s">
        <v>364</v>
      </c>
      <c r="E812" t="str">
        <f t="shared" si="101"/>
        <v/>
      </c>
      <c r="F812" s="1" t="s">
        <v>4</v>
      </c>
      <c r="G812" s="2" t="s">
        <v>3419</v>
      </c>
    </row>
    <row r="813">
      <c r="A813" s="1" t="s">
        <v>3417</v>
      </c>
      <c r="B813" s="1" t="s">
        <v>3420</v>
      </c>
      <c r="C813" s="1" t="s">
        <v>3421</v>
      </c>
      <c r="D813" s="2" t="s">
        <v>3422</v>
      </c>
      <c r="E813" t="str">
        <f>IMAGE("http://31.cdn.bit2host.eu/wp-content/uploads/2015/06/bitcoin-jesus-says-invest-in-bitcoin-and-you-shall-reap.jpg",1)</f>
        <v/>
      </c>
      <c r="F813" s="1" t="s">
        <v>4</v>
      </c>
      <c r="G813" s="2" t="s">
        <v>3423</v>
      </c>
    </row>
    <row r="814">
      <c r="A814" s="1" t="s">
        <v>3424</v>
      </c>
      <c r="B814" s="1" t="s">
        <v>981</v>
      </c>
      <c r="C814" s="1" t="s">
        <v>3425</v>
      </c>
      <c r="D814" s="2" t="s">
        <v>3426</v>
      </c>
      <c r="E814" t="str">
        <f>IMAGE("http://bravenewcoin.com/assets/Uploads/_resampled/CroppedImage400400-Selection-296.png",1)</f>
        <v/>
      </c>
      <c r="F814" s="1" t="s">
        <v>4</v>
      </c>
      <c r="G814" s="2" t="s">
        <v>3427</v>
      </c>
    </row>
    <row r="815">
      <c r="A815" s="1" t="s">
        <v>3428</v>
      </c>
      <c r="B815" s="1" t="s">
        <v>3429</v>
      </c>
      <c r="C815" s="1" t="s">
        <v>3430</v>
      </c>
      <c r="D815" s="2" t="s">
        <v>3431</v>
      </c>
      <c r="E815" t="str">
        <f>IMAGE("https://i.ytimg.com/vi/UVDB9yhdoNM/hqdefault.jpg",1)</f>
        <v/>
      </c>
      <c r="F815" s="1" t="s">
        <v>4</v>
      </c>
      <c r="G815" s="2" t="s">
        <v>3432</v>
      </c>
    </row>
    <row r="816">
      <c r="A816" s="1" t="s">
        <v>3433</v>
      </c>
      <c r="B816" s="1" t="s">
        <v>1406</v>
      </c>
      <c r="C816" s="1" t="s">
        <v>3434</v>
      </c>
      <c r="D816" s="2" t="s">
        <v>3435</v>
      </c>
      <c r="E816" t="str">
        <f>IMAGE("https://transferwise.comhttps://transferwise.com/blog/wp-content/uploads/2015/03/Kristo-Taavet-_DSC5855-blog-size.png",1)</f>
        <v/>
      </c>
      <c r="F816" s="1" t="s">
        <v>4</v>
      </c>
      <c r="G816" s="2" t="s">
        <v>3436</v>
      </c>
    </row>
    <row r="817">
      <c r="A817" s="1" t="s">
        <v>3437</v>
      </c>
      <c r="B817" s="1" t="s">
        <v>3438</v>
      </c>
      <c r="C817" s="1" t="s">
        <v>3439</v>
      </c>
      <c r="D817" s="1" t="s">
        <v>3440</v>
      </c>
      <c r="E817" t="str">
        <f>IMAGE("http://ifttt.com/images/no_image_card.png",1)</f>
        <v/>
      </c>
      <c r="F817" s="1" t="s">
        <v>4</v>
      </c>
      <c r="G817" s="2" t="s">
        <v>3441</v>
      </c>
    </row>
    <row r="818">
      <c r="A818" s="1" t="s">
        <v>3442</v>
      </c>
      <c r="B818" s="1" t="s">
        <v>1194</v>
      </c>
      <c r="C818" s="1" t="s">
        <v>3443</v>
      </c>
      <c r="D818" s="2" t="s">
        <v>3444</v>
      </c>
      <c r="E818" t="str">
        <f>IMAGE("http://insidebitcoins.com/wp-content/uploads/2015/06/Drachmae-Screenshot-150x150.png",1)</f>
        <v/>
      </c>
      <c r="F818" s="1" t="s">
        <v>4</v>
      </c>
      <c r="G818" s="2" t="s">
        <v>3445</v>
      </c>
    </row>
    <row r="819">
      <c r="A819" s="1" t="s">
        <v>3446</v>
      </c>
      <c r="B819" s="1" t="s">
        <v>3447</v>
      </c>
      <c r="C819" s="1" t="s">
        <v>3448</v>
      </c>
      <c r="D819" s="2" t="s">
        <v>3449</v>
      </c>
      <c r="E819" t="str">
        <f>IMAGE("http://altcoinpress.com/wp-content/uploads/2015/05/gavin_bell_bitcoin.jpg",1)</f>
        <v/>
      </c>
      <c r="F819" s="1" t="s">
        <v>4</v>
      </c>
      <c r="G819" s="2" t="s">
        <v>3450</v>
      </c>
    </row>
    <row r="820">
      <c r="A820" s="1" t="s">
        <v>3437</v>
      </c>
      <c r="B820" s="1" t="s">
        <v>3438</v>
      </c>
      <c r="C820" s="1" t="s">
        <v>3439</v>
      </c>
      <c r="D820" s="1" t="s">
        <v>3440</v>
      </c>
      <c r="E820" t="str">
        <f>IMAGE("http://ifttt.com/images/no_image_card.png",1)</f>
        <v/>
      </c>
      <c r="F820" s="1" t="s">
        <v>4</v>
      </c>
      <c r="G820" s="2" t="s">
        <v>3441</v>
      </c>
    </row>
    <row r="821">
      <c r="A821" s="1" t="s">
        <v>3451</v>
      </c>
      <c r="B821" s="1" t="s">
        <v>3452</v>
      </c>
      <c r="C821" s="1" t="s">
        <v>3453</v>
      </c>
      <c r="D821" s="2" t="s">
        <v>3454</v>
      </c>
      <c r="E821" t="str">
        <f>IMAGE("http://digitalmoneytimes.com/wp-content/uploads/2015/06/ShapeShift-Small-300x300.png",1)</f>
        <v/>
      </c>
      <c r="F821" s="1" t="s">
        <v>4</v>
      </c>
      <c r="G821" s="2" t="s">
        <v>3455</v>
      </c>
    </row>
    <row r="822">
      <c r="A822" s="1" t="s">
        <v>3456</v>
      </c>
      <c r="B822" s="1" t="s">
        <v>3457</v>
      </c>
      <c r="C822" s="1" t="s">
        <v>3458</v>
      </c>
      <c r="D822" s="2" t="s">
        <v>3459</v>
      </c>
      <c r="E822" t="str">
        <f t="shared" ref="E822:E823" si="102">IMAGE("http://ifttt.com/images/no_image_card.png",1)</f>
        <v/>
      </c>
      <c r="F822" s="1" t="s">
        <v>4</v>
      </c>
      <c r="G822" s="2" t="s">
        <v>3460</v>
      </c>
    </row>
    <row r="823">
      <c r="A823" s="1" t="s">
        <v>3461</v>
      </c>
      <c r="B823" s="1" t="s">
        <v>3462</v>
      </c>
      <c r="C823" s="1" t="s">
        <v>3463</v>
      </c>
      <c r="D823" s="1" t="s">
        <v>3464</v>
      </c>
      <c r="E823" t="str">
        <f t="shared" si="102"/>
        <v/>
      </c>
      <c r="F823" s="1" t="s">
        <v>4</v>
      </c>
      <c r="G823" s="2" t="s">
        <v>3465</v>
      </c>
    </row>
    <row r="824">
      <c r="A824" s="1" t="s">
        <v>3466</v>
      </c>
      <c r="B824" s="1" t="s">
        <v>3467</v>
      </c>
      <c r="C824" s="1" t="s">
        <v>3468</v>
      </c>
      <c r="D824" s="2" t="s">
        <v>3469</v>
      </c>
      <c r="E824" t="str">
        <f>IMAGE("http://o.aolcdn.com/dims-shared/dims3/GLOB/crop/4209x2368+0+0/resize/630x354!/format/jpg/quality/85/http://hss-prod.hss.aol.com/hss/storage/midas/437b475f66f58870b41c86d582f5f1ce/201763401/498732139.jpg",1)</f>
        <v/>
      </c>
      <c r="F824" s="1" t="s">
        <v>4</v>
      </c>
      <c r="G824" s="2" t="s">
        <v>3470</v>
      </c>
    </row>
    <row r="825">
      <c r="A825" s="1" t="s">
        <v>3471</v>
      </c>
      <c r="B825" s="1" t="s">
        <v>3055</v>
      </c>
      <c r="C825" s="1" t="s">
        <v>3472</v>
      </c>
      <c r="D825" s="1" t="s">
        <v>3473</v>
      </c>
      <c r="E825" t="str">
        <f t="shared" ref="E825:E826" si="103">IMAGE("http://ifttt.com/images/no_image_card.png",1)</f>
        <v/>
      </c>
      <c r="F825" s="1" t="s">
        <v>4</v>
      </c>
      <c r="G825" s="2" t="s">
        <v>3474</v>
      </c>
    </row>
    <row r="826">
      <c r="A826" s="1" t="s">
        <v>3475</v>
      </c>
      <c r="B826" s="1" t="s">
        <v>3476</v>
      </c>
      <c r="C826" s="1" t="s">
        <v>3477</v>
      </c>
      <c r="D826" s="1" t="s">
        <v>3478</v>
      </c>
      <c r="E826" t="str">
        <f t="shared" si="103"/>
        <v/>
      </c>
      <c r="F826" s="1" t="s">
        <v>4</v>
      </c>
      <c r="G826" s="2" t="s">
        <v>3479</v>
      </c>
    </row>
    <row r="827">
      <c r="A827" s="1" t="s">
        <v>3480</v>
      </c>
      <c r="B827" s="1" t="s">
        <v>3481</v>
      </c>
      <c r="C827" s="1" t="s">
        <v>3482</v>
      </c>
      <c r="D827" s="2" t="s">
        <v>3483</v>
      </c>
      <c r="E827" t="str">
        <f>IMAGE("http://bittube2.bittubetv.netdna-cdn.com/wp-content/themes/detube/images/litecoin.png",1)</f>
        <v/>
      </c>
      <c r="F827" s="1" t="s">
        <v>4</v>
      </c>
      <c r="G827" s="2" t="s">
        <v>3484</v>
      </c>
    </row>
    <row r="828">
      <c r="A828" s="1" t="s">
        <v>3485</v>
      </c>
      <c r="B828" s="1" t="s">
        <v>2428</v>
      </c>
      <c r="C828" s="1" t="s">
        <v>3486</v>
      </c>
      <c r="D828" s="1" t="s">
        <v>3487</v>
      </c>
      <c r="E828" t="str">
        <f t="shared" ref="E828:E829" si="104">IMAGE("http://ifttt.com/images/no_image_card.png",1)</f>
        <v/>
      </c>
      <c r="F828" s="1" t="s">
        <v>4</v>
      </c>
      <c r="G828" s="2" t="s">
        <v>3488</v>
      </c>
    </row>
    <row r="829">
      <c r="A829" s="1" t="s">
        <v>3489</v>
      </c>
      <c r="B829" s="1" t="s">
        <v>3490</v>
      </c>
      <c r="C829" s="1" t="s">
        <v>3491</v>
      </c>
      <c r="D829" s="1" t="s">
        <v>3492</v>
      </c>
      <c r="E829" t="str">
        <f t="shared" si="104"/>
        <v/>
      </c>
      <c r="F829" s="1" t="s">
        <v>4</v>
      </c>
      <c r="G829" s="2" t="s">
        <v>3493</v>
      </c>
    </row>
    <row r="830">
      <c r="A830" s="1" t="s">
        <v>3466</v>
      </c>
      <c r="B830" s="1" t="s">
        <v>3467</v>
      </c>
      <c r="C830" s="1" t="s">
        <v>3468</v>
      </c>
      <c r="D830" s="2" t="s">
        <v>3469</v>
      </c>
      <c r="E830" t="str">
        <f>IMAGE("http://o.aolcdn.com/dims-shared/dims3/GLOB/crop/4209x2368+0+0/resize/630x354!/format/jpg/quality/85/http://hss-prod.hss.aol.com/hss/storage/midas/437b475f66f58870b41c86d582f5f1ce/201763401/498732139.jpg",1)</f>
        <v/>
      </c>
      <c r="F830" s="1" t="s">
        <v>4</v>
      </c>
      <c r="G830" s="2" t="s">
        <v>3470</v>
      </c>
    </row>
    <row r="831">
      <c r="A831" s="1" t="s">
        <v>3471</v>
      </c>
      <c r="B831" s="1" t="s">
        <v>3055</v>
      </c>
      <c r="C831" s="1" t="s">
        <v>3472</v>
      </c>
      <c r="D831" s="1" t="s">
        <v>3473</v>
      </c>
      <c r="E831" t="str">
        <f t="shared" ref="E831:E832" si="105">IMAGE("http://ifttt.com/images/no_image_card.png",1)</f>
        <v/>
      </c>
      <c r="F831" s="1" t="s">
        <v>4</v>
      </c>
      <c r="G831" s="2" t="s">
        <v>3474</v>
      </c>
    </row>
    <row r="832">
      <c r="A832" s="1" t="s">
        <v>3494</v>
      </c>
      <c r="B832" s="1" t="s">
        <v>1746</v>
      </c>
      <c r="C832" s="1" t="s">
        <v>3495</v>
      </c>
      <c r="D832" s="1" t="s">
        <v>3496</v>
      </c>
      <c r="E832" t="str">
        <f t="shared" si="105"/>
        <v/>
      </c>
      <c r="F832" s="1" t="s">
        <v>4</v>
      </c>
      <c r="G832" s="2" t="s">
        <v>3497</v>
      </c>
    </row>
    <row r="833">
      <c r="A833" s="1" t="s">
        <v>3498</v>
      </c>
      <c r="B833" s="1" t="s">
        <v>3499</v>
      </c>
      <c r="C833" s="1" t="s">
        <v>3500</v>
      </c>
      <c r="D833" s="2" t="s">
        <v>3501</v>
      </c>
      <c r="E833" t="str">
        <f>IMAGE("http://bitcoincasino.info/wp-content/uploads/2015/06/vegascasino-jackpots.jpg",1)</f>
        <v/>
      </c>
      <c r="F833" s="1" t="s">
        <v>4</v>
      </c>
      <c r="G833" s="2" t="s">
        <v>3502</v>
      </c>
    </row>
    <row r="834">
      <c r="A834" s="1" t="s">
        <v>3503</v>
      </c>
      <c r="B834" s="1" t="s">
        <v>3504</v>
      </c>
      <c r="C834" s="1" t="s">
        <v>3505</v>
      </c>
      <c r="D834" s="1" t="s">
        <v>3506</v>
      </c>
      <c r="E834" t="str">
        <f>IMAGE("http://ifttt.com/images/no_image_card.png",1)</f>
        <v/>
      </c>
      <c r="F834" s="1" t="s">
        <v>4</v>
      </c>
      <c r="G834" s="2" t="s">
        <v>3507</v>
      </c>
    </row>
    <row r="835">
      <c r="A835" s="1" t="s">
        <v>3508</v>
      </c>
      <c r="B835" s="1" t="s">
        <v>819</v>
      </c>
      <c r="C835" s="1" t="s">
        <v>3509</v>
      </c>
      <c r="D835" s="2" t="s">
        <v>3510</v>
      </c>
      <c r="E835" t="str">
        <f>IMAGE("http://media.coindesk.com/2015/06/Screen-Shot-2015-06-05-at-2.28.40-AM.png",1)</f>
        <v/>
      </c>
      <c r="F835" s="1" t="s">
        <v>4</v>
      </c>
      <c r="G835" s="2" t="s">
        <v>3511</v>
      </c>
    </row>
    <row r="836">
      <c r="A836" s="1" t="s">
        <v>3512</v>
      </c>
      <c r="B836" s="1" t="s">
        <v>3513</v>
      </c>
      <c r="C836" s="1" t="s">
        <v>3514</v>
      </c>
      <c r="D836" s="1" t="s">
        <v>3515</v>
      </c>
      <c r="E836" t="str">
        <f t="shared" ref="E836:E837" si="106">IMAGE("http://ifttt.com/images/no_image_card.png",1)</f>
        <v/>
      </c>
      <c r="F836" s="1" t="s">
        <v>4</v>
      </c>
      <c r="G836" s="2" t="s">
        <v>3516</v>
      </c>
    </row>
    <row r="837">
      <c r="A837" s="1" t="s">
        <v>3517</v>
      </c>
      <c r="B837" s="1" t="s">
        <v>3518</v>
      </c>
      <c r="C837" s="1" t="s">
        <v>3519</v>
      </c>
      <c r="D837" s="1" t="s">
        <v>3520</v>
      </c>
      <c r="E837" t="str">
        <f t="shared" si="106"/>
        <v/>
      </c>
      <c r="F837" s="1" t="s">
        <v>4</v>
      </c>
      <c r="G837" s="2" t="s">
        <v>3521</v>
      </c>
    </row>
    <row r="838">
      <c r="A838" s="1" t="s">
        <v>3522</v>
      </c>
      <c r="B838" s="1" t="s">
        <v>834</v>
      </c>
      <c r="C838" s="1" t="s">
        <v>3523</v>
      </c>
      <c r="D838" s="2" t="s">
        <v>3524</v>
      </c>
      <c r="E838" t="str">
        <f>IMAGE("http://coinengine.tk/CE_728x90.png",1)</f>
        <v/>
      </c>
      <c r="F838" s="1" t="s">
        <v>4</v>
      </c>
      <c r="G838" s="2" t="s">
        <v>3525</v>
      </c>
    </row>
    <row r="839">
      <c r="A839" s="1" t="s">
        <v>3526</v>
      </c>
      <c r="B839" s="1" t="s">
        <v>3527</v>
      </c>
      <c r="C839" s="1" t="s">
        <v>3528</v>
      </c>
      <c r="D839" s="1" t="s">
        <v>3529</v>
      </c>
      <c r="E839" t="str">
        <f t="shared" ref="E839:E841" si="107">IMAGE("http://ifttt.com/images/no_image_card.png",1)</f>
        <v/>
      </c>
      <c r="F839" s="1" t="s">
        <v>4</v>
      </c>
      <c r="G839" s="2" t="s">
        <v>3530</v>
      </c>
    </row>
    <row r="840">
      <c r="A840" s="1" t="s">
        <v>3531</v>
      </c>
      <c r="B840" s="1" t="s">
        <v>3532</v>
      </c>
      <c r="C840" s="1" t="s">
        <v>3533</v>
      </c>
      <c r="D840" s="1" t="s">
        <v>3534</v>
      </c>
      <c r="E840" t="str">
        <f t="shared" si="107"/>
        <v/>
      </c>
      <c r="F840" s="1" t="s">
        <v>4</v>
      </c>
      <c r="G840" s="2" t="s">
        <v>3535</v>
      </c>
    </row>
    <row r="841">
      <c r="A841" s="1" t="s">
        <v>3536</v>
      </c>
      <c r="B841" s="1" t="s">
        <v>3537</v>
      </c>
      <c r="C841" s="1" t="s">
        <v>3538</v>
      </c>
      <c r="D841" s="2" t="s">
        <v>3539</v>
      </c>
      <c r="E841" t="str">
        <f t="shared" si="107"/>
        <v/>
      </c>
      <c r="F841" s="1" t="s">
        <v>4</v>
      </c>
      <c r="G841" s="2" t="s">
        <v>3540</v>
      </c>
    </row>
    <row r="842">
      <c r="A842" s="1" t="s">
        <v>3541</v>
      </c>
      <c r="B842" s="1" t="s">
        <v>2491</v>
      </c>
      <c r="C842" s="1" t="s">
        <v>3542</v>
      </c>
      <c r="D842" s="2" t="s">
        <v>3543</v>
      </c>
      <c r="E842" t="str">
        <f>IMAGE("https://assets.entrepreneur.com/content/16x9/822/20150304173754-bitcoin-trust-fund.jpeg",1)</f>
        <v/>
      </c>
      <c r="F842" s="1" t="s">
        <v>4</v>
      </c>
      <c r="G842" s="2" t="s">
        <v>3544</v>
      </c>
    </row>
    <row r="843">
      <c r="A843" s="1" t="s">
        <v>3545</v>
      </c>
      <c r="B843" s="1" t="s">
        <v>3546</v>
      </c>
      <c r="C843" s="1" t="s">
        <v>3547</v>
      </c>
      <c r="D843" s="2" t="s">
        <v>3548</v>
      </c>
      <c r="E843" t="str">
        <f>IMAGE("http://ifttt.com/images/no_image_card.png",1)</f>
        <v/>
      </c>
      <c r="F843" s="1" t="s">
        <v>4</v>
      </c>
      <c r="G843" s="2" t="s">
        <v>3549</v>
      </c>
    </row>
    <row r="844">
      <c r="A844" s="1" t="s">
        <v>3550</v>
      </c>
      <c r="B844" s="1" t="s">
        <v>3551</v>
      </c>
      <c r="C844" s="1" t="s">
        <v>3552</v>
      </c>
      <c r="D844" s="2" t="s">
        <v>3553</v>
      </c>
      <c r="E844" t="str">
        <f>IMAGE("http://coinrepublic.com/wp-content/uploads/2015/06/empire-state-building-3-1345452-m-214x300.jpg",1)</f>
        <v/>
      </c>
      <c r="F844" s="1" t="s">
        <v>4</v>
      </c>
      <c r="G844" s="2" t="s">
        <v>3554</v>
      </c>
    </row>
    <row r="845">
      <c r="A845" s="1" t="s">
        <v>3555</v>
      </c>
      <c r="B845" s="1" t="s">
        <v>3556</v>
      </c>
      <c r="C845" s="1" t="s">
        <v>3557</v>
      </c>
      <c r="D845" s="1" t="s">
        <v>3558</v>
      </c>
      <c r="E845" t="str">
        <f t="shared" ref="E845:E846" si="108">IMAGE("http://ifttt.com/images/no_image_card.png",1)</f>
        <v/>
      </c>
      <c r="F845" s="1" t="s">
        <v>4</v>
      </c>
      <c r="G845" s="2" t="s">
        <v>3559</v>
      </c>
    </row>
    <row r="846">
      <c r="A846" s="1" t="s">
        <v>3560</v>
      </c>
      <c r="B846" s="1" t="s">
        <v>3561</v>
      </c>
      <c r="C846" s="1" t="s">
        <v>3562</v>
      </c>
      <c r="D846" s="2" t="s">
        <v>3563</v>
      </c>
      <c r="E846" t="str">
        <f t="shared" si="108"/>
        <v/>
      </c>
      <c r="F846" s="1" t="s">
        <v>4</v>
      </c>
      <c r="G846" s="2" t="s">
        <v>3564</v>
      </c>
    </row>
    <row r="847">
      <c r="A847" s="1" t="s">
        <v>3565</v>
      </c>
      <c r="B847" s="1" t="s">
        <v>3429</v>
      </c>
      <c r="C847" s="1" t="s">
        <v>3566</v>
      </c>
      <c r="D847" s="2" t="s">
        <v>3567</v>
      </c>
      <c r="E847" t="str">
        <f>IMAGE("https://pbs.twimg.com/media/CGvi1mDWwAAs_6L.jpg:large",1)</f>
        <v/>
      </c>
      <c r="F847" s="1" t="s">
        <v>4</v>
      </c>
      <c r="G847" s="2" t="s">
        <v>3568</v>
      </c>
    </row>
    <row r="848">
      <c r="A848" s="1" t="s">
        <v>3569</v>
      </c>
      <c r="B848" s="1" t="s">
        <v>3279</v>
      </c>
      <c r="C848" s="1" t="s">
        <v>3570</v>
      </c>
      <c r="D848" s="1" t="s">
        <v>3571</v>
      </c>
      <c r="E848" t="str">
        <f>IMAGE("http://ifttt.com/images/no_image_card.png",1)</f>
        <v/>
      </c>
      <c r="F848" s="1" t="s">
        <v>4</v>
      </c>
      <c r="G848" s="2" t="s">
        <v>3572</v>
      </c>
    </row>
    <row r="849">
      <c r="A849" s="1" t="s">
        <v>3573</v>
      </c>
      <c r="B849" s="1" t="s">
        <v>3429</v>
      </c>
      <c r="C849" s="1" t="s">
        <v>3574</v>
      </c>
      <c r="D849" s="2" t="s">
        <v>3575</v>
      </c>
      <c r="E849" t="str">
        <f>IMAGE("https://blog.blocktrail.com/wp-content/uploads/2015/06/CBlpwQoWgAEWJvL-300x165.png",1)</f>
        <v/>
      </c>
      <c r="F849" s="1" t="s">
        <v>4</v>
      </c>
      <c r="G849" s="2" t="s">
        <v>3576</v>
      </c>
    </row>
    <row r="850">
      <c r="A850" s="1" t="s">
        <v>3565</v>
      </c>
      <c r="B850" s="1" t="s">
        <v>3429</v>
      </c>
      <c r="C850" s="1" t="s">
        <v>3566</v>
      </c>
      <c r="D850" s="2" t="s">
        <v>3567</v>
      </c>
      <c r="E850" t="str">
        <f>IMAGE("https://pbs.twimg.com/media/CGvi1mDWwAAs_6L.jpg:large",1)</f>
        <v/>
      </c>
      <c r="F850" s="1" t="s">
        <v>4</v>
      </c>
      <c r="G850" s="2" t="s">
        <v>3568</v>
      </c>
    </row>
    <row r="851">
      <c r="A851" s="1" t="s">
        <v>3569</v>
      </c>
      <c r="B851" s="1" t="s">
        <v>3279</v>
      </c>
      <c r="C851" s="1" t="s">
        <v>3570</v>
      </c>
      <c r="D851" s="1" t="s">
        <v>3571</v>
      </c>
      <c r="E851" t="str">
        <f>IMAGE("http://ifttt.com/images/no_image_card.png",1)</f>
        <v/>
      </c>
      <c r="F851" s="1" t="s">
        <v>4</v>
      </c>
      <c r="G851" s="2" t="s">
        <v>3572</v>
      </c>
    </row>
    <row r="852">
      <c r="A852" s="1" t="s">
        <v>3577</v>
      </c>
      <c r="B852" s="1" t="s">
        <v>1235</v>
      </c>
      <c r="C852" s="1" t="s">
        <v>3578</v>
      </c>
      <c r="D852" s="2" t="s">
        <v>3579</v>
      </c>
      <c r="E852" t="str">
        <f>IMAGE("https://i.ytimg.com/vi/N_F2FDpU1mM/hqdefault.jpg",1)</f>
        <v/>
      </c>
      <c r="F852" s="1" t="s">
        <v>4</v>
      </c>
      <c r="G852" s="2" t="s">
        <v>3580</v>
      </c>
    </row>
    <row r="853">
      <c r="A853" s="1" t="s">
        <v>3581</v>
      </c>
      <c r="B853" s="1" t="s">
        <v>3582</v>
      </c>
      <c r="C853" s="1" t="s">
        <v>3583</v>
      </c>
      <c r="D853" s="2" t="s">
        <v>3584</v>
      </c>
      <c r="E853" t="str">
        <f>IMAGE("http://s3.reutersmedia.net/resources/r/?m=02&amp;amp;d=20150605&amp;amp;t=2&amp;amp;i=1053854507&amp;amp;w=1200&amp;amp;fh=&amp;amp;fw=&amp;amp;ll=&amp;amp;pl=&amp;amp;r=LYNXMPEB5405M",1)</f>
        <v/>
      </c>
      <c r="F853" s="1" t="s">
        <v>4</v>
      </c>
      <c r="G853" s="2" t="s">
        <v>3585</v>
      </c>
    </row>
    <row r="854">
      <c r="A854" s="1" t="s">
        <v>3581</v>
      </c>
      <c r="B854" s="1" t="s">
        <v>3586</v>
      </c>
      <c r="C854" s="1" t="s">
        <v>3587</v>
      </c>
      <c r="D854" s="1" t="s">
        <v>3588</v>
      </c>
      <c r="E854" t="str">
        <f>IMAGE("http://ifttt.com/images/no_image_card.png",1)</f>
        <v/>
      </c>
      <c r="F854" s="1" t="s">
        <v>4</v>
      </c>
      <c r="G854" s="2" t="s">
        <v>3589</v>
      </c>
    </row>
    <row r="855">
      <c r="A855" s="1" t="s">
        <v>3590</v>
      </c>
      <c r="B855" s="1" t="s">
        <v>3591</v>
      </c>
      <c r="C855" s="1" t="s">
        <v>3592</v>
      </c>
      <c r="D855" s="2" t="s">
        <v>3593</v>
      </c>
      <c r="E855" t="str">
        <f>IMAGE("http://bitcoin-betting-guide.com/wp-content/uploads/2015/05/Belmont-Stakes-2015.jpg",1)</f>
        <v/>
      </c>
      <c r="F855" s="1" t="s">
        <v>4</v>
      </c>
      <c r="G855" s="2" t="s">
        <v>3594</v>
      </c>
    </row>
    <row r="856">
      <c r="A856" s="1" t="s">
        <v>3595</v>
      </c>
      <c r="B856" s="1" t="s">
        <v>637</v>
      </c>
      <c r="C856" s="1" t="s">
        <v>3596</v>
      </c>
      <c r="D856" s="1" t="s">
        <v>3597</v>
      </c>
      <c r="E856" t="str">
        <f>IMAGE("http://ifttt.com/images/no_image_card.png",1)</f>
        <v/>
      </c>
      <c r="F856" s="1" t="s">
        <v>4</v>
      </c>
      <c r="G856" s="2" t="s">
        <v>3598</v>
      </c>
    </row>
    <row r="857">
      <c r="A857" s="1" t="s">
        <v>3599</v>
      </c>
      <c r="B857" s="1" t="s">
        <v>3600</v>
      </c>
      <c r="C857" s="1" t="s">
        <v>3601</v>
      </c>
      <c r="D857" s="2" t="s">
        <v>3602</v>
      </c>
      <c r="E857" t="str">
        <f>IMAGE("http://bitcointicker.co/alert.png",1)</f>
        <v/>
      </c>
      <c r="F857" s="1" t="s">
        <v>4</v>
      </c>
      <c r="G857" s="2" t="s">
        <v>3603</v>
      </c>
    </row>
    <row r="858">
      <c r="A858" s="1" t="s">
        <v>3604</v>
      </c>
      <c r="B858" s="1" t="s">
        <v>3605</v>
      </c>
      <c r="C858" s="1" t="s">
        <v>3606</v>
      </c>
      <c r="D858" s="1" t="s">
        <v>3607</v>
      </c>
      <c r="E858" t="str">
        <f>IMAGE("http://ifttt.com/images/no_image_card.png",1)</f>
        <v/>
      </c>
      <c r="F858" s="1" t="s">
        <v>4</v>
      </c>
      <c r="G858" s="2" t="s">
        <v>3608</v>
      </c>
    </row>
    <row r="859">
      <c r="A859" s="1" t="s">
        <v>3577</v>
      </c>
      <c r="B859" s="1" t="s">
        <v>1235</v>
      </c>
      <c r="C859" s="1" t="s">
        <v>3578</v>
      </c>
      <c r="D859" s="2" t="s">
        <v>3579</v>
      </c>
      <c r="E859" t="str">
        <f>IMAGE("https://i.ytimg.com/vi/N_F2FDpU1mM/hqdefault.jpg",1)</f>
        <v/>
      </c>
      <c r="F859" s="1" t="s">
        <v>4</v>
      </c>
      <c r="G859" s="2" t="s">
        <v>3580</v>
      </c>
    </row>
    <row r="860">
      <c r="A860" s="1" t="s">
        <v>3581</v>
      </c>
      <c r="B860" s="1" t="s">
        <v>3582</v>
      </c>
      <c r="C860" s="1" t="s">
        <v>3583</v>
      </c>
      <c r="D860" s="2" t="s">
        <v>3584</v>
      </c>
      <c r="E860" t="str">
        <f>IMAGE("http://s3.reutersmedia.net/resources/r/?m=02&amp;amp;d=20150605&amp;amp;t=2&amp;amp;i=1053854507&amp;amp;w=1200&amp;amp;fh=&amp;amp;fw=&amp;amp;ll=&amp;amp;pl=&amp;amp;r=LYNXMPEB5405M",1)</f>
        <v/>
      </c>
      <c r="F860" s="1" t="s">
        <v>4</v>
      </c>
      <c r="G860" s="2" t="s">
        <v>3585</v>
      </c>
    </row>
    <row r="861">
      <c r="A861" s="1" t="s">
        <v>3581</v>
      </c>
      <c r="B861" s="1" t="s">
        <v>3586</v>
      </c>
      <c r="C861" s="1" t="s">
        <v>3587</v>
      </c>
      <c r="D861" s="1" t="s">
        <v>3588</v>
      </c>
      <c r="E861" t="str">
        <f>IMAGE("http://ifttt.com/images/no_image_card.png",1)</f>
        <v/>
      </c>
      <c r="F861" s="1" t="s">
        <v>4</v>
      </c>
      <c r="G861" s="2" t="s">
        <v>3589</v>
      </c>
    </row>
    <row r="862">
      <c r="A862" s="1" t="s">
        <v>3609</v>
      </c>
      <c r="B862" s="1" t="s">
        <v>3610</v>
      </c>
      <c r="C862" s="1" t="s">
        <v>3611</v>
      </c>
      <c r="D862" s="2" t="s">
        <v>3612</v>
      </c>
      <c r="E862" t="str">
        <f>IMAGE("http://ichef.bbci.co.uk/news/1024/media/images/83443000/jpg/_83443696_russia_kolion_shlyapnikov1.jpg",1)</f>
        <v/>
      </c>
      <c r="F862" s="1" t="s">
        <v>4</v>
      </c>
      <c r="G862" s="2" t="s">
        <v>3613</v>
      </c>
    </row>
    <row r="863">
      <c r="A863" s="1" t="s">
        <v>3614</v>
      </c>
      <c r="B863" s="1" t="s">
        <v>3615</v>
      </c>
      <c r="C863" s="1" t="s">
        <v>3616</v>
      </c>
      <c r="D863" s="2" t="s">
        <v>3617</v>
      </c>
      <c r="E863" t="str">
        <f>IMAGE("http://assets.dnainfo.com/generated/photo/2015/06/bitcoin-robbery-1433454495.jpg/extralarge.jpg",1)</f>
        <v/>
      </c>
      <c r="F863" s="1" t="s">
        <v>4</v>
      </c>
      <c r="G863" s="2" t="s">
        <v>3618</v>
      </c>
    </row>
    <row r="864">
      <c r="A864" s="1" t="s">
        <v>3619</v>
      </c>
      <c r="B864" s="1" t="s">
        <v>3620</v>
      </c>
      <c r="C864" s="1" t="s">
        <v>3621</v>
      </c>
      <c r="D864" s="1" t="s">
        <v>3622</v>
      </c>
      <c r="E864" t="str">
        <f>IMAGE("http://ifttt.com/images/no_image_card.png",1)</f>
        <v/>
      </c>
      <c r="F864" s="1" t="s">
        <v>4</v>
      </c>
      <c r="G864" s="2" t="s">
        <v>3623</v>
      </c>
    </row>
    <row r="865">
      <c r="A865" s="1" t="s">
        <v>3624</v>
      </c>
      <c r="B865" s="1" t="s">
        <v>3625</v>
      </c>
      <c r="C865" s="1" t="s">
        <v>3626</v>
      </c>
      <c r="D865" s="2" t="s">
        <v>3627</v>
      </c>
      <c r="E865" t="str">
        <f>IMAGE("https://randpaul.com/i/rand_fb_share_image.png",1)</f>
        <v/>
      </c>
      <c r="F865" s="1" t="s">
        <v>4</v>
      </c>
      <c r="G865" s="2" t="s">
        <v>3628</v>
      </c>
    </row>
    <row r="866">
      <c r="A866" s="1" t="s">
        <v>3629</v>
      </c>
      <c r="B866" s="1" t="s">
        <v>3630</v>
      </c>
      <c r="C866" s="1" t="s">
        <v>3631</v>
      </c>
      <c r="D866" s="2" t="s">
        <v>3632</v>
      </c>
      <c r="E866" t="str">
        <f>IMAGE("http://media.guim.co.uk/2351e6f144adbe2f8b6601f4e86e086fdec51e46/0_98_2514_1510/2514.jpg",1)</f>
        <v/>
      </c>
      <c r="F866" s="1" t="s">
        <v>4</v>
      </c>
      <c r="G866" s="2" t="s">
        <v>3633</v>
      </c>
    </row>
    <row r="867">
      <c r="A867" s="1" t="s">
        <v>3634</v>
      </c>
      <c r="B867" s="1" t="s">
        <v>2545</v>
      </c>
      <c r="C867" s="1" t="s">
        <v>3635</v>
      </c>
      <c r="D867" s="2" t="s">
        <v>3636</v>
      </c>
      <c r="E867" t="str">
        <f>IMAGE("http://altcoinpress.com/wp-content/uploads/2015/06/bitcoin_exchanges_track2.jpg",1)</f>
        <v/>
      </c>
      <c r="F867" s="1" t="s">
        <v>4</v>
      </c>
      <c r="G867" s="2" t="s">
        <v>3637</v>
      </c>
    </row>
    <row r="868">
      <c r="A868" s="1" t="s">
        <v>3638</v>
      </c>
      <c r="B868" s="1" t="s">
        <v>3639</v>
      </c>
      <c r="C868" s="1" t="s">
        <v>1784</v>
      </c>
      <c r="D868" s="2" t="s">
        <v>1785</v>
      </c>
      <c r="E868" t="str">
        <f>IMAGE("http://static2.businessinsider.com/image/554124f36da8117d129128d5/this-robot-competition-inspired-students-and-will-get-you-excited-about-the-future.jpg",1)</f>
        <v/>
      </c>
      <c r="F868" s="1" t="s">
        <v>4</v>
      </c>
      <c r="G868" s="2" t="s">
        <v>3640</v>
      </c>
    </row>
    <row r="869">
      <c r="A869" s="1" t="s">
        <v>3641</v>
      </c>
      <c r="B869" s="1" t="s">
        <v>3642</v>
      </c>
      <c r="C869" s="1" t="s">
        <v>3643</v>
      </c>
      <c r="D869" s="1" t="s">
        <v>3643</v>
      </c>
      <c r="E869" t="str">
        <f>IMAGE("http://ifttt.com/images/no_image_card.png",1)</f>
        <v/>
      </c>
      <c r="F869" s="1" t="s">
        <v>4</v>
      </c>
      <c r="G869" s="2" t="s">
        <v>3644</v>
      </c>
    </row>
    <row r="870">
      <c r="A870" s="1" t="s">
        <v>3645</v>
      </c>
      <c r="B870" s="1" t="s">
        <v>2866</v>
      </c>
      <c r="C870" s="1" t="s">
        <v>3646</v>
      </c>
      <c r="D870" s="2" t="s">
        <v>3647</v>
      </c>
      <c r="E870" t="str">
        <f>IMAGE("http://insidebitcoins.com/wp-content/uploads/2015/06/17086570218_650ba5e1e5_k-150x150.jpg",1)</f>
        <v/>
      </c>
      <c r="F870" s="1" t="s">
        <v>4</v>
      </c>
      <c r="G870" s="2" t="s">
        <v>3648</v>
      </c>
    </row>
    <row r="871">
      <c r="A871" s="1" t="s">
        <v>3649</v>
      </c>
      <c r="B871" s="1" t="s">
        <v>1439</v>
      </c>
      <c r="C871" s="1" t="s">
        <v>3650</v>
      </c>
      <c r="D871" s="1" t="s">
        <v>3651</v>
      </c>
      <c r="E871" t="str">
        <f>IMAGE("http://ifttt.com/images/no_image_card.png",1)</f>
        <v/>
      </c>
      <c r="F871" s="1" t="s">
        <v>4</v>
      </c>
      <c r="G871" s="2" t="s">
        <v>3652</v>
      </c>
    </row>
    <row r="872">
      <c r="A872" s="1" t="s">
        <v>3653</v>
      </c>
      <c r="B872" s="1" t="s">
        <v>3654</v>
      </c>
      <c r="C872" s="1" t="s">
        <v>3655</v>
      </c>
      <c r="D872" s="2" t="s">
        <v>3656</v>
      </c>
      <c r="E872" t="str">
        <f>IMAGE("http://i.imgur.com/OS3TBXk.jpg",1)</f>
        <v/>
      </c>
      <c r="F872" s="1" t="s">
        <v>4</v>
      </c>
      <c r="G872" s="2" t="s">
        <v>3657</v>
      </c>
    </row>
    <row r="873">
      <c r="A873" s="1" t="s">
        <v>3658</v>
      </c>
      <c r="B873" s="1" t="s">
        <v>3659</v>
      </c>
      <c r="C873" s="1" t="s">
        <v>3660</v>
      </c>
      <c r="D873" s="1" t="s">
        <v>3661</v>
      </c>
      <c r="E873" t="str">
        <f t="shared" ref="E873:E876" si="109">IMAGE("http://ifttt.com/images/no_image_card.png",1)</f>
        <v/>
      </c>
      <c r="F873" s="1" t="s">
        <v>4</v>
      </c>
      <c r="G873" s="2" t="s">
        <v>3662</v>
      </c>
    </row>
    <row r="874">
      <c r="A874" s="1" t="s">
        <v>3663</v>
      </c>
      <c r="B874" s="1" t="s">
        <v>3664</v>
      </c>
      <c r="C874" s="1" t="s">
        <v>3665</v>
      </c>
      <c r="D874" s="2" t="s">
        <v>3666</v>
      </c>
      <c r="E874" t="str">
        <f t="shared" si="109"/>
        <v/>
      </c>
      <c r="F874" s="1" t="s">
        <v>4</v>
      </c>
      <c r="G874" s="2" t="s">
        <v>3667</v>
      </c>
    </row>
    <row r="875">
      <c r="A875" s="1" t="s">
        <v>3668</v>
      </c>
      <c r="B875" s="1" t="s">
        <v>1203</v>
      </c>
      <c r="C875" s="1" t="s">
        <v>3669</v>
      </c>
      <c r="D875" s="1" t="s">
        <v>364</v>
      </c>
      <c r="E875" t="str">
        <f t="shared" si="109"/>
        <v/>
      </c>
      <c r="F875" s="1" t="s">
        <v>4</v>
      </c>
      <c r="G875" s="2" t="s">
        <v>3670</v>
      </c>
    </row>
    <row r="876">
      <c r="A876" s="1" t="s">
        <v>3671</v>
      </c>
      <c r="B876" s="1" t="s">
        <v>1560</v>
      </c>
      <c r="C876" s="1" t="s">
        <v>3672</v>
      </c>
      <c r="D876" s="1" t="s">
        <v>3673</v>
      </c>
      <c r="E876" t="str">
        <f t="shared" si="109"/>
        <v/>
      </c>
      <c r="F876" s="1" t="s">
        <v>4</v>
      </c>
      <c r="G876" s="2" t="s">
        <v>3674</v>
      </c>
    </row>
    <row r="877">
      <c r="A877" s="1" t="s">
        <v>3675</v>
      </c>
      <c r="B877" s="1" t="s">
        <v>3676</v>
      </c>
      <c r="C877" s="1" t="s">
        <v>3677</v>
      </c>
      <c r="D877" s="2" t="s">
        <v>3678</v>
      </c>
      <c r="E877" t="str">
        <f>IMAGE("http://i.imgur.com/nVyxBkR.png?fb",1)</f>
        <v/>
      </c>
      <c r="F877" s="1" t="s">
        <v>4</v>
      </c>
      <c r="G877" s="2" t="s">
        <v>3679</v>
      </c>
    </row>
    <row r="878">
      <c r="A878" s="1" t="s">
        <v>3680</v>
      </c>
      <c r="B878" s="1" t="s">
        <v>3681</v>
      </c>
      <c r="C878" s="1" t="s">
        <v>3682</v>
      </c>
      <c r="D878" s="1" t="s">
        <v>3683</v>
      </c>
      <c r="E878" t="str">
        <f>IMAGE("http://ifttt.com/images/no_image_card.png",1)</f>
        <v/>
      </c>
      <c r="F878" s="1" t="s">
        <v>4</v>
      </c>
      <c r="G878" s="2" t="s">
        <v>3684</v>
      </c>
    </row>
    <row r="879">
      <c r="A879" s="1" t="s">
        <v>3685</v>
      </c>
      <c r="B879" s="1" t="s">
        <v>3686</v>
      </c>
      <c r="C879" s="1" t="s">
        <v>3687</v>
      </c>
      <c r="D879" s="2" t="s">
        <v>3688</v>
      </c>
      <c r="E879" t="str">
        <f>IMAGE("https://i.ytimg.com/vi/P81c_HZRtXg/maxresdefault.jpg",1)</f>
        <v/>
      </c>
      <c r="F879" s="1" t="s">
        <v>4</v>
      </c>
      <c r="G879" s="2" t="s">
        <v>3689</v>
      </c>
    </row>
    <row r="880">
      <c r="A880" s="1" t="s">
        <v>3690</v>
      </c>
      <c r="B880" s="1" t="s">
        <v>3691</v>
      </c>
      <c r="C880" s="1" t="s">
        <v>3692</v>
      </c>
      <c r="D880" s="1" t="s">
        <v>3693</v>
      </c>
      <c r="E880" t="str">
        <f t="shared" ref="E880:E881" si="110">IMAGE("http://ifttt.com/images/no_image_card.png",1)</f>
        <v/>
      </c>
      <c r="F880" s="1" t="s">
        <v>4</v>
      </c>
      <c r="G880" s="2" t="s">
        <v>3694</v>
      </c>
    </row>
    <row r="881">
      <c r="A881" s="1" t="s">
        <v>3671</v>
      </c>
      <c r="B881" s="1" t="s">
        <v>1560</v>
      </c>
      <c r="C881" s="1" t="s">
        <v>3672</v>
      </c>
      <c r="D881" s="1" t="s">
        <v>3673</v>
      </c>
      <c r="E881" t="str">
        <f t="shared" si="110"/>
        <v/>
      </c>
      <c r="F881" s="1" t="s">
        <v>4</v>
      </c>
      <c r="G881" s="2" t="s">
        <v>3674</v>
      </c>
    </row>
    <row r="882">
      <c r="A882" s="1" t="s">
        <v>3695</v>
      </c>
      <c r="B882" s="1" t="s">
        <v>3696</v>
      </c>
      <c r="C882" s="1" t="s">
        <v>3616</v>
      </c>
      <c r="D882" s="2" t="s">
        <v>3697</v>
      </c>
      <c r="E882" t="str">
        <f>IMAGE("https://assets.dnainfo.com/generated/photo/2015/06/bitcoin-robbery-1433454495.jpg/extralarge.jpg",1)</f>
        <v/>
      </c>
      <c r="F882" s="1" t="s">
        <v>4</v>
      </c>
      <c r="G882" s="2" t="s">
        <v>3698</v>
      </c>
    </row>
    <row r="883">
      <c r="A883" s="1" t="s">
        <v>3699</v>
      </c>
      <c r="B883" s="1" t="s">
        <v>3700</v>
      </c>
      <c r="C883" s="1" t="s">
        <v>3701</v>
      </c>
      <c r="D883" s="1" t="s">
        <v>3702</v>
      </c>
      <c r="E883" t="str">
        <f>IMAGE("http://ifttt.com/images/no_image_card.png",1)</f>
        <v/>
      </c>
      <c r="F883" s="1" t="s">
        <v>4</v>
      </c>
      <c r="G883" s="2" t="s">
        <v>3703</v>
      </c>
    </row>
    <row r="884">
      <c r="A884" s="1" t="s">
        <v>3704</v>
      </c>
      <c r="B884" s="1" t="s">
        <v>3705</v>
      </c>
      <c r="C884" s="1" t="s">
        <v>3706</v>
      </c>
      <c r="D884" s="2" t="s">
        <v>3707</v>
      </c>
      <c r="E884" t="str">
        <f>IMAGE("http://bitcoinist.net/wp-content/uploads/2015/06/shutterstock_260793614.jpg",1)</f>
        <v/>
      </c>
      <c r="F884" s="1" t="s">
        <v>4</v>
      </c>
      <c r="G884" s="2" t="s">
        <v>3708</v>
      </c>
    </row>
    <row r="885">
      <c r="A885" s="1" t="s">
        <v>3709</v>
      </c>
      <c r="B885" s="1" t="s">
        <v>3710</v>
      </c>
      <c r="C885" s="1" t="s">
        <v>3711</v>
      </c>
      <c r="D885" s="2" t="s">
        <v>3712</v>
      </c>
      <c r="E885" t="str">
        <f>IMAGE("http://www.zerohedge.com/sites/default/files/images/user5/imageroot/2015/06/greek%20deposit%20flows_0.jpg",1)</f>
        <v/>
      </c>
      <c r="F885" s="1" t="s">
        <v>4</v>
      </c>
      <c r="G885" s="2" t="s">
        <v>3713</v>
      </c>
    </row>
    <row r="886">
      <c r="A886" s="1" t="s">
        <v>3714</v>
      </c>
      <c r="B886" s="1" t="s">
        <v>3715</v>
      </c>
      <c r="C886" s="1" t="s">
        <v>3716</v>
      </c>
      <c r="D886" s="2" t="s">
        <v>3717</v>
      </c>
      <c r="E886" t="str">
        <f>IMAGE("https://fx.instaforex.com/i/img/promo_pages/meta/promo2.png",1)</f>
        <v/>
      </c>
      <c r="F886" s="1" t="s">
        <v>4</v>
      </c>
      <c r="G886" s="2" t="s">
        <v>3718</v>
      </c>
    </row>
    <row r="887">
      <c r="A887" s="1" t="s">
        <v>3719</v>
      </c>
      <c r="B887" s="1" t="s">
        <v>3720</v>
      </c>
      <c r="C887" s="1" t="s">
        <v>3721</v>
      </c>
      <c r="D887" s="2" t="s">
        <v>3722</v>
      </c>
      <c r="E887" t="str">
        <f>IMAGE("http://www.futurism.com/wp-content/uploads/2015/06/Bitcoin_June5th_2015.jpg",1)</f>
        <v/>
      </c>
      <c r="F887" s="1" t="s">
        <v>4</v>
      </c>
      <c r="G887" s="2" t="s">
        <v>3723</v>
      </c>
    </row>
    <row r="888">
      <c r="A888" s="1" t="s">
        <v>3724</v>
      </c>
      <c r="B888" s="1" t="s">
        <v>3630</v>
      </c>
      <c r="C888" s="1" t="s">
        <v>3725</v>
      </c>
      <c r="D888" s="2" t="s">
        <v>3726</v>
      </c>
      <c r="E888" t="str">
        <f>IMAGE("http://assets.bwbx.io/images/iALkKYyOciSk/v2/840x473.jpg",1)</f>
        <v/>
      </c>
      <c r="F888" s="1" t="s">
        <v>4</v>
      </c>
      <c r="G888" s="2" t="s">
        <v>3727</v>
      </c>
    </row>
    <row r="889">
      <c r="A889" s="1" t="s">
        <v>3728</v>
      </c>
      <c r="B889" s="1" t="s">
        <v>3630</v>
      </c>
      <c r="C889" s="1" t="s">
        <v>3729</v>
      </c>
      <c r="D889" s="2" t="s">
        <v>3730</v>
      </c>
      <c r="E889" t="str">
        <f>IMAGE("http://blogs-images.forbes.com/georgehoward/files/2015/06/Screen-Shot-2015-06-05-at-4.27.01-PM-e1433536097855.png",1)</f>
        <v/>
      </c>
      <c r="F889" s="1" t="s">
        <v>4</v>
      </c>
      <c r="G889" s="2" t="s">
        <v>3731</v>
      </c>
    </row>
    <row r="890">
      <c r="A890" s="1" t="s">
        <v>3732</v>
      </c>
      <c r="B890" s="1" t="s">
        <v>3733</v>
      </c>
      <c r="C890" s="1" t="s">
        <v>3734</v>
      </c>
      <c r="D890" s="2" t="s">
        <v>3735</v>
      </c>
      <c r="E890" t="str">
        <f>IMAGE("http://webrazzi.com/wp-content/uploads/2015/06/Turkiye-Mobil-Bankacilik-ING-318x175.jpg",1)</f>
        <v/>
      </c>
      <c r="F890" s="1" t="s">
        <v>4</v>
      </c>
      <c r="G890" s="2" t="s">
        <v>3736</v>
      </c>
    </row>
    <row r="891">
      <c r="A891" s="1" t="s">
        <v>3737</v>
      </c>
      <c r="B891" s="1" t="s">
        <v>3738</v>
      </c>
      <c r="C891" s="1" t="s">
        <v>3739</v>
      </c>
      <c r="D891" s="2" t="s">
        <v>3740</v>
      </c>
      <c r="E891" t="str">
        <f>IMAGE("https://blockchain.info/Resources/arrow_right_green.png",1)</f>
        <v/>
      </c>
      <c r="F891" s="1" t="s">
        <v>4</v>
      </c>
      <c r="G891" s="2" t="s">
        <v>3741</v>
      </c>
    </row>
    <row r="892">
      <c r="A892" s="1" t="s">
        <v>3742</v>
      </c>
      <c r="B892" s="1" t="s">
        <v>3743</v>
      </c>
      <c r="C892" s="1" t="s">
        <v>3744</v>
      </c>
      <c r="D892" s="2" t="s">
        <v>3745</v>
      </c>
      <c r="E892" t="str">
        <f>IMAGE("http://i.imgur.com/Nmynjq5.jpg?fb",1)</f>
        <v/>
      </c>
      <c r="F892" s="1" t="s">
        <v>4</v>
      </c>
      <c r="G892" s="2" t="s">
        <v>3746</v>
      </c>
    </row>
    <row r="893">
      <c r="A893" s="1" t="s">
        <v>3747</v>
      </c>
      <c r="B893" s="1" t="s">
        <v>3137</v>
      </c>
      <c r="C893" s="1" t="s">
        <v>3748</v>
      </c>
      <c r="D893" s="1" t="s">
        <v>364</v>
      </c>
      <c r="E893" t="str">
        <f>IMAGE("http://ifttt.com/images/no_image_card.png",1)</f>
        <v/>
      </c>
      <c r="F893" s="1" t="s">
        <v>4</v>
      </c>
      <c r="G893" s="2" t="s">
        <v>3749</v>
      </c>
    </row>
    <row r="894">
      <c r="A894" s="1" t="s">
        <v>3750</v>
      </c>
      <c r="B894" s="1" t="s">
        <v>3751</v>
      </c>
      <c r="C894" s="1" t="s">
        <v>3752</v>
      </c>
      <c r="D894" s="2" t="s">
        <v>3753</v>
      </c>
      <c r="E894" t="str">
        <f>IMAGE("http://i.kinja-img.com/gawker-media/image/upload/s--ws11BGVv--/c_fill,fl_progressive,g_north,h_358,q_80,w_636/1284239570534712206.jpg",1)</f>
        <v/>
      </c>
      <c r="F894" s="1" t="s">
        <v>4</v>
      </c>
      <c r="G894" s="2" t="s">
        <v>3754</v>
      </c>
    </row>
    <row r="895">
      <c r="A895" s="1" t="s">
        <v>3755</v>
      </c>
      <c r="B895" s="1" t="s">
        <v>3756</v>
      </c>
      <c r="C895" s="1" t="s">
        <v>3757</v>
      </c>
      <c r="D895" s="2" t="s">
        <v>3758</v>
      </c>
      <c r="E895" t="str">
        <f>IMAGE("https://pbs.twimg.com/profile_images/378800000319314436/1ef15a779fa555dd2434b8d6aba872db_400x400.png",1)</f>
        <v/>
      </c>
      <c r="F895" s="1" t="s">
        <v>4</v>
      </c>
      <c r="G895" s="2" t="s">
        <v>3759</v>
      </c>
    </row>
    <row r="896">
      <c r="A896" s="1" t="s">
        <v>3760</v>
      </c>
      <c r="B896" s="1" t="s">
        <v>3761</v>
      </c>
      <c r="C896" s="1" t="s">
        <v>3762</v>
      </c>
      <c r="D896" s="2" t="s">
        <v>3763</v>
      </c>
      <c r="E896" t="str">
        <f>IMAGE("https://i.ytimg.com/vi/fU7nk1O4jbg/hqdefault.jpg",1)</f>
        <v/>
      </c>
      <c r="F896" s="1" t="s">
        <v>4</v>
      </c>
      <c r="G896" s="2" t="s">
        <v>3764</v>
      </c>
    </row>
    <row r="897">
      <c r="A897" s="1" t="s">
        <v>3765</v>
      </c>
      <c r="B897" s="1" t="s">
        <v>3766</v>
      </c>
      <c r="C897" s="1" t="s">
        <v>3767</v>
      </c>
      <c r="D897" s="2" t="s">
        <v>3768</v>
      </c>
      <c r="E897" t="str">
        <f>IMAGE("http://pthumbnails.5min.com/10377380/518868987_66_560_292.jpg",1)</f>
        <v/>
      </c>
      <c r="F897" s="1" t="s">
        <v>4</v>
      </c>
      <c r="G897" s="2" t="s">
        <v>3769</v>
      </c>
    </row>
    <row r="898">
      <c r="A898" s="1" t="s">
        <v>3770</v>
      </c>
      <c r="B898" s="1" t="s">
        <v>3189</v>
      </c>
      <c r="C898" s="1" t="s">
        <v>3771</v>
      </c>
      <c r="D898" s="1" t="s">
        <v>3772</v>
      </c>
      <c r="E898" t="str">
        <f t="shared" ref="E898:E899" si="111">IMAGE("http://ifttt.com/images/no_image_card.png",1)</f>
        <v/>
      </c>
      <c r="F898" s="1" t="s">
        <v>4</v>
      </c>
      <c r="G898" s="2" t="s">
        <v>3773</v>
      </c>
    </row>
    <row r="899">
      <c r="A899" s="1" t="s">
        <v>3774</v>
      </c>
      <c r="B899" s="1" t="s">
        <v>3775</v>
      </c>
      <c r="C899" s="1" t="s">
        <v>3776</v>
      </c>
      <c r="D899" s="2" t="s">
        <v>3777</v>
      </c>
      <c r="E899" t="str">
        <f t="shared" si="111"/>
        <v/>
      </c>
      <c r="F899" s="1" t="s">
        <v>4</v>
      </c>
      <c r="G899" s="2" t="s">
        <v>3778</v>
      </c>
    </row>
    <row r="900">
      <c r="A900" s="1" t="s">
        <v>3779</v>
      </c>
      <c r="B900" s="1" t="s">
        <v>3780</v>
      </c>
      <c r="C900" s="1" t="s">
        <v>3781</v>
      </c>
      <c r="D900" s="2" t="s">
        <v>3782</v>
      </c>
      <c r="E900" t="str">
        <f>IMAGE("//assets0.uvcdn.com/pkg/logo/uservoice-bullhorn-512px-9a72b93b3f03eec38c53439abfd06d91.png",1)</f>
        <v/>
      </c>
      <c r="F900" s="1" t="s">
        <v>4</v>
      </c>
      <c r="G900" s="2" t="s">
        <v>3783</v>
      </c>
    </row>
    <row r="901">
      <c r="A901" s="1" t="s">
        <v>3784</v>
      </c>
      <c r="B901" s="1" t="s">
        <v>3785</v>
      </c>
      <c r="C901" s="1" t="s">
        <v>3786</v>
      </c>
      <c r="D901" s="2" t="s">
        <v>3787</v>
      </c>
      <c r="E901" t="str">
        <f>IMAGE("https://s3.amazonaws.com/coingecko-buzz/block-size-debate-header2.jpg",1)</f>
        <v/>
      </c>
      <c r="F901" s="1" t="s">
        <v>4</v>
      </c>
      <c r="G901" s="2" t="s">
        <v>3788</v>
      </c>
    </row>
    <row r="902">
      <c r="A902" s="1" t="s">
        <v>3789</v>
      </c>
      <c r="B902" s="1" t="s">
        <v>3790</v>
      </c>
      <c r="C902" s="1" t="s">
        <v>3791</v>
      </c>
      <c r="D902" s="2" t="s">
        <v>3792</v>
      </c>
      <c r="E902" t="str">
        <f>IMAGE("http://tiagn.com/blog/wp-content/uploads/2015/06/BitcoinWallet.jpg",1)</f>
        <v/>
      </c>
      <c r="F902" s="1" t="s">
        <v>4</v>
      </c>
      <c r="G902" s="2" t="s">
        <v>3793</v>
      </c>
    </row>
    <row r="903">
      <c r="A903" s="1" t="s">
        <v>3794</v>
      </c>
      <c r="B903" s="1" t="s">
        <v>1235</v>
      </c>
      <c r="C903" s="1" t="s">
        <v>3795</v>
      </c>
      <c r="D903" s="2" t="s">
        <v>3796</v>
      </c>
      <c r="E903" t="str">
        <f>IMAGE("http://p2.zdassets.com/hc/settings_assets/482660/200018834/ExjPWruxm2LaLWhzKrpaow-circle-logo.png",1)</f>
        <v/>
      </c>
      <c r="F903" s="1" t="s">
        <v>4</v>
      </c>
      <c r="G903" s="2" t="s">
        <v>3797</v>
      </c>
    </row>
    <row r="904">
      <c r="A904" s="1" t="s">
        <v>3798</v>
      </c>
      <c r="B904" s="1" t="s">
        <v>3799</v>
      </c>
      <c r="C904" s="1" t="s">
        <v>3800</v>
      </c>
      <c r="D904" s="2" t="s">
        <v>3801</v>
      </c>
      <c r="E904" t="str">
        <f>IMAGE("http://cex.io/img/b/468x60-2.jpg",1)</f>
        <v/>
      </c>
      <c r="F904" s="1" t="s">
        <v>4</v>
      </c>
      <c r="G904" s="2" t="s">
        <v>3802</v>
      </c>
    </row>
    <row r="905">
      <c r="A905" s="1" t="s">
        <v>3803</v>
      </c>
      <c r="B905" s="1" t="s">
        <v>2597</v>
      </c>
      <c r="C905" s="1" t="s">
        <v>3804</v>
      </c>
      <c r="D905" s="2" t="s">
        <v>3805</v>
      </c>
      <c r="E905" t="str">
        <f>IMAGE("https://i.ytimg.com/vi/Nzqq3PIlV8A/maxresdefault.jpg",1)</f>
        <v/>
      </c>
      <c r="F905" s="1" t="s">
        <v>4</v>
      </c>
      <c r="G905" s="2" t="s">
        <v>3806</v>
      </c>
    </row>
    <row r="906">
      <c r="A906" s="1" t="s">
        <v>3807</v>
      </c>
      <c r="B906" s="1" t="s">
        <v>3808</v>
      </c>
      <c r="C906" s="1" t="s">
        <v>3809</v>
      </c>
      <c r="D906" s="1" t="s">
        <v>3810</v>
      </c>
      <c r="E906" t="str">
        <f t="shared" ref="E906:E908" si="112">IMAGE("http://ifttt.com/images/no_image_card.png",1)</f>
        <v/>
      </c>
      <c r="F906" s="1" t="s">
        <v>4</v>
      </c>
      <c r="G906" s="2" t="s">
        <v>3811</v>
      </c>
    </row>
    <row r="907">
      <c r="A907" s="1" t="s">
        <v>3812</v>
      </c>
      <c r="B907" s="1" t="s">
        <v>3813</v>
      </c>
      <c r="C907" s="1" t="s">
        <v>3814</v>
      </c>
      <c r="D907" s="1" t="s">
        <v>3815</v>
      </c>
      <c r="E907" t="str">
        <f t="shared" si="112"/>
        <v/>
      </c>
      <c r="F907" s="1" t="s">
        <v>4</v>
      </c>
      <c r="G907" s="2" t="s">
        <v>3816</v>
      </c>
    </row>
    <row r="908">
      <c r="A908" s="1" t="s">
        <v>3817</v>
      </c>
      <c r="B908" s="1" t="s">
        <v>3818</v>
      </c>
      <c r="C908" s="1" t="s">
        <v>3819</v>
      </c>
      <c r="D908" s="1" t="s">
        <v>3820</v>
      </c>
      <c r="E908" t="str">
        <f t="shared" si="112"/>
        <v/>
      </c>
      <c r="F908" s="1" t="s">
        <v>4</v>
      </c>
      <c r="G908" s="2" t="s">
        <v>3821</v>
      </c>
    </row>
    <row r="909">
      <c r="A909" s="1" t="s">
        <v>3822</v>
      </c>
      <c r="B909" s="1" t="s">
        <v>3823</v>
      </c>
      <c r="C909" s="1" t="s">
        <v>3824</v>
      </c>
      <c r="D909" s="2" t="s">
        <v>3825</v>
      </c>
      <c r="E909" t="str">
        <f>IMAGE("http://cnet4.cbsistatic.com/hub/i/r/2015/06/03/b2765f21-4453-4d5e-9558-aaf260bafca3/thumbnail/670x503/d5b6ae3b68a9aa8882e3c7a4a9434d4a/microdiacomputex.jpg",1)</f>
        <v/>
      </c>
      <c r="F909" s="1" t="s">
        <v>4</v>
      </c>
      <c r="G909" s="2" t="s">
        <v>3826</v>
      </c>
    </row>
    <row r="910">
      <c r="A910" s="1" t="s">
        <v>3827</v>
      </c>
      <c r="B910" s="1" t="s">
        <v>794</v>
      </c>
      <c r="C910" s="1" t="s">
        <v>3828</v>
      </c>
      <c r="D910" s="2" t="s">
        <v>3829</v>
      </c>
      <c r="E910" t="str">
        <f>IMAGE("https://avatars3.githubusercontent.com/u/7227529?v=3&amp;amp;s=400",1)</f>
        <v/>
      </c>
      <c r="F910" s="1" t="s">
        <v>4</v>
      </c>
      <c r="G910" s="2" t="s">
        <v>3830</v>
      </c>
    </row>
    <row r="911">
      <c r="A911" s="1" t="s">
        <v>3831</v>
      </c>
      <c r="B911" s="1" t="s">
        <v>3832</v>
      </c>
      <c r="C911" s="1" t="s">
        <v>3833</v>
      </c>
      <c r="D911" s="1" t="s">
        <v>3834</v>
      </c>
      <c r="E911" t="str">
        <f>IMAGE("http://ifttt.com/images/no_image_card.png",1)</f>
        <v/>
      </c>
      <c r="F911" s="1" t="s">
        <v>4</v>
      </c>
      <c r="G911" s="2" t="s">
        <v>3835</v>
      </c>
    </row>
    <row r="912">
      <c r="A912" s="1" t="s">
        <v>3836</v>
      </c>
      <c r="B912" s="1" t="s">
        <v>3837</v>
      </c>
      <c r="C912" s="1" t="s">
        <v>3838</v>
      </c>
      <c r="D912" s="2" t="s">
        <v>3839</v>
      </c>
      <c r="E912" t="str">
        <f>IMAGE("http://i.imgur.com/3arA5Ln.png?fb",1)</f>
        <v/>
      </c>
      <c r="F912" s="1" t="s">
        <v>4</v>
      </c>
      <c r="G912" s="2" t="s">
        <v>3840</v>
      </c>
    </row>
    <row r="913">
      <c r="A913" s="1" t="s">
        <v>3841</v>
      </c>
      <c r="B913" s="1" t="s">
        <v>3842</v>
      </c>
      <c r="C913" s="1" t="s">
        <v>3843</v>
      </c>
      <c r="D913" s="1" t="s">
        <v>3844</v>
      </c>
      <c r="E913" t="str">
        <f t="shared" ref="E913:E914" si="113">IMAGE("http://ifttt.com/images/no_image_card.png",1)</f>
        <v/>
      </c>
      <c r="F913" s="1" t="s">
        <v>4</v>
      </c>
      <c r="G913" s="2" t="s">
        <v>3845</v>
      </c>
    </row>
    <row r="914">
      <c r="A914" s="1" t="s">
        <v>3846</v>
      </c>
      <c r="B914" s="1" t="s">
        <v>2273</v>
      </c>
      <c r="C914" s="1" t="s">
        <v>3847</v>
      </c>
      <c r="D914" s="2" t="s">
        <v>3848</v>
      </c>
      <c r="E914" t="str">
        <f t="shared" si="113"/>
        <v/>
      </c>
      <c r="F914" s="1" t="s">
        <v>4</v>
      </c>
      <c r="G914" s="2" t="s">
        <v>3849</v>
      </c>
    </row>
    <row r="915">
      <c r="A915" s="1" t="s">
        <v>3850</v>
      </c>
      <c r="B915" s="1" t="s">
        <v>981</v>
      </c>
      <c r="C915" s="1" t="s">
        <v>3851</v>
      </c>
      <c r="D915" s="2" t="s">
        <v>3852</v>
      </c>
      <c r="E915" t="str">
        <f>IMAGE("http://bravenewcoin.com/assets/Uploads/_resampled/CroppedImage400400-Selection-297.png",1)</f>
        <v/>
      </c>
      <c r="F915" s="1" t="s">
        <v>4</v>
      </c>
      <c r="G915" s="2" t="s">
        <v>3853</v>
      </c>
    </row>
    <row r="916">
      <c r="A916" s="1" t="s">
        <v>3854</v>
      </c>
      <c r="B916" s="1" t="s">
        <v>3855</v>
      </c>
      <c r="C916" s="1" t="s">
        <v>3856</v>
      </c>
      <c r="D916" s="2" t="s">
        <v>3857</v>
      </c>
      <c r="E916" t="str">
        <f>IMAGE("https://gowiper.com/images/opengraph/wiper-share-image-01.png",1)</f>
        <v/>
      </c>
      <c r="F916" s="1" t="s">
        <v>4</v>
      </c>
      <c r="G916" s="2" t="s">
        <v>3858</v>
      </c>
    </row>
    <row r="917">
      <c r="A917" s="1" t="s">
        <v>3859</v>
      </c>
      <c r="B917" s="1" t="s">
        <v>981</v>
      </c>
      <c r="C917" s="1" t="s">
        <v>3860</v>
      </c>
      <c r="D917" s="2" t="s">
        <v>3861</v>
      </c>
      <c r="E917" t="str">
        <f>IMAGE("http://bravenewcoin.com/assets/Uploads/_resampled/CroppedImage400400-Selection-301.png",1)</f>
        <v/>
      </c>
      <c r="F917" s="1" t="s">
        <v>4</v>
      </c>
      <c r="G917" s="2" t="s">
        <v>3862</v>
      </c>
    </row>
    <row r="918">
      <c r="A918" s="1" t="s">
        <v>3863</v>
      </c>
      <c r="B918" s="1" t="s">
        <v>3864</v>
      </c>
      <c r="C918" s="1" t="s">
        <v>3865</v>
      </c>
      <c r="D918" s="2" t="s">
        <v>3866</v>
      </c>
      <c r="E918" t="str">
        <f>IMAGE("https://s0.wp.com/i/blank.jpg",1)</f>
        <v/>
      </c>
      <c r="F918" s="1" t="s">
        <v>4</v>
      </c>
      <c r="G918" s="2" t="s">
        <v>3867</v>
      </c>
    </row>
    <row r="919">
      <c r="A919" s="1" t="s">
        <v>3868</v>
      </c>
      <c r="B919" s="1" t="s">
        <v>3869</v>
      </c>
      <c r="C919" s="1" t="s">
        <v>3870</v>
      </c>
      <c r="D919" s="1" t="s">
        <v>3871</v>
      </c>
      <c r="E919" t="str">
        <f>IMAGE("http://ifttt.com/images/no_image_card.png",1)</f>
        <v/>
      </c>
      <c r="F919" s="1" t="s">
        <v>4</v>
      </c>
      <c r="G919" s="2" t="s">
        <v>3872</v>
      </c>
    </row>
    <row r="920">
      <c r="A920" s="1" t="s">
        <v>3873</v>
      </c>
      <c r="B920" s="1" t="s">
        <v>3874</v>
      </c>
      <c r="C920" s="1" t="s">
        <v>3875</v>
      </c>
      <c r="D920" s="2" t="s">
        <v>3876</v>
      </c>
      <c r="E920" t="str">
        <f>IMAGE("http://bitcoinist.net/wp-content/uploads/2015/06/deepak_kraken_bitcoinist.jpg",1)</f>
        <v/>
      </c>
      <c r="F920" s="1" t="s">
        <v>4</v>
      </c>
      <c r="G920" s="2" t="s">
        <v>3877</v>
      </c>
    </row>
    <row r="921">
      <c r="A921" s="1" t="s">
        <v>3878</v>
      </c>
      <c r="B921" s="1" t="s">
        <v>3879</v>
      </c>
      <c r="C921" s="1" t="s">
        <v>3880</v>
      </c>
      <c r="D921" s="1" t="s">
        <v>3881</v>
      </c>
      <c r="E921" t="str">
        <f>IMAGE("http://ifttt.com/images/no_image_card.png",1)</f>
        <v/>
      </c>
      <c r="F921" s="1" t="s">
        <v>4</v>
      </c>
      <c r="G921" s="2" t="s">
        <v>3882</v>
      </c>
    </row>
    <row r="922">
      <c r="A922" s="1" t="s">
        <v>3883</v>
      </c>
      <c r="B922" s="1" t="s">
        <v>3884</v>
      </c>
      <c r="C922" s="1" t="s">
        <v>3885</v>
      </c>
      <c r="D922" s="2" t="s">
        <v>3886</v>
      </c>
      <c r="E922" t="str">
        <f>IMAGE("http://ultraplay.co/images/clients/emarchantpay.png",1)</f>
        <v/>
      </c>
      <c r="F922" s="1" t="s">
        <v>4</v>
      </c>
      <c r="G922" s="2" t="s">
        <v>3887</v>
      </c>
    </row>
    <row r="923">
      <c r="A923" s="1" t="s">
        <v>3888</v>
      </c>
      <c r="B923" s="1" t="s">
        <v>3889</v>
      </c>
      <c r="C923" s="1" t="s">
        <v>3890</v>
      </c>
      <c r="D923" s="2" t="s">
        <v>3891</v>
      </c>
      <c r="E923" t="str">
        <f>IMAGE("http://si.wsj.net/public/resources/images/BN-IU170_GOOGPA_G_20150605191417.jpg",1)</f>
        <v/>
      </c>
      <c r="F923" s="1" t="s">
        <v>4</v>
      </c>
      <c r="G923" s="2" t="s">
        <v>3892</v>
      </c>
    </row>
    <row r="924">
      <c r="A924" s="1" t="s">
        <v>3893</v>
      </c>
      <c r="B924" s="1" t="s">
        <v>3447</v>
      </c>
      <c r="C924" s="1" t="s">
        <v>3894</v>
      </c>
      <c r="D924" s="1" t="s">
        <v>3895</v>
      </c>
      <c r="E924" t="str">
        <f t="shared" ref="E924:E925" si="114">IMAGE("http://ifttt.com/images/no_image_card.png",1)</f>
        <v/>
      </c>
      <c r="F924" s="1" t="s">
        <v>4</v>
      </c>
      <c r="G924" s="2" t="s">
        <v>3896</v>
      </c>
    </row>
    <row r="925">
      <c r="A925" s="1" t="s">
        <v>3868</v>
      </c>
      <c r="B925" s="1" t="s">
        <v>3869</v>
      </c>
      <c r="C925" s="1" t="s">
        <v>3870</v>
      </c>
      <c r="D925" s="1" t="s">
        <v>3871</v>
      </c>
      <c r="E925" t="str">
        <f t="shared" si="114"/>
        <v/>
      </c>
      <c r="F925" s="1" t="s">
        <v>4</v>
      </c>
      <c r="G925" s="2" t="s">
        <v>3872</v>
      </c>
    </row>
    <row r="926">
      <c r="A926" s="1" t="s">
        <v>3883</v>
      </c>
      <c r="B926" s="1" t="s">
        <v>3884</v>
      </c>
      <c r="C926" s="1" t="s">
        <v>3885</v>
      </c>
      <c r="D926" s="2" t="s">
        <v>3886</v>
      </c>
      <c r="E926" t="str">
        <f>IMAGE("http://ultraplay.co/images/clients/emarchantpay.png",1)</f>
        <v/>
      </c>
      <c r="F926" s="1" t="s">
        <v>4</v>
      </c>
      <c r="G926" s="2" t="s">
        <v>3887</v>
      </c>
    </row>
    <row r="927">
      <c r="A927" s="1" t="s">
        <v>3888</v>
      </c>
      <c r="B927" s="1" t="s">
        <v>3889</v>
      </c>
      <c r="C927" s="1" t="s">
        <v>3890</v>
      </c>
      <c r="D927" s="2" t="s">
        <v>3891</v>
      </c>
      <c r="E927" t="str">
        <f>IMAGE("http://si.wsj.net/public/resources/images/BN-IU170_GOOGPA_G_20150605191417.jpg",1)</f>
        <v/>
      </c>
      <c r="F927" s="1" t="s">
        <v>4</v>
      </c>
      <c r="G927" s="2" t="s">
        <v>3892</v>
      </c>
    </row>
    <row r="928">
      <c r="A928" s="1" t="s">
        <v>3893</v>
      </c>
      <c r="B928" s="1" t="s">
        <v>3447</v>
      </c>
      <c r="C928" s="1" t="s">
        <v>3894</v>
      </c>
      <c r="D928" s="1" t="s">
        <v>3895</v>
      </c>
      <c r="E928" t="str">
        <f>IMAGE("http://ifttt.com/images/no_image_card.png",1)</f>
        <v/>
      </c>
      <c r="F928" s="1" t="s">
        <v>4</v>
      </c>
      <c r="G928" s="2" t="s">
        <v>3896</v>
      </c>
    </row>
    <row r="929">
      <c r="A929" s="1" t="s">
        <v>3897</v>
      </c>
      <c r="B929" s="1" t="s">
        <v>3898</v>
      </c>
      <c r="C929" s="1" t="s">
        <v>3899</v>
      </c>
      <c r="D929" s="2" t="s">
        <v>3900</v>
      </c>
      <c r="E929" t="str">
        <f>IMAGE("http://assets.tumblr.com/images/og/text_200.png",1)</f>
        <v/>
      </c>
      <c r="F929" s="1" t="s">
        <v>4</v>
      </c>
      <c r="G929" s="2" t="s">
        <v>3901</v>
      </c>
    </row>
    <row r="930">
      <c r="A930" s="1" t="s">
        <v>3902</v>
      </c>
      <c r="B930" s="1" t="s">
        <v>3903</v>
      </c>
      <c r="C930" s="1" t="s">
        <v>3904</v>
      </c>
      <c r="D930" s="2" t="s">
        <v>3905</v>
      </c>
      <c r="E930" t="str">
        <f>IMAGE("http://www.fixstars.com/images/ssd/catalog-image02.jpg",1)</f>
        <v/>
      </c>
      <c r="F930" s="1" t="s">
        <v>4</v>
      </c>
      <c r="G930" s="2" t="s">
        <v>3906</v>
      </c>
    </row>
    <row r="931">
      <c r="A931" s="1" t="s">
        <v>3907</v>
      </c>
      <c r="B931" s="1" t="s">
        <v>3908</v>
      </c>
      <c r="C931" s="1" t="s">
        <v>3909</v>
      </c>
      <c r="D931" s="2" t="s">
        <v>3910</v>
      </c>
      <c r="E931" t="str">
        <f>IMAGE("http://ilporticodipinto.it/sites/default/files/Dusty/Bitcoin/InBitcoinWeTrust.png",1)</f>
        <v/>
      </c>
      <c r="F931" s="1" t="s">
        <v>4</v>
      </c>
      <c r="G931" s="2" t="s">
        <v>3911</v>
      </c>
    </row>
    <row r="932">
      <c r="A932" s="1" t="s">
        <v>3912</v>
      </c>
      <c r="B932" s="1" t="s">
        <v>3913</v>
      </c>
      <c r="C932" s="1" t="s">
        <v>3914</v>
      </c>
      <c r="D932" s="1" t="s">
        <v>3915</v>
      </c>
      <c r="E932" t="str">
        <f t="shared" ref="E932:E933" si="115">IMAGE("http://ifttt.com/images/no_image_card.png",1)</f>
        <v/>
      </c>
      <c r="F932" s="1" t="s">
        <v>4</v>
      </c>
      <c r="G932" s="2" t="s">
        <v>3916</v>
      </c>
    </row>
    <row r="933">
      <c r="A933" s="1" t="s">
        <v>3917</v>
      </c>
      <c r="B933" s="1" t="s">
        <v>3918</v>
      </c>
      <c r="C933" s="1" t="s">
        <v>3919</v>
      </c>
      <c r="D933" s="1" t="s">
        <v>3920</v>
      </c>
      <c r="E933" t="str">
        <f t="shared" si="115"/>
        <v/>
      </c>
      <c r="F933" s="1" t="s">
        <v>4</v>
      </c>
      <c r="G933" s="2" t="s">
        <v>3921</v>
      </c>
    </row>
    <row r="934">
      <c r="A934" s="1" t="s">
        <v>3922</v>
      </c>
      <c r="B934" s="1" t="s">
        <v>3923</v>
      </c>
      <c r="C934" s="1" t="s">
        <v>3924</v>
      </c>
      <c r="D934" s="2" t="s">
        <v>3925</v>
      </c>
      <c r="E934" t="str">
        <f>IMAGE("https://www.cryptocoinsnews.com/wp-content/uploads/2014/10/silk-road-defense.jpg",1)</f>
        <v/>
      </c>
      <c r="F934" s="1" t="s">
        <v>4</v>
      </c>
      <c r="G934" s="2" t="s">
        <v>3926</v>
      </c>
    </row>
    <row r="935">
      <c r="A935" s="1" t="s">
        <v>3922</v>
      </c>
      <c r="B935" s="1" t="s">
        <v>3927</v>
      </c>
      <c r="C935" s="1" t="s">
        <v>3928</v>
      </c>
      <c r="D935" s="2" t="s">
        <v>3929</v>
      </c>
      <c r="E935" t="str">
        <f>IMAGE("http://digitalmoneytimes.com/wp-content/uploads/2015/02/banx-io-348x180.jpg",1)</f>
        <v/>
      </c>
      <c r="F935" s="1" t="s">
        <v>4</v>
      </c>
      <c r="G935" s="2" t="s">
        <v>3930</v>
      </c>
    </row>
    <row r="936">
      <c r="A936" s="1" t="s">
        <v>3931</v>
      </c>
      <c r="B936" s="1" t="s">
        <v>125</v>
      </c>
      <c r="C936" s="1" t="s">
        <v>3932</v>
      </c>
      <c r="D936" s="1" t="s">
        <v>3933</v>
      </c>
      <c r="E936" t="str">
        <f t="shared" ref="E936:E943" si="116">IMAGE("http://ifttt.com/images/no_image_card.png",1)</f>
        <v/>
      </c>
      <c r="F936" s="1" t="s">
        <v>4</v>
      </c>
      <c r="G936" s="2" t="s">
        <v>3934</v>
      </c>
    </row>
    <row r="937">
      <c r="A937" s="1" t="s">
        <v>3935</v>
      </c>
      <c r="B937" s="1" t="s">
        <v>3936</v>
      </c>
      <c r="C937" s="1" t="s">
        <v>3937</v>
      </c>
      <c r="D937" s="1" t="s">
        <v>3938</v>
      </c>
      <c r="E937" t="str">
        <f t="shared" si="116"/>
        <v/>
      </c>
      <c r="F937" s="1" t="s">
        <v>4</v>
      </c>
      <c r="G937" s="2" t="s">
        <v>3939</v>
      </c>
    </row>
    <row r="938">
      <c r="A938" s="1" t="s">
        <v>3940</v>
      </c>
      <c r="B938" s="1" t="s">
        <v>3941</v>
      </c>
      <c r="C938" s="1" t="s">
        <v>3942</v>
      </c>
      <c r="D938" s="1" t="s">
        <v>3943</v>
      </c>
      <c r="E938" t="str">
        <f t="shared" si="116"/>
        <v/>
      </c>
      <c r="F938" s="1" t="s">
        <v>4</v>
      </c>
      <c r="G938" s="2" t="s">
        <v>3944</v>
      </c>
    </row>
    <row r="939">
      <c r="A939" s="1" t="s">
        <v>3945</v>
      </c>
      <c r="B939" s="1" t="s">
        <v>3946</v>
      </c>
      <c r="C939" s="1" t="s">
        <v>3947</v>
      </c>
      <c r="D939" s="1" t="s">
        <v>3948</v>
      </c>
      <c r="E939" t="str">
        <f t="shared" si="116"/>
        <v/>
      </c>
      <c r="F939" s="1" t="s">
        <v>4</v>
      </c>
      <c r="G939" s="2" t="s">
        <v>3949</v>
      </c>
    </row>
    <row r="940">
      <c r="A940" s="1" t="s">
        <v>3950</v>
      </c>
      <c r="B940" s="1" t="s">
        <v>3951</v>
      </c>
      <c r="C940" s="1" t="s">
        <v>3952</v>
      </c>
      <c r="D940" s="1" t="s">
        <v>3953</v>
      </c>
      <c r="E940" t="str">
        <f t="shared" si="116"/>
        <v/>
      </c>
      <c r="F940" s="1" t="s">
        <v>4</v>
      </c>
      <c r="G940" s="2" t="s">
        <v>3954</v>
      </c>
    </row>
    <row r="941">
      <c r="A941" s="1" t="s">
        <v>3955</v>
      </c>
      <c r="B941" s="1" t="s">
        <v>3956</v>
      </c>
      <c r="C941" s="1" t="s">
        <v>3957</v>
      </c>
      <c r="D941" s="1" t="s">
        <v>3958</v>
      </c>
      <c r="E941" t="str">
        <f t="shared" si="116"/>
        <v/>
      </c>
      <c r="F941" s="1" t="s">
        <v>4</v>
      </c>
      <c r="G941" s="2" t="s">
        <v>3959</v>
      </c>
    </row>
    <row r="942">
      <c r="A942" s="1" t="s">
        <v>3960</v>
      </c>
      <c r="B942" s="1" t="s">
        <v>1798</v>
      </c>
      <c r="C942" s="1" t="s">
        <v>3961</v>
      </c>
      <c r="D942" s="1" t="s">
        <v>3962</v>
      </c>
      <c r="E942" t="str">
        <f t="shared" si="116"/>
        <v/>
      </c>
      <c r="F942" s="1" t="s">
        <v>4</v>
      </c>
      <c r="G942" s="2" t="s">
        <v>3963</v>
      </c>
    </row>
    <row r="943">
      <c r="A943" s="1" t="s">
        <v>3964</v>
      </c>
      <c r="B943" s="1" t="s">
        <v>1393</v>
      </c>
      <c r="C943" s="1" t="s">
        <v>3965</v>
      </c>
      <c r="D943" s="1" t="s">
        <v>3966</v>
      </c>
      <c r="E943" t="str">
        <f t="shared" si="116"/>
        <v/>
      </c>
      <c r="F943" s="1" t="s">
        <v>4</v>
      </c>
      <c r="G943" s="2" t="s">
        <v>3967</v>
      </c>
    </row>
    <row r="944">
      <c r="A944" s="1" t="s">
        <v>3968</v>
      </c>
      <c r="B944" s="1" t="s">
        <v>3969</v>
      </c>
      <c r="C944" s="1" t="s">
        <v>3970</v>
      </c>
      <c r="D944" s="2" t="s">
        <v>3971</v>
      </c>
      <c r="E944" t="str">
        <f>IMAGE("http://www.miningpool.co.uk/wp-content/uploads/2015/06/FDICBanner.png",1)</f>
        <v/>
      </c>
      <c r="F944" s="1" t="s">
        <v>4</v>
      </c>
      <c r="G944" s="2" t="s">
        <v>3972</v>
      </c>
    </row>
    <row r="945">
      <c r="A945" s="1" t="s">
        <v>3973</v>
      </c>
      <c r="B945" s="1" t="s">
        <v>3974</v>
      </c>
      <c r="C945" s="1" t="s">
        <v>3975</v>
      </c>
      <c r="D945" s="2" t="s">
        <v>3976</v>
      </c>
      <c r="E945" t="str">
        <f>IMAGE("http://bitforum.info/letter_avatar/raimon/45/2.png",1)</f>
        <v/>
      </c>
      <c r="F945" s="1" t="s">
        <v>4</v>
      </c>
      <c r="G945" s="2" t="s">
        <v>3977</v>
      </c>
    </row>
    <row r="946">
      <c r="A946" s="1" t="s">
        <v>3978</v>
      </c>
      <c r="B946" s="1" t="s">
        <v>3630</v>
      </c>
      <c r="C946" s="1" t="s">
        <v>3979</v>
      </c>
      <c r="D946" s="2" t="s">
        <v>3980</v>
      </c>
      <c r="E946" t="str">
        <f>IMAGE("http://1.bp.blogspot.com/-cewCUZCZk1o/UIiHwfjt_PI/AAAAAAAAAIM/b4qvRaQG1dw/s1600/blog-header.GIF",1)</f>
        <v/>
      </c>
      <c r="F946" s="1" t="s">
        <v>4</v>
      </c>
      <c r="G946" s="2" t="s">
        <v>3981</v>
      </c>
    </row>
    <row r="947">
      <c r="A947" s="1" t="s">
        <v>3982</v>
      </c>
      <c r="B947" s="1">
        <v>1.01101100001E11</v>
      </c>
      <c r="C947" s="1" t="s">
        <v>3983</v>
      </c>
      <c r="D947" s="1" t="s">
        <v>3984</v>
      </c>
      <c r="E947" t="str">
        <f t="shared" ref="E947:E948" si="117">IMAGE("http://ifttt.com/images/no_image_card.png",1)</f>
        <v/>
      </c>
      <c r="F947" s="1" t="s">
        <v>4</v>
      </c>
      <c r="G947" s="2" t="s">
        <v>3985</v>
      </c>
    </row>
    <row r="948">
      <c r="A948" s="1" t="s">
        <v>3986</v>
      </c>
      <c r="B948" s="1" t="s">
        <v>3987</v>
      </c>
      <c r="C948" s="1" t="s">
        <v>3988</v>
      </c>
      <c r="D948" s="1" t="s">
        <v>3989</v>
      </c>
      <c r="E948" t="str">
        <f t="shared" si="117"/>
        <v/>
      </c>
      <c r="F948" s="1" t="s">
        <v>4</v>
      </c>
      <c r="G948" s="2" t="s">
        <v>3990</v>
      </c>
    </row>
    <row r="949">
      <c r="A949" s="1" t="s">
        <v>3991</v>
      </c>
      <c r="B949" s="1" t="s">
        <v>3630</v>
      </c>
      <c r="C949" s="1" t="s">
        <v>3992</v>
      </c>
      <c r="D949" s="2" t="s">
        <v>3993</v>
      </c>
      <c r="E949" t="str">
        <f t="shared" ref="E949:E950" si="118">IMAGE("http://1.bp.blogspot.com/-cewCUZCZk1o/UIiHwfjt_PI/AAAAAAAAAIM/b4qvRaQG1dw/s1600/blog-header.GIF",1)</f>
        <v/>
      </c>
      <c r="F949" s="1" t="s">
        <v>4</v>
      </c>
      <c r="G949" s="2" t="s">
        <v>3994</v>
      </c>
    </row>
    <row r="950">
      <c r="A950" s="1" t="s">
        <v>3995</v>
      </c>
      <c r="B950" s="1" t="s">
        <v>3996</v>
      </c>
      <c r="C950" s="1" t="s">
        <v>3997</v>
      </c>
      <c r="D950" s="2" t="s">
        <v>3998</v>
      </c>
      <c r="E950" t="str">
        <f t="shared" si="118"/>
        <v/>
      </c>
      <c r="F950" s="1" t="s">
        <v>4</v>
      </c>
      <c r="G950" s="2" t="s">
        <v>3999</v>
      </c>
    </row>
    <row r="951">
      <c r="A951" s="1" t="s">
        <v>4000</v>
      </c>
      <c r="B951" s="1" t="s">
        <v>4001</v>
      </c>
      <c r="C951" s="1" t="s">
        <v>4002</v>
      </c>
      <c r="D951" s="1" t="s">
        <v>4003</v>
      </c>
      <c r="E951" t="str">
        <f t="shared" ref="E951:E952" si="119">IMAGE("http://ifttt.com/images/no_image_card.png",1)</f>
        <v/>
      </c>
      <c r="F951" s="1" t="s">
        <v>4</v>
      </c>
      <c r="G951" s="2" t="s">
        <v>4004</v>
      </c>
    </row>
    <row r="952">
      <c r="A952" s="1" t="s">
        <v>4005</v>
      </c>
      <c r="B952" s="1" t="s">
        <v>4006</v>
      </c>
      <c r="C952" s="1" t="s">
        <v>4007</v>
      </c>
      <c r="D952" s="2" t="s">
        <v>4008</v>
      </c>
      <c r="E952" t="str">
        <f t="shared" si="119"/>
        <v/>
      </c>
      <c r="F952" s="1" t="s">
        <v>4</v>
      </c>
      <c r="G952" s="2" t="s">
        <v>4009</v>
      </c>
    </row>
    <row r="953">
      <c r="A953" s="1" t="s">
        <v>4010</v>
      </c>
      <c r="B953" s="1" t="s">
        <v>4011</v>
      </c>
      <c r="C953" s="1" t="s">
        <v>4012</v>
      </c>
      <c r="D953" s="2" t="s">
        <v>4013</v>
      </c>
      <c r="E953" t="str">
        <f>IMAGE("http://cdn.shopify.com/s/files/1/0764/3307/products/goldcoinresized_142872ff-cb90-4891-a015-f1983d94b371_grande.jpg?v=1433522604",1)</f>
        <v/>
      </c>
      <c r="F953" s="1" t="s">
        <v>4</v>
      </c>
      <c r="G953" s="2" t="s">
        <v>4014</v>
      </c>
    </row>
    <row r="954">
      <c r="A954" s="1" t="s">
        <v>4015</v>
      </c>
      <c r="B954" s="1" t="s">
        <v>3298</v>
      </c>
      <c r="C954" s="1" t="s">
        <v>4016</v>
      </c>
      <c r="D954" s="2" t="s">
        <v>4017</v>
      </c>
      <c r="E954" t="str">
        <f>IMAGE("http://research.microsoft.com/i/captions-control.png",1)</f>
        <v/>
      </c>
      <c r="F954" s="1" t="s">
        <v>4</v>
      </c>
      <c r="G954" s="2" t="s">
        <v>4018</v>
      </c>
    </row>
    <row r="955">
      <c r="A955" s="1" t="s">
        <v>4019</v>
      </c>
      <c r="B955" s="1" t="s">
        <v>4020</v>
      </c>
      <c r="C955" s="1" t="s">
        <v>4021</v>
      </c>
      <c r="D955" s="1" t="s">
        <v>364</v>
      </c>
      <c r="E955" t="str">
        <f t="shared" ref="E955:E956" si="120">IMAGE("http://ifttt.com/images/no_image_card.png",1)</f>
        <v/>
      </c>
      <c r="F955" s="1" t="s">
        <v>4</v>
      </c>
      <c r="G955" s="2" t="s">
        <v>4022</v>
      </c>
    </row>
    <row r="956">
      <c r="A956" s="1" t="s">
        <v>4023</v>
      </c>
      <c r="B956" s="1" t="s">
        <v>4024</v>
      </c>
      <c r="C956" s="1" t="s">
        <v>4025</v>
      </c>
      <c r="D956" s="1" t="s">
        <v>4026</v>
      </c>
      <c r="E956" t="str">
        <f t="shared" si="120"/>
        <v/>
      </c>
      <c r="F956" s="1" t="s">
        <v>4</v>
      </c>
      <c r="G956" s="2" t="s">
        <v>4027</v>
      </c>
    </row>
    <row r="957">
      <c r="A957" s="1" t="s">
        <v>4028</v>
      </c>
      <c r="B957" s="1" t="s">
        <v>4029</v>
      </c>
      <c r="C957" s="1" t="s">
        <v>4030</v>
      </c>
      <c r="D957" s="2" t="s">
        <v>4031</v>
      </c>
      <c r="E957" t="str">
        <f>IMAGE("http://media.guim.co.uk/054ae7349f5fd44c9e8bef50048725f7b4a2d085/0_17_3500_2101/3500.jpg",1)</f>
        <v/>
      </c>
      <c r="F957" s="1" t="s">
        <v>4</v>
      </c>
      <c r="G957" s="2" t="s">
        <v>4032</v>
      </c>
    </row>
    <row r="958">
      <c r="A958" s="1" t="s">
        <v>4033</v>
      </c>
      <c r="B958" s="1" t="s">
        <v>4034</v>
      </c>
      <c r="C958" s="1" t="s">
        <v>4035</v>
      </c>
      <c r="D958" s="2" t="s">
        <v>4036</v>
      </c>
      <c r="E958" t="str">
        <f>IMAGE("https://pbs.twimg.com/profile_images/493806472564711424/rMuSXKi6_400x400.png",1)</f>
        <v/>
      </c>
      <c r="F958" s="1" t="s">
        <v>4</v>
      </c>
      <c r="G958" s="2" t="s">
        <v>4037</v>
      </c>
    </row>
    <row r="959">
      <c r="A959" s="1" t="s">
        <v>4038</v>
      </c>
      <c r="B959" s="1" t="s">
        <v>4039</v>
      </c>
      <c r="C959" s="1" t="s">
        <v>4040</v>
      </c>
      <c r="D959" s="1" t="s">
        <v>4041</v>
      </c>
      <c r="E959" t="str">
        <f t="shared" ref="E959:E961" si="121">IMAGE("http://ifttt.com/images/no_image_card.png",1)</f>
        <v/>
      </c>
      <c r="F959" s="1" t="s">
        <v>4</v>
      </c>
      <c r="G959" s="2" t="s">
        <v>4042</v>
      </c>
    </row>
    <row r="960">
      <c r="A960" s="1" t="s">
        <v>4043</v>
      </c>
      <c r="B960" s="1" t="s">
        <v>4044</v>
      </c>
      <c r="C960" s="1" t="s">
        <v>4045</v>
      </c>
      <c r="D960" s="2" t="s">
        <v>4046</v>
      </c>
      <c r="E960" t="str">
        <f t="shared" si="121"/>
        <v/>
      </c>
      <c r="F960" s="1" t="s">
        <v>4</v>
      </c>
      <c r="G960" s="2" t="s">
        <v>4047</v>
      </c>
    </row>
    <row r="961">
      <c r="A961" s="1" t="s">
        <v>4048</v>
      </c>
      <c r="B961" s="1" t="s">
        <v>4049</v>
      </c>
      <c r="C961" s="1" t="s">
        <v>4050</v>
      </c>
      <c r="D961" s="1" t="s">
        <v>4051</v>
      </c>
      <c r="E961" t="str">
        <f t="shared" si="121"/>
        <v/>
      </c>
      <c r="F961" s="1" t="s">
        <v>4</v>
      </c>
      <c r="G961" s="2" t="s">
        <v>4052</v>
      </c>
    </row>
    <row r="962">
      <c r="A962" s="1" t="s">
        <v>4028</v>
      </c>
      <c r="B962" s="1" t="s">
        <v>4029</v>
      </c>
      <c r="C962" s="1" t="s">
        <v>4030</v>
      </c>
      <c r="D962" s="2" t="s">
        <v>4031</v>
      </c>
      <c r="E962" t="str">
        <f>IMAGE("http://media.guim.co.uk/054ae7349f5fd44c9e8bef50048725f7b4a2d085/0_17_3500_2101/3500.jpg",1)</f>
        <v/>
      </c>
      <c r="F962" s="1" t="s">
        <v>4</v>
      </c>
      <c r="G962" s="2" t="s">
        <v>4032</v>
      </c>
    </row>
    <row r="963">
      <c r="A963" s="1" t="s">
        <v>4033</v>
      </c>
      <c r="B963" s="1" t="s">
        <v>4034</v>
      </c>
      <c r="C963" s="1" t="s">
        <v>4035</v>
      </c>
      <c r="D963" s="2" t="s">
        <v>4036</v>
      </c>
      <c r="E963" t="str">
        <f>IMAGE("https://pbs.twimg.com/profile_images/493806472564711424/rMuSXKi6_400x400.png",1)</f>
        <v/>
      </c>
      <c r="F963" s="1" t="s">
        <v>4</v>
      </c>
      <c r="G963" s="2" t="s">
        <v>4037</v>
      </c>
    </row>
    <row r="964">
      <c r="A964" s="1" t="s">
        <v>4053</v>
      </c>
      <c r="B964" s="1" t="s">
        <v>4054</v>
      </c>
      <c r="C964" s="1" t="s">
        <v>4055</v>
      </c>
      <c r="D964" s="1" t="s">
        <v>4056</v>
      </c>
      <c r="E964" t="str">
        <f>IMAGE("http://ifttt.com/images/no_image_card.png",1)</f>
        <v/>
      </c>
      <c r="F964" s="1" t="s">
        <v>4</v>
      </c>
      <c r="G964" s="2" t="s">
        <v>4057</v>
      </c>
    </row>
    <row r="965">
      <c r="A965" s="1" t="s">
        <v>4058</v>
      </c>
      <c r="B965" s="1" t="s">
        <v>4059</v>
      </c>
      <c r="C965" s="1" t="s">
        <v>4060</v>
      </c>
      <c r="D965" s="2" t="s">
        <v>4061</v>
      </c>
      <c r="E965" t="str">
        <f>IMAGE("https://pbs.twimg.com/profile_images/493806472564711424/rMuSXKi6_400x400.png",1)</f>
        <v/>
      </c>
      <c r="F965" s="1" t="s">
        <v>4</v>
      </c>
      <c r="G965" s="2" t="s">
        <v>4062</v>
      </c>
    </row>
    <row r="966">
      <c r="A966" s="1" t="s">
        <v>4063</v>
      </c>
      <c r="B966" s="1" t="s">
        <v>4064</v>
      </c>
      <c r="C966" s="1" t="s">
        <v>4065</v>
      </c>
      <c r="D966" s="2" t="s">
        <v>4066</v>
      </c>
      <c r="E966" t="str">
        <f>IMAGE("http://media.npr.org/assets/img/2015/06/03/data-thumb-istock_wide-2dde93a6137680351e46b722132f976a621af51b.jpg?s=1400",1)</f>
        <v/>
      </c>
      <c r="F966" s="1" t="s">
        <v>4</v>
      </c>
      <c r="G966" s="2" t="s">
        <v>4067</v>
      </c>
    </row>
    <row r="967">
      <c r="A967" s="1" t="s">
        <v>4068</v>
      </c>
      <c r="B967" s="1" t="s">
        <v>4069</v>
      </c>
      <c r="C967" s="1" t="s">
        <v>4070</v>
      </c>
      <c r="D967" s="2" t="s">
        <v>4071</v>
      </c>
      <c r="E967" t="str">
        <f>IMAGE("http://onehash.com/fb_image.png",1)</f>
        <v/>
      </c>
      <c r="F967" s="1" t="s">
        <v>4</v>
      </c>
      <c r="G967" s="2" t="s">
        <v>4072</v>
      </c>
    </row>
    <row r="968">
      <c r="A968" s="1" t="s">
        <v>4073</v>
      </c>
      <c r="B968" s="1" t="s">
        <v>4074</v>
      </c>
      <c r="C968" s="1" t="s">
        <v>4075</v>
      </c>
      <c r="D968" s="1" t="s">
        <v>4076</v>
      </c>
      <c r="E968" t="str">
        <f t="shared" ref="E968:E971" si="122">IMAGE("http://ifttt.com/images/no_image_card.png",1)</f>
        <v/>
      </c>
      <c r="F968" s="1" t="s">
        <v>4</v>
      </c>
      <c r="G968" s="2" t="s">
        <v>4077</v>
      </c>
    </row>
    <row r="969">
      <c r="A969" s="1" t="s">
        <v>4078</v>
      </c>
      <c r="B969" s="1" t="s">
        <v>4079</v>
      </c>
      <c r="C969" s="1" t="s">
        <v>4080</v>
      </c>
      <c r="D969" s="1" t="s">
        <v>4081</v>
      </c>
      <c r="E969" t="str">
        <f t="shared" si="122"/>
        <v/>
      </c>
      <c r="F969" s="1" t="s">
        <v>4</v>
      </c>
      <c r="G969" s="2" t="s">
        <v>4082</v>
      </c>
    </row>
    <row r="970">
      <c r="A970" s="1" t="s">
        <v>4083</v>
      </c>
      <c r="B970" s="1" t="s">
        <v>4084</v>
      </c>
      <c r="C970" s="1" t="s">
        <v>4085</v>
      </c>
      <c r="D970" s="1" t="s">
        <v>4086</v>
      </c>
      <c r="E970" t="str">
        <f t="shared" si="122"/>
        <v/>
      </c>
      <c r="F970" s="1" t="s">
        <v>4</v>
      </c>
      <c r="G970" s="2" t="s">
        <v>4087</v>
      </c>
    </row>
    <row r="971">
      <c r="A971" s="1" t="s">
        <v>4088</v>
      </c>
      <c r="B971" s="1" t="s">
        <v>4089</v>
      </c>
      <c r="C971" s="1" t="s">
        <v>4090</v>
      </c>
      <c r="D971" s="1" t="s">
        <v>4091</v>
      </c>
      <c r="E971" t="str">
        <f t="shared" si="122"/>
        <v/>
      </c>
      <c r="F971" s="1" t="s">
        <v>4</v>
      </c>
      <c r="G971" s="2" t="s">
        <v>4092</v>
      </c>
    </row>
    <row r="972">
      <c r="A972" s="1" t="s">
        <v>4093</v>
      </c>
      <c r="B972" s="1" t="s">
        <v>4094</v>
      </c>
      <c r="C972" s="1" t="s">
        <v>4095</v>
      </c>
      <c r="D972" s="2" t="s">
        <v>4096</v>
      </c>
      <c r="E972" t="str">
        <f>IMAGE("http://i.imgur.com/o7aAdS0.jpg?fb",1)</f>
        <v/>
      </c>
      <c r="F972" s="1" t="s">
        <v>4</v>
      </c>
      <c r="G972" s="2" t="s">
        <v>4097</v>
      </c>
    </row>
    <row r="973">
      <c r="A973" s="1" t="s">
        <v>4098</v>
      </c>
      <c r="B973" s="1" t="s">
        <v>3715</v>
      </c>
      <c r="C973" s="1" t="s">
        <v>4099</v>
      </c>
      <c r="D973" s="2" t="s">
        <v>4100</v>
      </c>
      <c r="E973" t="str">
        <f>IMAGE("http://www.markets.com/sites/all/files/homepage-images/sirix/sirix-login-en.png",1)</f>
        <v/>
      </c>
      <c r="F973" s="1" t="s">
        <v>4</v>
      </c>
      <c r="G973" s="2" t="s">
        <v>4101</v>
      </c>
    </row>
    <row r="974">
      <c r="A974" s="1" t="s">
        <v>4102</v>
      </c>
      <c r="B974" s="1" t="s">
        <v>396</v>
      </c>
      <c r="C974" s="1" t="s">
        <v>4103</v>
      </c>
      <c r="D974" s="1" t="s">
        <v>4104</v>
      </c>
      <c r="E974" t="str">
        <f t="shared" ref="E974:E975" si="123">IMAGE("http://ifttt.com/images/no_image_card.png",1)</f>
        <v/>
      </c>
      <c r="F974" s="1" t="s">
        <v>4</v>
      </c>
      <c r="G974" s="2" t="s">
        <v>4105</v>
      </c>
    </row>
    <row r="975">
      <c r="A975" s="1" t="s">
        <v>4106</v>
      </c>
      <c r="B975" s="1" t="s">
        <v>4107</v>
      </c>
      <c r="C975" s="1" t="s">
        <v>4108</v>
      </c>
      <c r="D975" s="1" t="s">
        <v>4109</v>
      </c>
      <c r="E975" t="str">
        <f t="shared" si="123"/>
        <v/>
      </c>
      <c r="F975" s="1" t="s">
        <v>4</v>
      </c>
      <c r="G975" s="2" t="s">
        <v>4110</v>
      </c>
    </row>
    <row r="976">
      <c r="A976" s="1" t="s">
        <v>4111</v>
      </c>
      <c r="B976" s="1" t="s">
        <v>4112</v>
      </c>
      <c r="C976" s="1" t="s">
        <v>4113</v>
      </c>
      <c r="D976" s="2" t="s">
        <v>4114</v>
      </c>
      <c r="E976" t="str">
        <f>IMAGE("http://digitalmoneytimes.com/wp-content/uploads/2015/06/Spectrocoin-Small-300x242.png",1)</f>
        <v/>
      </c>
      <c r="F976" s="1" t="s">
        <v>4</v>
      </c>
      <c r="G976" s="2" t="s">
        <v>4115</v>
      </c>
    </row>
    <row r="977">
      <c r="A977" s="1" t="s">
        <v>4116</v>
      </c>
      <c r="B977" s="1" t="s">
        <v>4117</v>
      </c>
      <c r="C977" s="1" t="s">
        <v>4118</v>
      </c>
      <c r="D977" s="1" t="s">
        <v>4119</v>
      </c>
      <c r="E977" t="str">
        <f>IMAGE("http://ifttt.com/images/no_image_card.png",1)</f>
        <v/>
      </c>
      <c r="F977" s="1" t="s">
        <v>4</v>
      </c>
      <c r="G977" s="2" t="s">
        <v>4120</v>
      </c>
    </row>
    <row r="978">
      <c r="A978" s="1" t="s">
        <v>4121</v>
      </c>
      <c r="B978" s="1" t="s">
        <v>4122</v>
      </c>
      <c r="C978" s="1" t="s">
        <v>4123</v>
      </c>
      <c r="D978" s="2" t="s">
        <v>4124</v>
      </c>
      <c r="E978" t="str">
        <f>IMAGE("https://letstalkbitcoin.com/files/blogs/1217-9afaad700d8dcd682603f3814bcc275e07c3c06419dc4522d7cf39f2f10586b1.jpg",1)</f>
        <v/>
      </c>
      <c r="F978" s="1" t="s">
        <v>4</v>
      </c>
      <c r="G978" s="2" t="s">
        <v>4125</v>
      </c>
    </row>
    <row r="979">
      <c r="A979" s="1" t="s">
        <v>4126</v>
      </c>
      <c r="B979" s="1" t="s">
        <v>4127</v>
      </c>
      <c r="C979" s="1" t="s">
        <v>4128</v>
      </c>
      <c r="D979" s="1" t="s">
        <v>4129</v>
      </c>
      <c r="E979" t="str">
        <f>IMAGE("http://ifttt.com/images/no_image_card.png",1)</f>
        <v/>
      </c>
      <c r="F979" s="1" t="s">
        <v>4</v>
      </c>
      <c r="G979" s="2" t="s">
        <v>4130</v>
      </c>
    </row>
    <row r="980">
      <c r="A980" s="1" t="s">
        <v>4131</v>
      </c>
      <c r="B980" s="1" t="s">
        <v>143</v>
      </c>
      <c r="C980" s="1" t="s">
        <v>4132</v>
      </c>
      <c r="D980" s="2" t="s">
        <v>4133</v>
      </c>
      <c r="E980" t="str">
        <f>IMAGE("http://media.coindesk.com/2014/12/shutterstock_128693780.jpg",1)</f>
        <v/>
      </c>
      <c r="F980" s="1" t="s">
        <v>4</v>
      </c>
      <c r="G980" s="2" t="s">
        <v>4134</v>
      </c>
    </row>
    <row r="981">
      <c r="A981" s="1" t="s">
        <v>4135</v>
      </c>
      <c r="B981" s="1" t="s">
        <v>4136</v>
      </c>
      <c r="C981" s="1" t="s">
        <v>4137</v>
      </c>
      <c r="D981" s="2" t="s">
        <v>4138</v>
      </c>
      <c r="E981" t="str">
        <f>IMAGE("http://i.imgur.com/y5KWkGI.jpg?1",1)</f>
        <v/>
      </c>
      <c r="F981" s="1" t="s">
        <v>4</v>
      </c>
      <c r="G981" s="2" t="s">
        <v>4139</v>
      </c>
    </row>
    <row r="982">
      <c r="A982" s="1" t="s">
        <v>4140</v>
      </c>
      <c r="B982" s="1" t="s">
        <v>794</v>
      </c>
      <c r="C982" s="1" t="s">
        <v>4141</v>
      </c>
      <c r="D982" s="2" t="s">
        <v>4142</v>
      </c>
      <c r="E982" t="str">
        <f>IMAGE("http://www.ofnumbers.com/wp-content/uploads/2015/06/blockchain-longtail.png",1)</f>
        <v/>
      </c>
      <c r="F982" s="1" t="s">
        <v>4</v>
      </c>
      <c r="G982" s="2" t="s">
        <v>4143</v>
      </c>
    </row>
    <row r="983">
      <c r="A983" s="1" t="s">
        <v>4144</v>
      </c>
      <c r="B983" s="1" t="s">
        <v>4145</v>
      </c>
      <c r="C983" s="1" t="s">
        <v>4146</v>
      </c>
      <c r="D983" s="1" t="s">
        <v>4147</v>
      </c>
      <c r="E983" t="str">
        <f t="shared" ref="E983:E984" si="124">IMAGE("http://ifttt.com/images/no_image_card.png",1)</f>
        <v/>
      </c>
      <c r="F983" s="1" t="s">
        <v>4</v>
      </c>
      <c r="G983" s="2" t="s">
        <v>4148</v>
      </c>
    </row>
    <row r="984">
      <c r="A984" s="1" t="s">
        <v>4149</v>
      </c>
      <c r="B984" s="1" t="s">
        <v>4150</v>
      </c>
      <c r="C984" s="1" t="s">
        <v>4151</v>
      </c>
      <c r="D984" s="1" t="s">
        <v>4152</v>
      </c>
      <c r="E984" t="str">
        <f t="shared" si="124"/>
        <v/>
      </c>
      <c r="F984" s="1" t="s">
        <v>4</v>
      </c>
      <c r="G984" s="2" t="s">
        <v>4153</v>
      </c>
    </row>
    <row r="985">
      <c r="A985" s="1" t="s">
        <v>4154</v>
      </c>
      <c r="B985" s="1" t="s">
        <v>1608</v>
      </c>
      <c r="C985" s="1" t="s">
        <v>4155</v>
      </c>
      <c r="D985" s="2" t="s">
        <v>4156</v>
      </c>
      <c r="E985" t="str">
        <f>IMAGE("https://i.ytimg.com/vi/Y9jKqtXiHJQ/hqdefault.jpg",1)</f>
        <v/>
      </c>
      <c r="F985" s="1" t="s">
        <v>4</v>
      </c>
      <c r="G985" s="2" t="s">
        <v>4157</v>
      </c>
    </row>
    <row r="986">
      <c r="A986" s="1" t="s">
        <v>4158</v>
      </c>
      <c r="B986" s="1" t="s">
        <v>4159</v>
      </c>
      <c r="C986" s="1" t="s">
        <v>4160</v>
      </c>
      <c r="D986" s="2" t="s">
        <v>4161</v>
      </c>
      <c r="E986" t="str">
        <f>IMAGE("https://secure.gravatar.com/avatar/62b7f2dec88a56abbaa8df8ef0172924?size=128&amp;amp;default=identicon&amp;amp;rating=pg",1)</f>
        <v/>
      </c>
      <c r="F986" s="1" t="s">
        <v>4</v>
      </c>
      <c r="G986" s="2" t="s">
        <v>4162</v>
      </c>
    </row>
    <row r="987">
      <c r="A987" s="1" t="s">
        <v>4163</v>
      </c>
      <c r="B987" s="1" t="s">
        <v>4164</v>
      </c>
      <c r="C987" s="1" t="s">
        <v>4165</v>
      </c>
      <c r="D987" s="2" t="s">
        <v>4166</v>
      </c>
      <c r="E987" t="str">
        <f>IMAGE("http://i.imgur.com/swPrEhN.jpg?fb",1)</f>
        <v/>
      </c>
      <c r="F987" s="1" t="s">
        <v>4</v>
      </c>
      <c r="G987" s="2" t="s">
        <v>4167</v>
      </c>
    </row>
    <row r="988">
      <c r="A988" s="1" t="s">
        <v>4168</v>
      </c>
      <c r="B988" s="1" t="s">
        <v>3855</v>
      </c>
      <c r="C988" s="1" t="s">
        <v>4169</v>
      </c>
      <c r="D988" s="1" t="s">
        <v>4170</v>
      </c>
      <c r="E988" t="str">
        <f t="shared" ref="E988:E990" si="125">IMAGE("http://ifttt.com/images/no_image_card.png",1)</f>
        <v/>
      </c>
      <c r="F988" s="1" t="s">
        <v>4</v>
      </c>
      <c r="G988" s="2" t="s">
        <v>4171</v>
      </c>
    </row>
    <row r="989">
      <c r="A989" s="1" t="s">
        <v>4172</v>
      </c>
      <c r="B989" s="1" t="s">
        <v>115</v>
      </c>
      <c r="C989" s="1" t="s">
        <v>4173</v>
      </c>
      <c r="D989" s="1" t="s">
        <v>364</v>
      </c>
      <c r="E989" t="str">
        <f t="shared" si="125"/>
        <v/>
      </c>
      <c r="F989" s="1" t="s">
        <v>4</v>
      </c>
      <c r="G989" s="2" t="s">
        <v>4174</v>
      </c>
    </row>
    <row r="990">
      <c r="A990" s="1" t="s">
        <v>4175</v>
      </c>
      <c r="B990" s="1" t="s">
        <v>4176</v>
      </c>
      <c r="C990" s="1" t="s">
        <v>4177</v>
      </c>
      <c r="D990" s="1" t="s">
        <v>4178</v>
      </c>
      <c r="E990" t="str">
        <f t="shared" si="125"/>
        <v/>
      </c>
      <c r="F990" s="1" t="s">
        <v>4</v>
      </c>
      <c r="G990" s="2" t="s">
        <v>4179</v>
      </c>
    </row>
    <row r="991">
      <c r="A991" s="1" t="s">
        <v>4180</v>
      </c>
      <c r="B991" s="1" t="s">
        <v>3715</v>
      </c>
      <c r="C991" s="1" t="s">
        <v>4181</v>
      </c>
      <c r="D991" s="2" t="s">
        <v>3717</v>
      </c>
      <c r="E991" t="str">
        <f>IMAGE("https://fx.instaforex.com/i/img/promo_pages/meta/promo2.png",1)</f>
        <v/>
      </c>
      <c r="F991" s="1" t="s">
        <v>4</v>
      </c>
      <c r="G991" s="2" t="s">
        <v>4182</v>
      </c>
    </row>
    <row r="992">
      <c r="A992" s="1" t="s">
        <v>4183</v>
      </c>
      <c r="B992" s="1" t="s">
        <v>71</v>
      </c>
      <c r="C992" s="1" t="s">
        <v>4184</v>
      </c>
      <c r="D992" s="2" t="s">
        <v>4185</v>
      </c>
      <c r="E992" t="str">
        <f>IMAGE("http://i.imgur.com/a4HpQqR.png?fb",1)</f>
        <v/>
      </c>
      <c r="F992" s="1" t="s">
        <v>4</v>
      </c>
      <c r="G992" s="2" t="s">
        <v>4186</v>
      </c>
    </row>
    <row r="993">
      <c r="A993" s="1" t="s">
        <v>4187</v>
      </c>
      <c r="B993" s="1" t="s">
        <v>4188</v>
      </c>
      <c r="C993" s="1" t="s">
        <v>4189</v>
      </c>
      <c r="D993" s="1" t="s">
        <v>4190</v>
      </c>
      <c r="E993" t="str">
        <f>IMAGE("http://ifttt.com/images/no_image_card.png",1)</f>
        <v/>
      </c>
      <c r="F993" s="1" t="s">
        <v>4</v>
      </c>
      <c r="G993" s="2" t="s">
        <v>4191</v>
      </c>
    </row>
    <row r="994">
      <c r="A994" s="1" t="s">
        <v>4192</v>
      </c>
      <c r="B994" s="1" t="s">
        <v>4193</v>
      </c>
      <c r="C994" s="1" t="s">
        <v>4194</v>
      </c>
      <c r="D994" s="2" t="s">
        <v>4195</v>
      </c>
      <c r="E994" t="str">
        <f>IMAGE("http://cdn.inquisitr.com/wp-content/uploads/2015/06/GettyImages-167578471.jpg",1)</f>
        <v/>
      </c>
      <c r="F994" s="1" t="s">
        <v>4</v>
      </c>
      <c r="G994" s="2" t="s">
        <v>4196</v>
      </c>
    </row>
    <row r="995">
      <c r="A995" s="1" t="s">
        <v>4197</v>
      </c>
      <c r="B995" s="1" t="s">
        <v>125</v>
      </c>
      <c r="C995" s="1" t="s">
        <v>4198</v>
      </c>
      <c r="D995" s="1" t="s">
        <v>4199</v>
      </c>
      <c r="E995" t="str">
        <f t="shared" ref="E995:E996" si="126">IMAGE("http://ifttt.com/images/no_image_card.png",1)</f>
        <v/>
      </c>
      <c r="F995" s="1" t="s">
        <v>4</v>
      </c>
      <c r="G995" s="2" t="s">
        <v>4200</v>
      </c>
    </row>
    <row r="996">
      <c r="A996" s="1" t="s">
        <v>4201</v>
      </c>
      <c r="B996" s="1" t="s">
        <v>4202</v>
      </c>
      <c r="C996" s="1" t="s">
        <v>4203</v>
      </c>
      <c r="D996" s="1" t="s">
        <v>4204</v>
      </c>
      <c r="E996" t="str">
        <f t="shared" si="126"/>
        <v/>
      </c>
      <c r="F996" s="1" t="s">
        <v>4</v>
      </c>
      <c r="G996" s="2" t="s">
        <v>4205</v>
      </c>
    </row>
    <row r="997">
      <c r="A997" s="1" t="s">
        <v>4206</v>
      </c>
      <c r="B997" s="1" t="s">
        <v>3686</v>
      </c>
      <c r="C997" s="1" t="s">
        <v>4207</v>
      </c>
      <c r="D997" s="2" t="s">
        <v>4208</v>
      </c>
      <c r="E997" t="str">
        <f>IMAGE("https://blockchain.info/Resources/blockchain-logo-vector.svg",1)</f>
        <v/>
      </c>
      <c r="F997" s="1" t="s">
        <v>4</v>
      </c>
      <c r="G997" s="2" t="s">
        <v>4209</v>
      </c>
    </row>
    <row r="998">
      <c r="A998" s="1" t="s">
        <v>4192</v>
      </c>
      <c r="B998" s="1" t="s">
        <v>4193</v>
      </c>
      <c r="C998" s="1" t="s">
        <v>4194</v>
      </c>
      <c r="D998" s="2" t="s">
        <v>4195</v>
      </c>
      <c r="E998" t="str">
        <f>IMAGE("http://cdn.inquisitr.com/wp-content/uploads/2015/06/GettyImages-167578471.jpg",1)</f>
        <v/>
      </c>
      <c r="F998" s="1" t="s">
        <v>4</v>
      </c>
      <c r="G998" s="2" t="s">
        <v>4196</v>
      </c>
    </row>
    <row r="999">
      <c r="A999" s="1" t="s">
        <v>4210</v>
      </c>
      <c r="B999" s="1" t="s">
        <v>4211</v>
      </c>
      <c r="C999" s="1" t="s">
        <v>4212</v>
      </c>
      <c r="D999" s="1" t="s">
        <v>4213</v>
      </c>
      <c r="E999" t="str">
        <f t="shared" ref="E999:E1000" si="127">IMAGE("http://ifttt.com/images/no_image_card.png",1)</f>
        <v/>
      </c>
      <c r="F999" s="1" t="s">
        <v>4</v>
      </c>
      <c r="G999" s="2" t="s">
        <v>4214</v>
      </c>
    </row>
    <row r="1000">
      <c r="A1000" s="1" t="s">
        <v>4215</v>
      </c>
      <c r="B1000" s="1" t="s">
        <v>4216</v>
      </c>
      <c r="C1000" s="1" t="s">
        <v>4217</v>
      </c>
      <c r="D1000" s="1" t="s">
        <v>4218</v>
      </c>
      <c r="E1000" t="str">
        <f t="shared" si="127"/>
        <v/>
      </c>
      <c r="F1000" s="1" t="s">
        <v>4</v>
      </c>
      <c r="G1000" s="2" t="s">
        <v>4219</v>
      </c>
    </row>
    <row r="1001">
      <c r="A1001" s="1" t="s">
        <v>4220</v>
      </c>
      <c r="B1001" s="1" t="s">
        <v>4221</v>
      </c>
      <c r="C1001" s="1" t="s">
        <v>4222</v>
      </c>
      <c r="D1001" s="2" t="s">
        <v>4223</v>
      </c>
      <c r="E1001" t="str">
        <f>IMAGE("http://i.imgur.com/wIYfai1.png",1)</f>
        <v/>
      </c>
      <c r="F1001" s="1" t="s">
        <v>4</v>
      </c>
      <c r="G1001" s="2" t="s">
        <v>4224</v>
      </c>
    </row>
    <row r="1002">
      <c r="A1002" s="1" t="s">
        <v>4225</v>
      </c>
      <c r="B1002" s="1" t="s">
        <v>4226</v>
      </c>
      <c r="C1002" s="1" t="s">
        <v>4227</v>
      </c>
      <c r="D1002" s="2" t="s">
        <v>4228</v>
      </c>
      <c r="E1002" t="str">
        <f>IMAGE("https://coinsera.com/large.gif",1)</f>
        <v/>
      </c>
      <c r="F1002" s="1" t="s">
        <v>4</v>
      </c>
      <c r="G1002" s="2" t="s">
        <v>4229</v>
      </c>
    </row>
    <row r="1003">
      <c r="A1003" s="1" t="s">
        <v>4230</v>
      </c>
      <c r="B1003" s="1" t="s">
        <v>4231</v>
      </c>
      <c r="C1003" s="1" t="s">
        <v>4232</v>
      </c>
      <c r="D1003" s="2" t="s">
        <v>4233</v>
      </c>
      <c r="E1003" t="str">
        <f>IMAGE("http://bitcoincharts.com/static/chartslogo.png",1)</f>
        <v/>
      </c>
      <c r="F1003" s="1" t="s">
        <v>4</v>
      </c>
      <c r="G1003" s="2" t="s">
        <v>4234</v>
      </c>
    </row>
    <row r="1004">
      <c r="A1004" s="1" t="s">
        <v>4235</v>
      </c>
      <c r="B1004" s="1" t="s">
        <v>2515</v>
      </c>
      <c r="C1004" s="1" t="s">
        <v>4236</v>
      </c>
      <c r="D1004" s="2" t="s">
        <v>4237</v>
      </c>
      <c r="E1004" t="str">
        <f>IMAGE("http://i.imgur.com/ydNbUEV.jpg?fb",1)</f>
        <v/>
      </c>
      <c r="F1004" s="1" t="s">
        <v>4</v>
      </c>
      <c r="G1004" s="2" t="s">
        <v>4238</v>
      </c>
    </row>
    <row r="1005">
      <c r="A1005" s="1" t="s">
        <v>4239</v>
      </c>
      <c r="B1005" s="1" t="s">
        <v>2750</v>
      </c>
      <c r="C1005" s="1" t="s">
        <v>4240</v>
      </c>
      <c r="D1005" s="1" t="s">
        <v>4241</v>
      </c>
      <c r="E1005" t="str">
        <f t="shared" ref="E1005:E1006" si="128">IMAGE("http://ifttt.com/images/no_image_card.png",1)</f>
        <v/>
      </c>
      <c r="F1005" s="1" t="s">
        <v>4</v>
      </c>
      <c r="G1005" s="2" t="s">
        <v>4242</v>
      </c>
    </row>
    <row r="1006">
      <c r="A1006" s="1" t="s">
        <v>4243</v>
      </c>
      <c r="B1006" s="1" t="s">
        <v>4244</v>
      </c>
      <c r="C1006" s="1" t="s">
        <v>4245</v>
      </c>
      <c r="D1006" s="1" t="s">
        <v>4246</v>
      </c>
      <c r="E1006" t="str">
        <f t="shared" si="128"/>
        <v/>
      </c>
      <c r="F1006" s="1" t="s">
        <v>4</v>
      </c>
      <c r="G1006" s="2" t="s">
        <v>4247</v>
      </c>
    </row>
    <row r="1007">
      <c r="A1007" s="1" t="s">
        <v>4248</v>
      </c>
      <c r="B1007" s="1" t="s">
        <v>4249</v>
      </c>
      <c r="C1007" s="1" t="s">
        <v>4250</v>
      </c>
      <c r="D1007" s="2" t="s">
        <v>4251</v>
      </c>
      <c r="E1007" t="str">
        <f>IMAGE("http://singularityhub.com/wp-content/uploads/2015/06/exponential-finance-intro-1.jpg",1)</f>
        <v/>
      </c>
      <c r="F1007" s="1" t="s">
        <v>4</v>
      </c>
      <c r="G1007" s="2" t="s">
        <v>4252</v>
      </c>
    </row>
    <row r="1008">
      <c r="A1008" s="1" t="s">
        <v>4253</v>
      </c>
      <c r="B1008" s="1" t="s">
        <v>4254</v>
      </c>
      <c r="C1008" s="1" t="s">
        <v>4255</v>
      </c>
      <c r="D1008" s="1" t="s">
        <v>4256</v>
      </c>
      <c r="E1008" t="str">
        <f t="shared" ref="E1008:E1013" si="129">IMAGE("http://ifttt.com/images/no_image_card.png",1)</f>
        <v/>
      </c>
      <c r="F1008" s="1" t="s">
        <v>4</v>
      </c>
      <c r="G1008" s="2" t="s">
        <v>4257</v>
      </c>
    </row>
    <row r="1009">
      <c r="A1009" s="1" t="s">
        <v>4258</v>
      </c>
      <c r="B1009" s="1" t="s">
        <v>4259</v>
      </c>
      <c r="C1009" s="1" t="s">
        <v>4260</v>
      </c>
      <c r="D1009" s="1" t="s">
        <v>4261</v>
      </c>
      <c r="E1009" t="str">
        <f t="shared" si="129"/>
        <v/>
      </c>
      <c r="F1009" s="1" t="s">
        <v>4</v>
      </c>
      <c r="G1009" s="2" t="s">
        <v>4262</v>
      </c>
    </row>
    <row r="1010">
      <c r="A1010" s="1" t="s">
        <v>4263</v>
      </c>
      <c r="B1010" s="1" t="s">
        <v>4264</v>
      </c>
      <c r="C1010" s="1" t="s">
        <v>4265</v>
      </c>
      <c r="D1010" s="1" t="s">
        <v>4266</v>
      </c>
      <c r="E1010" t="str">
        <f t="shared" si="129"/>
        <v/>
      </c>
      <c r="F1010" s="1" t="s">
        <v>4</v>
      </c>
      <c r="G1010" s="2" t="s">
        <v>4267</v>
      </c>
    </row>
    <row r="1011">
      <c r="A1011" s="1" t="s">
        <v>4268</v>
      </c>
      <c r="B1011" s="1" t="s">
        <v>4269</v>
      </c>
      <c r="C1011" s="1" t="s">
        <v>4270</v>
      </c>
      <c r="D1011" s="1" t="s">
        <v>4271</v>
      </c>
      <c r="E1011" t="str">
        <f t="shared" si="129"/>
        <v/>
      </c>
      <c r="F1011" s="1" t="s">
        <v>4</v>
      </c>
      <c r="G1011" s="2" t="s">
        <v>4272</v>
      </c>
    </row>
    <row r="1012">
      <c r="A1012" s="1" t="s">
        <v>4273</v>
      </c>
      <c r="B1012" s="1" t="s">
        <v>3092</v>
      </c>
      <c r="C1012" s="1" t="s">
        <v>4274</v>
      </c>
      <c r="D1012" s="1" t="s">
        <v>364</v>
      </c>
      <c r="E1012" t="str">
        <f t="shared" si="129"/>
        <v/>
      </c>
      <c r="F1012" s="1" t="s">
        <v>4</v>
      </c>
      <c r="G1012" s="2" t="s">
        <v>4275</v>
      </c>
    </row>
    <row r="1013">
      <c r="A1013" s="1" t="s">
        <v>4276</v>
      </c>
      <c r="B1013" s="1" t="s">
        <v>4277</v>
      </c>
      <c r="C1013" s="1" t="s">
        <v>4278</v>
      </c>
      <c r="D1013" s="1" t="s">
        <v>4279</v>
      </c>
      <c r="E1013" t="str">
        <f t="shared" si="129"/>
        <v/>
      </c>
      <c r="F1013" s="1" t="s">
        <v>4</v>
      </c>
      <c r="G1013" s="2" t="s">
        <v>4280</v>
      </c>
    </row>
    <row r="1014">
      <c r="A1014" s="1" t="s">
        <v>4281</v>
      </c>
      <c r="B1014" s="1" t="s">
        <v>4282</v>
      </c>
      <c r="C1014" s="1" t="s">
        <v>4283</v>
      </c>
      <c r="D1014" s="2" t="s">
        <v>4284</v>
      </c>
      <c r="E1014" t="str">
        <f>IMAGE("http://www.coinbuzz.com/wp-content/uploads/2015/06/Skype-Logo.png",1)</f>
        <v/>
      </c>
      <c r="F1014" s="1" t="s">
        <v>4</v>
      </c>
      <c r="G1014" s="2" t="s">
        <v>4285</v>
      </c>
    </row>
    <row r="1015">
      <c r="A1015" s="1" t="s">
        <v>4281</v>
      </c>
      <c r="B1015" s="1" t="s">
        <v>4286</v>
      </c>
      <c r="C1015" s="1" t="s">
        <v>4287</v>
      </c>
      <c r="D1015" s="1" t="s">
        <v>4288</v>
      </c>
      <c r="E1015" t="str">
        <f t="shared" ref="E1015:E1016" si="130">IMAGE("http://ifttt.com/images/no_image_card.png",1)</f>
        <v/>
      </c>
      <c r="F1015" s="1" t="s">
        <v>4</v>
      </c>
      <c r="G1015" s="2" t="s">
        <v>4289</v>
      </c>
    </row>
    <row r="1016">
      <c r="A1016" s="1" t="s">
        <v>4290</v>
      </c>
      <c r="B1016" s="1" t="s">
        <v>4291</v>
      </c>
      <c r="C1016" s="1" t="s">
        <v>4292</v>
      </c>
      <c r="D1016" s="1" t="s">
        <v>4293</v>
      </c>
      <c r="E1016" t="str">
        <f t="shared" si="130"/>
        <v/>
      </c>
      <c r="F1016" s="1" t="s">
        <v>4</v>
      </c>
      <c r="G1016" s="2" t="s">
        <v>4294</v>
      </c>
    </row>
    <row r="1017">
      <c r="A1017" s="1" t="s">
        <v>4295</v>
      </c>
      <c r="B1017" s="1" t="s">
        <v>1235</v>
      </c>
      <c r="C1017" s="1" t="s">
        <v>4296</v>
      </c>
      <c r="D1017" s="2" t="s">
        <v>4297</v>
      </c>
      <c r="E1017" t="str">
        <f>IMAGE("http://i2.cdn.turner.com/money/dam/assets/150429090343-verifone-credit-card-reader-620xa.jpg",1)</f>
        <v/>
      </c>
      <c r="F1017" s="1" t="s">
        <v>4</v>
      </c>
      <c r="G1017" s="2" t="s">
        <v>4298</v>
      </c>
    </row>
    <row r="1018">
      <c r="A1018" s="1" t="s">
        <v>4299</v>
      </c>
      <c r="B1018" s="1" t="s">
        <v>4300</v>
      </c>
      <c r="C1018" s="1" t="s">
        <v>4301</v>
      </c>
      <c r="D1018" s="1" t="s">
        <v>4302</v>
      </c>
      <c r="E1018" t="str">
        <f t="shared" ref="E1018:E1019" si="131">IMAGE("http://ifttt.com/images/no_image_card.png",1)</f>
        <v/>
      </c>
      <c r="F1018" s="1" t="s">
        <v>4</v>
      </c>
      <c r="G1018" s="2" t="s">
        <v>4303</v>
      </c>
    </row>
    <row r="1019">
      <c r="A1019" s="1" t="s">
        <v>4276</v>
      </c>
      <c r="B1019" s="1" t="s">
        <v>4277</v>
      </c>
      <c r="C1019" s="1" t="s">
        <v>4278</v>
      </c>
      <c r="D1019" s="1" t="s">
        <v>4279</v>
      </c>
      <c r="E1019" t="str">
        <f t="shared" si="131"/>
        <v/>
      </c>
      <c r="F1019" s="1" t="s">
        <v>4</v>
      </c>
      <c r="G1019" s="2" t="s">
        <v>4280</v>
      </c>
    </row>
    <row r="1020">
      <c r="A1020" s="1" t="s">
        <v>4281</v>
      </c>
      <c r="B1020" s="1" t="s">
        <v>4282</v>
      </c>
      <c r="C1020" s="1" t="s">
        <v>4283</v>
      </c>
      <c r="D1020" s="2" t="s">
        <v>4284</v>
      </c>
      <c r="E1020" t="str">
        <f>IMAGE("http://www.coinbuzz.com/wp-content/uploads/2015/06/Skype-Logo.png",1)</f>
        <v/>
      </c>
      <c r="F1020" s="1" t="s">
        <v>4</v>
      </c>
      <c r="G1020" s="2" t="s">
        <v>4285</v>
      </c>
    </row>
    <row r="1021">
      <c r="A1021" s="1" t="s">
        <v>4304</v>
      </c>
      <c r="B1021" s="1" t="s">
        <v>4305</v>
      </c>
      <c r="C1021" s="1" t="s">
        <v>4306</v>
      </c>
      <c r="D1021" s="2" t="s">
        <v>4307</v>
      </c>
      <c r="E1021" t="str">
        <f>IMAGE("http://wonderlandco.in/ads/468x60.jpg",1)</f>
        <v/>
      </c>
      <c r="F1021" s="1" t="s">
        <v>4</v>
      </c>
      <c r="G1021" s="2" t="s">
        <v>4308</v>
      </c>
    </row>
    <row r="1022">
      <c r="A1022" s="1" t="s">
        <v>4309</v>
      </c>
      <c r="B1022" s="1" t="s">
        <v>4310</v>
      </c>
      <c r="C1022" s="1" t="s">
        <v>4311</v>
      </c>
      <c r="D1022" s="2" t="s">
        <v>4312</v>
      </c>
      <c r="E1022" t="str">
        <f t="shared" ref="E1022:E1025" si="132">IMAGE("http://ifttt.com/images/no_image_card.png",1)</f>
        <v/>
      </c>
      <c r="F1022" s="1" t="s">
        <v>4</v>
      </c>
      <c r="G1022" s="2" t="s">
        <v>4313</v>
      </c>
    </row>
    <row r="1023">
      <c r="A1023" s="1" t="s">
        <v>4314</v>
      </c>
      <c r="B1023" s="1" t="s">
        <v>4315</v>
      </c>
      <c r="C1023" s="1" t="s">
        <v>4316</v>
      </c>
      <c r="D1023" s="1" t="s">
        <v>4317</v>
      </c>
      <c r="E1023" t="str">
        <f t="shared" si="132"/>
        <v/>
      </c>
      <c r="F1023" s="1" t="s">
        <v>4</v>
      </c>
      <c r="G1023" s="2" t="s">
        <v>4318</v>
      </c>
    </row>
    <row r="1024">
      <c r="A1024" s="1" t="s">
        <v>4319</v>
      </c>
      <c r="B1024" s="1" t="s">
        <v>4320</v>
      </c>
      <c r="C1024" s="1" t="s">
        <v>4321</v>
      </c>
      <c r="D1024" s="1" t="s">
        <v>4322</v>
      </c>
      <c r="E1024" t="str">
        <f t="shared" si="132"/>
        <v/>
      </c>
      <c r="F1024" s="1" t="s">
        <v>4</v>
      </c>
      <c r="G1024" s="2" t="s">
        <v>4323</v>
      </c>
    </row>
    <row r="1025">
      <c r="A1025" s="1" t="s">
        <v>4324</v>
      </c>
      <c r="B1025" s="1" t="s">
        <v>4325</v>
      </c>
      <c r="C1025" s="1" t="s">
        <v>4326</v>
      </c>
      <c r="D1025" s="1" t="s">
        <v>4327</v>
      </c>
      <c r="E1025" t="str">
        <f t="shared" si="132"/>
        <v/>
      </c>
      <c r="F1025" s="1" t="s">
        <v>4</v>
      </c>
      <c r="G1025" s="2" t="s">
        <v>4328</v>
      </c>
    </row>
    <row r="1026">
      <c r="A1026" s="1" t="s">
        <v>4329</v>
      </c>
      <c r="B1026" s="1" t="s">
        <v>3630</v>
      </c>
      <c r="C1026" s="1" t="s">
        <v>4330</v>
      </c>
      <c r="D1026" s="2" t="s">
        <v>4331</v>
      </c>
      <c r="E1026" t="str">
        <f>IMAGE("https://bitcoinmagazine.com/wp-content/uploads/2015/05/mining.jpg",1)</f>
        <v/>
      </c>
      <c r="F1026" s="1" t="s">
        <v>4</v>
      </c>
      <c r="G1026" s="2" t="s">
        <v>4332</v>
      </c>
    </row>
    <row r="1027">
      <c r="A1027" s="1" t="s">
        <v>4333</v>
      </c>
      <c r="B1027" s="1" t="s">
        <v>4334</v>
      </c>
      <c r="C1027" s="1" t="s">
        <v>4335</v>
      </c>
      <c r="D1027" s="2" t="s">
        <v>4336</v>
      </c>
      <c r="E1027" t="str">
        <f>IMAGE("https://d262ilb51hltx0.cloudfront.net/max/800/1*hNTrvJR0MXrtsi6eO9zxhg.jpeg",1)</f>
        <v/>
      </c>
      <c r="F1027" s="1" t="s">
        <v>4</v>
      </c>
      <c r="G1027" s="2" t="s">
        <v>4337</v>
      </c>
    </row>
    <row r="1028">
      <c r="A1028" s="1" t="s">
        <v>4338</v>
      </c>
      <c r="B1028" s="1" t="s">
        <v>4339</v>
      </c>
      <c r="C1028" s="1" t="s">
        <v>4340</v>
      </c>
      <c r="D1028" s="2" t="s">
        <v>1785</v>
      </c>
      <c r="E1028" t="str">
        <f>IMAGE("http://static2.businessinsider.com/image/554124f36da8117d129128d5/this-robot-competition-inspired-students-and-will-get-you-excited-about-the-future.jpg",1)</f>
        <v/>
      </c>
      <c r="F1028" s="1" t="s">
        <v>4</v>
      </c>
      <c r="G1028" s="2" t="s">
        <v>4341</v>
      </c>
    </row>
    <row r="1029">
      <c r="A1029" s="1" t="s">
        <v>4342</v>
      </c>
      <c r="B1029" s="1" t="s">
        <v>4343</v>
      </c>
      <c r="C1029" s="1" t="s">
        <v>4344</v>
      </c>
      <c r="D1029" s="1" t="s">
        <v>4345</v>
      </c>
      <c r="E1029" t="str">
        <f>IMAGE("http://ifttt.com/images/no_image_card.png",1)</f>
        <v/>
      </c>
      <c r="F1029" s="1" t="s">
        <v>4</v>
      </c>
      <c r="G1029" s="2" t="s">
        <v>4346</v>
      </c>
    </row>
    <row r="1030">
      <c r="A1030" s="1" t="s">
        <v>4347</v>
      </c>
      <c r="B1030" s="1" t="s">
        <v>4348</v>
      </c>
      <c r="C1030" s="1" t="s">
        <v>4349</v>
      </c>
      <c r="D1030" s="2" t="s">
        <v>4350</v>
      </c>
      <c r="E1030" t="str">
        <f>IMAGE("https://i.ytimg.com/vi/zzQU20B3lh8/hqdefault.jpg",1)</f>
        <v/>
      </c>
      <c r="F1030" s="1" t="s">
        <v>4</v>
      </c>
      <c r="G1030" s="2" t="s">
        <v>4351</v>
      </c>
    </row>
    <row r="1031">
      <c r="A1031" s="1" t="s">
        <v>4352</v>
      </c>
      <c r="B1031" s="1" t="s">
        <v>4353</v>
      </c>
      <c r="C1031" s="1" t="s">
        <v>4354</v>
      </c>
      <c r="D1031" s="1" t="s">
        <v>4355</v>
      </c>
      <c r="E1031" t="str">
        <f t="shared" ref="E1031:E1032" si="133">IMAGE("http://ifttt.com/images/no_image_card.png",1)</f>
        <v/>
      </c>
      <c r="F1031" s="1" t="s">
        <v>4</v>
      </c>
      <c r="G1031" s="2" t="s">
        <v>4356</v>
      </c>
    </row>
    <row r="1032">
      <c r="A1032" s="1" t="s">
        <v>4357</v>
      </c>
      <c r="B1032" s="1" t="s">
        <v>1439</v>
      </c>
      <c r="C1032" s="1" t="s">
        <v>4358</v>
      </c>
      <c r="D1032" s="1" t="s">
        <v>4359</v>
      </c>
      <c r="E1032" t="str">
        <f t="shared" si="133"/>
        <v/>
      </c>
      <c r="F1032" s="1" t="s">
        <v>4</v>
      </c>
      <c r="G1032" s="2" t="s">
        <v>4360</v>
      </c>
    </row>
    <row r="1033">
      <c r="A1033" s="1" t="s">
        <v>4361</v>
      </c>
      <c r="B1033" s="1" t="s">
        <v>4362</v>
      </c>
      <c r="C1033" s="1" t="s">
        <v>4363</v>
      </c>
      <c r="D1033" s="2" t="s">
        <v>4364</v>
      </c>
      <c r="E1033" t="str">
        <f>IMAGE("http://i.imgur.com/lIm3lYk.jpg",1)</f>
        <v/>
      </c>
      <c r="F1033" s="1" t="s">
        <v>4</v>
      </c>
      <c r="G1033" s="2" t="s">
        <v>4365</v>
      </c>
    </row>
    <row r="1034">
      <c r="A1034" s="1" t="s">
        <v>4366</v>
      </c>
      <c r="B1034" s="1" t="s">
        <v>4367</v>
      </c>
      <c r="C1034" s="1" t="s">
        <v>4368</v>
      </c>
      <c r="D1034" s="2" t="s">
        <v>4369</v>
      </c>
      <c r="E1034" t="str">
        <f>IMAGE("http://i.imgur.com/L2qKydv.jpg?fb",1)</f>
        <v/>
      </c>
      <c r="F1034" s="1" t="s">
        <v>4</v>
      </c>
      <c r="G1034" s="2" t="s">
        <v>4370</v>
      </c>
    </row>
    <row r="1035">
      <c r="A1035" s="1" t="s">
        <v>4371</v>
      </c>
      <c r="B1035" s="1" t="s">
        <v>4372</v>
      </c>
      <c r="C1035" s="1" t="s">
        <v>4373</v>
      </c>
      <c r="D1035" s="2" t="s">
        <v>4374</v>
      </c>
      <c r="E1035" t="str">
        <f>IMAGE("",1)</f>
        <v/>
      </c>
      <c r="F1035" s="1" t="s">
        <v>4</v>
      </c>
      <c r="G1035" s="2" t="s">
        <v>4375</v>
      </c>
    </row>
    <row r="1036">
      <c r="A1036" s="1" t="s">
        <v>4376</v>
      </c>
      <c r="B1036" s="1" t="s">
        <v>257</v>
      </c>
      <c r="C1036" s="1" t="s">
        <v>4377</v>
      </c>
      <c r="D1036" s="1" t="s">
        <v>4378</v>
      </c>
      <c r="E1036" t="str">
        <f t="shared" ref="E1036:E1037" si="134">IMAGE("http://ifttt.com/images/no_image_card.png",1)</f>
        <v/>
      </c>
      <c r="F1036" s="1" t="s">
        <v>4</v>
      </c>
      <c r="G1036" s="2" t="s">
        <v>4379</v>
      </c>
    </row>
    <row r="1037">
      <c r="A1037" s="1" t="s">
        <v>4352</v>
      </c>
      <c r="B1037" s="1" t="s">
        <v>4353</v>
      </c>
      <c r="C1037" s="1" t="s">
        <v>4354</v>
      </c>
      <c r="D1037" s="1" t="s">
        <v>4380</v>
      </c>
      <c r="E1037" t="str">
        <f t="shared" si="134"/>
        <v/>
      </c>
      <c r="F1037" s="1" t="s">
        <v>4</v>
      </c>
      <c r="G1037" s="2" t="s">
        <v>4356</v>
      </c>
    </row>
    <row r="1038">
      <c r="A1038" s="1" t="s">
        <v>4381</v>
      </c>
      <c r="B1038" s="1" t="s">
        <v>1593</v>
      </c>
      <c r="C1038" s="1" t="s">
        <v>4382</v>
      </c>
      <c r="D1038" s="2" t="s">
        <v>4383</v>
      </c>
      <c r="E1038" t="str">
        <f>IMAGE("http://i.imgur.com/ayYU3mP.jpg?fb",1)</f>
        <v/>
      </c>
      <c r="F1038" s="1" t="s">
        <v>4</v>
      </c>
      <c r="G1038" s="2" t="s">
        <v>4384</v>
      </c>
    </row>
    <row r="1039">
      <c r="A1039" s="1" t="s">
        <v>4381</v>
      </c>
      <c r="B1039" s="1" t="s">
        <v>4385</v>
      </c>
      <c r="C1039" s="1" t="s">
        <v>4386</v>
      </c>
      <c r="D1039" s="1" t="s">
        <v>4387</v>
      </c>
      <c r="E1039" t="str">
        <f>IMAGE("http://ifttt.com/images/no_image_card.png",1)</f>
        <v/>
      </c>
      <c r="F1039" s="1" t="s">
        <v>4</v>
      </c>
      <c r="G1039" s="2" t="s">
        <v>4388</v>
      </c>
    </row>
    <row r="1040">
      <c r="A1040" s="1" t="s">
        <v>4389</v>
      </c>
      <c r="B1040" s="1" t="s">
        <v>4390</v>
      </c>
      <c r="C1040" s="1" t="s">
        <v>4391</v>
      </c>
      <c r="D1040" s="2" t="s">
        <v>4392</v>
      </c>
      <c r="E1040" t="str">
        <f>IMAGE("http://media.coindesk.com/2015/06/court-room.jpg",1)</f>
        <v/>
      </c>
      <c r="F1040" s="1" t="s">
        <v>4</v>
      </c>
      <c r="G1040" s="2" t="s">
        <v>4393</v>
      </c>
    </row>
    <row r="1041">
      <c r="A1041" s="1" t="s">
        <v>4394</v>
      </c>
      <c r="B1041" s="1" t="s">
        <v>4395</v>
      </c>
      <c r="C1041" s="1" t="s">
        <v>4396</v>
      </c>
      <c r="D1041" s="2" t="s">
        <v>4397</v>
      </c>
      <c r="E1041" t="str">
        <f>IMAGE("http://rjjwi3w6chi3my5tm2l4cbgbw5.wpengine.netdna-cdn.com/wp-content/uploads/2015/02/boostedboard1.jpg",1)</f>
        <v/>
      </c>
      <c r="F1041" s="1" t="s">
        <v>4</v>
      </c>
      <c r="G1041" s="2" t="s">
        <v>4398</v>
      </c>
    </row>
    <row r="1042">
      <c r="A1042" s="1" t="s">
        <v>4399</v>
      </c>
      <c r="B1042" s="1" t="s">
        <v>4400</v>
      </c>
      <c r="C1042" s="1" t="s">
        <v>4401</v>
      </c>
      <c r="D1042" s="1" t="s">
        <v>4402</v>
      </c>
      <c r="E1042" t="str">
        <f t="shared" ref="E1042:E1043" si="135">IMAGE("http://ifttt.com/images/no_image_card.png",1)</f>
        <v/>
      </c>
      <c r="F1042" s="1" t="s">
        <v>4</v>
      </c>
      <c r="G1042" s="2" t="s">
        <v>4403</v>
      </c>
    </row>
    <row r="1043">
      <c r="A1043" s="1" t="s">
        <v>4404</v>
      </c>
      <c r="B1043" s="1" t="s">
        <v>4269</v>
      </c>
      <c r="C1043" s="1" t="s">
        <v>4405</v>
      </c>
      <c r="D1043" s="1" t="s">
        <v>4406</v>
      </c>
      <c r="E1043" t="str">
        <f t="shared" si="135"/>
        <v/>
      </c>
      <c r="F1043" s="1" t="s">
        <v>4</v>
      </c>
      <c r="G1043" s="2" t="s">
        <v>4407</v>
      </c>
    </row>
    <row r="1044">
      <c r="A1044" s="1" t="s">
        <v>4408</v>
      </c>
      <c r="B1044" s="1" t="s">
        <v>415</v>
      </c>
      <c r="C1044" s="1" t="s">
        <v>4409</v>
      </c>
      <c r="D1044" s="2" t="s">
        <v>4410</v>
      </c>
      <c r="E1044" t="str">
        <f>IMAGE("https://swedenreport.files.wordpress.com/2015/06/img_0493.jpg",1)</f>
        <v/>
      </c>
      <c r="F1044" s="1" t="s">
        <v>4</v>
      </c>
      <c r="G1044" s="2" t="s">
        <v>4411</v>
      </c>
    </row>
    <row r="1045">
      <c r="A1045" s="1" t="s">
        <v>4412</v>
      </c>
      <c r="B1045" s="1" t="s">
        <v>4413</v>
      </c>
      <c r="C1045" s="1" t="s">
        <v>4414</v>
      </c>
      <c r="D1045" s="1" t="s">
        <v>4415</v>
      </c>
      <c r="E1045" t="str">
        <f>IMAGE("http://ifttt.com/images/no_image_card.png",1)</f>
        <v/>
      </c>
      <c r="F1045" s="1" t="s">
        <v>4</v>
      </c>
      <c r="G1045" s="2" t="s">
        <v>4416</v>
      </c>
    </row>
    <row r="1046">
      <c r="A1046" s="1" t="s">
        <v>4417</v>
      </c>
      <c r="B1046" s="1" t="s">
        <v>4418</v>
      </c>
      <c r="C1046" s="1" t="s">
        <v>4419</v>
      </c>
      <c r="D1046" s="2" t="s">
        <v>4420</v>
      </c>
      <c r="E1046" t="str">
        <f>IMAGE("http://thumbs1.ebaystatic.com/d/l225/m/mC6hCkx4IhKSmL-EhvYJ2vg.jpg",1)</f>
        <v/>
      </c>
      <c r="F1046" s="1" t="s">
        <v>4</v>
      </c>
      <c r="G1046" s="2" t="s">
        <v>4421</v>
      </c>
    </row>
    <row r="1047">
      <c r="A1047" s="1" t="s">
        <v>4422</v>
      </c>
      <c r="B1047" s="1" t="s">
        <v>4423</v>
      </c>
      <c r="C1047" s="1" t="s">
        <v>4424</v>
      </c>
      <c r="D1047" s="1" t="s">
        <v>4425</v>
      </c>
      <c r="E1047" t="str">
        <f t="shared" ref="E1047:E1048" si="136">IMAGE("http://ifttt.com/images/no_image_card.png",1)</f>
        <v/>
      </c>
      <c r="F1047" s="1" t="s">
        <v>4</v>
      </c>
      <c r="G1047" s="2" t="s">
        <v>4426</v>
      </c>
    </row>
    <row r="1048">
      <c r="A1048" s="1" t="s">
        <v>4427</v>
      </c>
      <c r="B1048" s="1" t="s">
        <v>4428</v>
      </c>
      <c r="C1048" s="1" t="s">
        <v>4429</v>
      </c>
      <c r="D1048" s="1" t="s">
        <v>4430</v>
      </c>
      <c r="E1048" t="str">
        <f t="shared" si="136"/>
        <v/>
      </c>
      <c r="F1048" s="1" t="s">
        <v>4</v>
      </c>
      <c r="G1048" s="2" t="s">
        <v>4431</v>
      </c>
    </row>
    <row r="1049">
      <c r="A1049" s="1" t="s">
        <v>4432</v>
      </c>
      <c r="B1049" s="1" t="s">
        <v>4433</v>
      </c>
      <c r="C1049" s="1" t="s">
        <v>4434</v>
      </c>
      <c r="D1049" s="2" t="s">
        <v>4435</v>
      </c>
      <c r="E1049" t="str">
        <f>IMAGE("http://media.coindesk.com/2015/06/Christopher-Allen-tight-4-3&amp;#8211;1500px.png",1)</f>
        <v/>
      </c>
      <c r="F1049" s="1" t="s">
        <v>4</v>
      </c>
      <c r="G1049" s="2" t="s">
        <v>4436</v>
      </c>
    </row>
    <row r="1050">
      <c r="A1050" s="1" t="s">
        <v>4437</v>
      </c>
      <c r="B1050" s="1" t="s">
        <v>4438</v>
      </c>
      <c r="C1050" s="1" t="s">
        <v>4439</v>
      </c>
      <c r="D1050" s="2" t="s">
        <v>4440</v>
      </c>
      <c r="E1050" t="str">
        <f>IMAGE("https://payivy.com/seller/images/logo.jpg",1)</f>
        <v/>
      </c>
      <c r="F1050" s="1" t="s">
        <v>4</v>
      </c>
      <c r="G1050" s="2" t="s">
        <v>4441</v>
      </c>
    </row>
    <row r="1051">
      <c r="A1051" s="1" t="s">
        <v>4442</v>
      </c>
      <c r="B1051" s="1" t="s">
        <v>4443</v>
      </c>
      <c r="C1051" s="1" t="s">
        <v>4444</v>
      </c>
      <c r="D1051" s="1" t="s">
        <v>4445</v>
      </c>
      <c r="E1051" t="str">
        <f t="shared" ref="E1051:E1052" si="137">IMAGE("http://ifttt.com/images/no_image_card.png",1)</f>
        <v/>
      </c>
      <c r="F1051" s="1" t="s">
        <v>4</v>
      </c>
      <c r="G1051" s="2" t="s">
        <v>4446</v>
      </c>
    </row>
    <row r="1052">
      <c r="A1052" s="1" t="s">
        <v>4447</v>
      </c>
      <c r="B1052" s="1" t="s">
        <v>4448</v>
      </c>
      <c r="C1052" s="1" t="s">
        <v>4449</v>
      </c>
      <c r="D1052" s="1" t="s">
        <v>4450</v>
      </c>
      <c r="E1052" t="str">
        <f t="shared" si="137"/>
        <v/>
      </c>
      <c r="F1052" s="1" t="s">
        <v>4</v>
      </c>
      <c r="G1052" s="2" t="s">
        <v>4451</v>
      </c>
    </row>
    <row r="1053">
      <c r="A1053" s="1" t="s">
        <v>4452</v>
      </c>
      <c r="B1053" s="1" t="s">
        <v>4453</v>
      </c>
      <c r="C1053" s="1" t="s">
        <v>4454</v>
      </c>
      <c r="D1053" s="2" t="s">
        <v>4455</v>
      </c>
      <c r="E1053" t="str">
        <f>IMAGE("http://cointelegraph.com/images/725_aHR0cDovL2NvaW50ZWxlZ3JhcGguY29tL3N0b3JhZ2UvdXBsb2Fkcy92aWV3LzFhZDU3YjM4MjZiNjExOTBlOGY5NmQ3NjM3YjEzYzRmLnBuZw==.jpg",1)</f>
        <v/>
      </c>
      <c r="F1053" s="1" t="s">
        <v>4</v>
      </c>
      <c r="G1053" s="2" t="s">
        <v>4456</v>
      </c>
    </row>
    <row r="1054">
      <c r="A1054" s="1" t="s">
        <v>4452</v>
      </c>
      <c r="B1054" s="1" t="s">
        <v>4457</v>
      </c>
      <c r="C1054" s="1" t="s">
        <v>4458</v>
      </c>
      <c r="D1054" s="1" t="s">
        <v>4459</v>
      </c>
      <c r="E1054" t="str">
        <f t="shared" ref="E1054:E1056" si="138">IMAGE("http://ifttt.com/images/no_image_card.png",1)</f>
        <v/>
      </c>
      <c r="F1054" s="1" t="s">
        <v>4</v>
      </c>
      <c r="G1054" s="2" t="s">
        <v>4460</v>
      </c>
    </row>
    <row r="1055">
      <c r="A1055" s="1" t="s">
        <v>4461</v>
      </c>
      <c r="B1055" s="1" t="s">
        <v>1102</v>
      </c>
      <c r="C1055" s="1" t="s">
        <v>4462</v>
      </c>
      <c r="D1055" s="1" t="s">
        <v>4463</v>
      </c>
      <c r="E1055" t="str">
        <f t="shared" si="138"/>
        <v/>
      </c>
      <c r="F1055" s="1" t="s">
        <v>4</v>
      </c>
      <c r="G1055" s="2" t="s">
        <v>4464</v>
      </c>
    </row>
    <row r="1056">
      <c r="A1056" s="1" t="s">
        <v>4465</v>
      </c>
      <c r="B1056" s="1" t="s">
        <v>2811</v>
      </c>
      <c r="C1056" s="1" t="s">
        <v>4466</v>
      </c>
      <c r="D1056" s="1" t="s">
        <v>4467</v>
      </c>
      <c r="E1056" t="str">
        <f t="shared" si="138"/>
        <v/>
      </c>
      <c r="F1056" s="1" t="s">
        <v>4</v>
      </c>
      <c r="G1056" s="2" t="s">
        <v>4468</v>
      </c>
    </row>
    <row r="1057">
      <c r="A1057" s="1" t="s">
        <v>4469</v>
      </c>
      <c r="B1057" s="1" t="s">
        <v>4470</v>
      </c>
      <c r="C1057" s="1" t="s">
        <v>4471</v>
      </c>
      <c r="D1057" s="2" t="s">
        <v>4472</v>
      </c>
      <c r="E1057" t="str">
        <f>IMAGE("https://www.farmsatoshi.com/images/facebook_share.png",1)</f>
        <v/>
      </c>
      <c r="F1057" s="1" t="s">
        <v>4</v>
      </c>
      <c r="G1057" s="2" t="s">
        <v>4473</v>
      </c>
    </row>
    <row r="1058">
      <c r="A1058" s="1" t="s">
        <v>4474</v>
      </c>
      <c r="B1058" s="1" t="s">
        <v>4475</v>
      </c>
      <c r="C1058" s="1" t="s">
        <v>4476</v>
      </c>
      <c r="D1058" s="2" t="s">
        <v>4477</v>
      </c>
      <c r="E1058" t="str">
        <f>IMAGE("http://www.toolsfortimetravel.org/images/print-data-illustration.jpg",1)</f>
        <v/>
      </c>
      <c r="F1058" s="1" t="s">
        <v>4</v>
      </c>
      <c r="G1058" s="2" t="s">
        <v>4478</v>
      </c>
    </row>
    <row r="1059">
      <c r="A1059" s="1" t="s">
        <v>4479</v>
      </c>
      <c r="B1059" s="1" t="s">
        <v>4480</v>
      </c>
      <c r="C1059" s="1" t="s">
        <v>4481</v>
      </c>
      <c r="D1059" s="2" t="s">
        <v>4482</v>
      </c>
      <c r="E1059" t="str">
        <f>IMAGE("http://i.imgur.com/p0uoUdI.jpg?fb",1)</f>
        <v/>
      </c>
      <c r="F1059" s="1" t="s">
        <v>4</v>
      </c>
      <c r="G1059" s="2" t="s">
        <v>4483</v>
      </c>
    </row>
    <row r="1060">
      <c r="A1060" s="1" t="s">
        <v>4484</v>
      </c>
      <c r="B1060" s="1" t="s">
        <v>4485</v>
      </c>
      <c r="C1060" s="1" t="s">
        <v>4486</v>
      </c>
      <c r="D1060" s="1" t="s">
        <v>4487</v>
      </c>
      <c r="E1060" t="str">
        <f>IMAGE("http://ifttt.com/images/no_image_card.png",1)</f>
        <v/>
      </c>
      <c r="F1060" s="1" t="s">
        <v>4</v>
      </c>
      <c r="G1060" s="2" t="s">
        <v>4488</v>
      </c>
    </row>
    <row r="1061">
      <c r="A1061" s="1" t="s">
        <v>4489</v>
      </c>
      <c r="B1061" s="1" t="s">
        <v>4490</v>
      </c>
      <c r="C1061" s="1" t="s">
        <v>4491</v>
      </c>
      <c r="D1061" s="2" t="s">
        <v>4492</v>
      </c>
      <c r="E1061" t="str">
        <f>IMAGE("https://avatars3.githubusercontent.com/u/7456235?v=3&amp;amp;s=400",1)</f>
        <v/>
      </c>
      <c r="F1061" s="1" t="s">
        <v>4</v>
      </c>
      <c r="G1061" s="2" t="s">
        <v>4493</v>
      </c>
    </row>
    <row r="1062">
      <c r="A1062" s="1" t="s">
        <v>4494</v>
      </c>
      <c r="B1062" s="1" t="s">
        <v>4495</v>
      </c>
      <c r="C1062" s="1" t="s">
        <v>4496</v>
      </c>
      <c r="D1062" s="1" t="s">
        <v>4497</v>
      </c>
      <c r="E1062" t="str">
        <f t="shared" ref="E1062:E1067" si="139">IMAGE("http://ifttt.com/images/no_image_card.png",1)</f>
        <v/>
      </c>
      <c r="F1062" s="1" t="s">
        <v>4</v>
      </c>
      <c r="G1062" s="2" t="s">
        <v>4498</v>
      </c>
    </row>
    <row r="1063">
      <c r="A1063" s="1" t="s">
        <v>4499</v>
      </c>
      <c r="B1063" s="1" t="s">
        <v>4500</v>
      </c>
      <c r="C1063" s="1" t="s">
        <v>4501</v>
      </c>
      <c r="D1063" s="1" t="s">
        <v>4502</v>
      </c>
      <c r="E1063" t="str">
        <f t="shared" si="139"/>
        <v/>
      </c>
      <c r="F1063" s="1" t="s">
        <v>4</v>
      </c>
      <c r="G1063" s="2" t="s">
        <v>4503</v>
      </c>
    </row>
    <row r="1064">
      <c r="A1064" s="1" t="s">
        <v>4504</v>
      </c>
      <c r="B1064" s="1" t="s">
        <v>4505</v>
      </c>
      <c r="C1064" s="1" t="s">
        <v>4506</v>
      </c>
      <c r="D1064" s="1" t="s">
        <v>4507</v>
      </c>
      <c r="E1064" t="str">
        <f t="shared" si="139"/>
        <v/>
      </c>
      <c r="F1064" s="1" t="s">
        <v>4</v>
      </c>
      <c r="G1064" s="2" t="s">
        <v>4508</v>
      </c>
    </row>
    <row r="1065">
      <c r="A1065" s="1" t="s">
        <v>4509</v>
      </c>
      <c r="B1065" s="1" t="s">
        <v>4510</v>
      </c>
      <c r="C1065" s="1" t="s">
        <v>4511</v>
      </c>
      <c r="D1065" s="1" t="s">
        <v>4512</v>
      </c>
      <c r="E1065" t="str">
        <f t="shared" si="139"/>
        <v/>
      </c>
      <c r="F1065" s="1" t="s">
        <v>4</v>
      </c>
      <c r="G1065" s="2" t="s">
        <v>4513</v>
      </c>
    </row>
    <row r="1066">
      <c r="A1066" s="1" t="s">
        <v>4514</v>
      </c>
      <c r="B1066" s="1" t="s">
        <v>4515</v>
      </c>
      <c r="C1066" s="1" t="s">
        <v>4516</v>
      </c>
      <c r="D1066" s="1" t="s">
        <v>4517</v>
      </c>
      <c r="E1066" t="str">
        <f t="shared" si="139"/>
        <v/>
      </c>
      <c r="F1066" s="1" t="s">
        <v>4</v>
      </c>
      <c r="G1066" s="2" t="s">
        <v>4518</v>
      </c>
    </row>
    <row r="1067">
      <c r="A1067" s="1" t="s">
        <v>4519</v>
      </c>
      <c r="B1067" s="1" t="s">
        <v>4520</v>
      </c>
      <c r="C1067" s="1" t="s">
        <v>4521</v>
      </c>
      <c r="D1067" s="1" t="s">
        <v>4522</v>
      </c>
      <c r="E1067" t="str">
        <f t="shared" si="139"/>
        <v/>
      </c>
      <c r="F1067" s="1" t="s">
        <v>4</v>
      </c>
      <c r="G1067" s="2" t="s">
        <v>4523</v>
      </c>
    </row>
    <row r="1068">
      <c r="A1068" s="1" t="s">
        <v>4524</v>
      </c>
      <c r="B1068" s="1" t="s">
        <v>4525</v>
      </c>
      <c r="C1068" s="1" t="s">
        <v>4526</v>
      </c>
      <c r="D1068" s="2" t="s">
        <v>4527</v>
      </c>
      <c r="E1068" t="str">
        <f>IMAGE("https://i.ytimg.com/vi/fOCDmyRkv5E/hqdefault.jpg",1)</f>
        <v/>
      </c>
      <c r="F1068" s="1" t="s">
        <v>4</v>
      </c>
      <c r="G1068" s="2" t="s">
        <v>4528</v>
      </c>
    </row>
    <row r="1069">
      <c r="A1069" s="1" t="s">
        <v>4529</v>
      </c>
      <c r="B1069" s="1" t="s">
        <v>667</v>
      </c>
      <c r="C1069" s="1" t="s">
        <v>4530</v>
      </c>
      <c r="D1069" s="1" t="s">
        <v>4531</v>
      </c>
      <c r="E1069" t="str">
        <f t="shared" ref="E1069:E1070" si="140">IMAGE("http://ifttt.com/images/no_image_card.png",1)</f>
        <v/>
      </c>
      <c r="F1069" s="1" t="s">
        <v>4</v>
      </c>
      <c r="G1069" s="2" t="s">
        <v>4532</v>
      </c>
    </row>
    <row r="1070">
      <c r="A1070" s="1" t="s">
        <v>4533</v>
      </c>
      <c r="B1070" s="1" t="s">
        <v>4534</v>
      </c>
      <c r="C1070" s="1" t="s">
        <v>4535</v>
      </c>
      <c r="D1070" s="1" t="s">
        <v>364</v>
      </c>
      <c r="E1070" t="str">
        <f t="shared" si="140"/>
        <v/>
      </c>
      <c r="F1070" s="1" t="s">
        <v>4</v>
      </c>
      <c r="G1070" s="2" t="s">
        <v>4536</v>
      </c>
    </row>
    <row r="1071">
      <c r="A1071" s="1" t="s">
        <v>4537</v>
      </c>
      <c r="B1071" s="1" t="s">
        <v>4538</v>
      </c>
      <c r="C1071" s="1" t="s">
        <v>4539</v>
      </c>
      <c r="D1071" s="2" t="s">
        <v>4540</v>
      </c>
      <c r="E1071" t="str">
        <f>IMAGE("https://i.imgur.com/NBVc13k.png",1)</f>
        <v/>
      </c>
      <c r="F1071" s="1" t="s">
        <v>4</v>
      </c>
      <c r="G1071" s="2" t="s">
        <v>4541</v>
      </c>
    </row>
    <row r="1072">
      <c r="A1072" s="1" t="s">
        <v>4542</v>
      </c>
      <c r="B1072" s="1" t="s">
        <v>4543</v>
      </c>
      <c r="C1072" s="1" t="s">
        <v>4544</v>
      </c>
      <c r="D1072" s="1" t="s">
        <v>364</v>
      </c>
      <c r="E1072" t="str">
        <f t="shared" ref="E1072:E1073" si="141">IMAGE("http://ifttt.com/images/no_image_card.png",1)</f>
        <v/>
      </c>
      <c r="F1072" s="1" t="s">
        <v>4</v>
      </c>
      <c r="G1072" s="2" t="s">
        <v>4545</v>
      </c>
    </row>
    <row r="1073">
      <c r="A1073" s="1" t="s">
        <v>4546</v>
      </c>
      <c r="B1073" s="1" t="s">
        <v>4547</v>
      </c>
      <c r="C1073" s="1" t="s">
        <v>4548</v>
      </c>
      <c r="D1073" s="1" t="s">
        <v>364</v>
      </c>
      <c r="E1073" t="str">
        <f t="shared" si="141"/>
        <v/>
      </c>
      <c r="F1073" s="1" t="s">
        <v>4</v>
      </c>
      <c r="G1073" s="2" t="s">
        <v>4549</v>
      </c>
    </row>
    <row r="1074">
      <c r="A1074" s="1" t="s">
        <v>4550</v>
      </c>
      <c r="B1074" s="1" t="s">
        <v>4551</v>
      </c>
      <c r="C1074" s="1" t="s">
        <v>4552</v>
      </c>
      <c r="D1074" s="2" t="s">
        <v>4553</v>
      </c>
      <c r="E1074" t="str">
        <f>IMAGE("https://pbs.twimg.com/profile_images/503171916689993729/4vy-TS5k_400x400.jpeg",1)</f>
        <v/>
      </c>
      <c r="F1074" s="1" t="s">
        <v>4</v>
      </c>
      <c r="G1074" s="2" t="s">
        <v>4554</v>
      </c>
    </row>
    <row r="1075">
      <c r="A1075" s="1" t="s">
        <v>4555</v>
      </c>
      <c r="B1075" s="1" t="s">
        <v>4556</v>
      </c>
      <c r="C1075" s="1" t="s">
        <v>4557</v>
      </c>
      <c r="D1075" s="2" t="s">
        <v>4558</v>
      </c>
      <c r="E1075" t="str">
        <f>IMAGE("http://img.itch.io/aW1hZ2UvMjYxNTMvMTEzMDc5LmpwZw==/300x300%23/0u8RMq.jpg",1)</f>
        <v/>
      </c>
      <c r="F1075" s="1" t="s">
        <v>4</v>
      </c>
      <c r="G1075" s="2" t="s">
        <v>4559</v>
      </c>
    </row>
    <row r="1076">
      <c r="A1076" s="1" t="s">
        <v>4560</v>
      </c>
      <c r="B1076" s="1" t="s">
        <v>4561</v>
      </c>
      <c r="C1076" s="1" t="s">
        <v>4562</v>
      </c>
      <c r="D1076" s="2" t="s">
        <v>4563</v>
      </c>
      <c r="E1076" t="str">
        <f>IMAGE("https://pbs.twimg.com/profile_banners/1442025302/1413227573/1500x500",1)</f>
        <v/>
      </c>
      <c r="F1076" s="1" t="s">
        <v>4</v>
      </c>
      <c r="G1076" s="2" t="s">
        <v>4564</v>
      </c>
    </row>
    <row r="1077">
      <c r="A1077" s="1" t="s">
        <v>4565</v>
      </c>
      <c r="B1077" s="1" t="s">
        <v>4566</v>
      </c>
      <c r="C1077" s="1" t="s">
        <v>4567</v>
      </c>
      <c r="D1077" s="1" t="s">
        <v>4568</v>
      </c>
      <c r="E1077" t="str">
        <f>IMAGE("http://ifttt.com/images/no_image_card.png",1)</f>
        <v/>
      </c>
      <c r="F1077" s="1" t="s">
        <v>4</v>
      </c>
      <c r="G1077" s="2" t="s">
        <v>4569</v>
      </c>
    </row>
    <row r="1078">
      <c r="A1078" s="1" t="s">
        <v>4570</v>
      </c>
      <c r="B1078" s="1" t="s">
        <v>2469</v>
      </c>
      <c r="C1078" s="1" t="s">
        <v>4571</v>
      </c>
      <c r="D1078" s="2" t="s">
        <v>4572</v>
      </c>
      <c r="E1078" t="str">
        <f>IMAGE("http://insidebitcoins.com/wp-content/uploads/2015/06/Bobby_Lee_02_748x420-150x150.jpg",1)</f>
        <v/>
      </c>
      <c r="F1078" s="1" t="s">
        <v>4</v>
      </c>
      <c r="G1078" s="2" t="s">
        <v>4573</v>
      </c>
    </row>
    <row r="1079">
      <c r="A1079" s="1" t="s">
        <v>4574</v>
      </c>
      <c r="B1079" s="1" t="s">
        <v>4575</v>
      </c>
      <c r="C1079" s="1" t="s">
        <v>4576</v>
      </c>
      <c r="D1079" s="2" t="s">
        <v>4577</v>
      </c>
      <c r="E1079" t="str">
        <f t="shared" ref="E1079:E1080" si="142">IMAGE("http://ifttt.com/images/no_image_card.png",1)</f>
        <v/>
      </c>
      <c r="F1079" s="1" t="s">
        <v>4</v>
      </c>
      <c r="G1079" s="2" t="s">
        <v>4578</v>
      </c>
    </row>
    <row r="1080">
      <c r="A1080" s="1" t="s">
        <v>4579</v>
      </c>
      <c r="B1080" s="1" t="s">
        <v>4580</v>
      </c>
      <c r="C1080" s="1" t="s">
        <v>4581</v>
      </c>
      <c r="D1080" s="1" t="s">
        <v>4582</v>
      </c>
      <c r="E1080" t="str">
        <f t="shared" si="142"/>
        <v/>
      </c>
      <c r="F1080" s="1" t="s">
        <v>4</v>
      </c>
      <c r="G1080" s="2" t="s">
        <v>4583</v>
      </c>
    </row>
    <row r="1081">
      <c r="A1081" s="1" t="s">
        <v>4584</v>
      </c>
      <c r="B1081" s="1" t="s">
        <v>1522</v>
      </c>
      <c r="C1081" s="1" t="s">
        <v>4585</v>
      </c>
      <c r="D1081" s="2" t="s">
        <v>4586</v>
      </c>
      <c r="E1081" t="str">
        <f>IMAGE("http://cointelegraph.com/images/725_aHR0cDovL2NvaW50ZWxlZ3JhcGguY29tL3N0b3JhZ2UvdXBsb2Fkcy92aWV3LzMyNDMwNWE4ZGM5OGJlYzkxMTRlOGMwM2M1NGY5N2RlLnBuZw==.jpg",1)</f>
        <v/>
      </c>
      <c r="F1081" s="1" t="s">
        <v>4</v>
      </c>
      <c r="G1081" s="2" t="s">
        <v>4587</v>
      </c>
    </row>
    <row r="1082">
      <c r="A1082" s="1" t="s">
        <v>4588</v>
      </c>
      <c r="B1082" s="1" t="s">
        <v>3481</v>
      </c>
      <c r="C1082" s="1" t="s">
        <v>4589</v>
      </c>
      <c r="D1082" s="1" t="s">
        <v>4590</v>
      </c>
      <c r="E1082" t="str">
        <f t="shared" ref="E1082:E1083" si="143">IMAGE("http://ifttt.com/images/no_image_card.png",1)</f>
        <v/>
      </c>
      <c r="F1082" s="1" t="s">
        <v>4</v>
      </c>
      <c r="G1082" s="2" t="s">
        <v>4591</v>
      </c>
    </row>
    <row r="1083">
      <c r="A1083" s="1" t="s">
        <v>4592</v>
      </c>
      <c r="B1083" s="1" t="s">
        <v>4593</v>
      </c>
      <c r="C1083" s="1" t="s">
        <v>4594</v>
      </c>
      <c r="D1083" s="2" t="s">
        <v>4595</v>
      </c>
      <c r="E1083" t="str">
        <f t="shared" si="143"/>
        <v/>
      </c>
      <c r="F1083" s="1" t="s">
        <v>4</v>
      </c>
      <c r="G1083" s="2" t="s">
        <v>4596</v>
      </c>
    </row>
    <row r="1084">
      <c r="A1084" s="1" t="s">
        <v>4597</v>
      </c>
      <c r="B1084" s="1" t="s">
        <v>2028</v>
      </c>
      <c r="C1084" s="1" t="s">
        <v>4598</v>
      </c>
      <c r="D1084" s="2" t="s">
        <v>4599</v>
      </c>
      <c r="E1084" t="str">
        <f>IMAGE("https://ci6.googleusercontent.com/proxy/WVQbND-8cV6AWnYsiu8wv_HJh8LzuFFIOG9lvr4E3oJQmYcw5xON_cXjZHquDZYVhzTMajPwOkx_qwMlmbsFn-oLsYP4Dbudsrujt-c1IbDMkRTLu8maEzvKLECFxVlavDp1Fhk=s0-d-e1-ft#http://www.bonnerandpartners.com/wp-content/uploads/2013/09/Bill-Bon"&amp;"ner_sig.png",1)</f>
        <v/>
      </c>
      <c r="F1084" s="1" t="s">
        <v>4</v>
      </c>
      <c r="G1084" s="2" t="s">
        <v>4600</v>
      </c>
    </row>
    <row r="1085">
      <c r="A1085" s="1" t="s">
        <v>4601</v>
      </c>
      <c r="B1085" s="1" t="s">
        <v>4602</v>
      </c>
      <c r="C1085" s="1" t="s">
        <v>4603</v>
      </c>
      <c r="D1085" s="1" t="s">
        <v>4604</v>
      </c>
      <c r="E1085" t="str">
        <f t="shared" ref="E1085:E1086" si="144">IMAGE("http://ifttt.com/images/no_image_card.png",1)</f>
        <v/>
      </c>
      <c r="F1085" s="1" t="s">
        <v>4</v>
      </c>
      <c r="G1085" s="2" t="s">
        <v>4605</v>
      </c>
    </row>
    <row r="1086">
      <c r="A1086" s="1" t="s">
        <v>4606</v>
      </c>
      <c r="B1086" s="1" t="s">
        <v>4607</v>
      </c>
      <c r="C1086" s="1" t="s">
        <v>4608</v>
      </c>
      <c r="D1086" s="1" t="s">
        <v>4609</v>
      </c>
      <c r="E1086" t="str">
        <f t="shared" si="144"/>
        <v/>
      </c>
      <c r="F1086" s="1" t="s">
        <v>4</v>
      </c>
      <c r="G1086" s="2" t="s">
        <v>4610</v>
      </c>
    </row>
    <row r="1087">
      <c r="A1087" s="1" t="s">
        <v>4611</v>
      </c>
      <c r="B1087" s="1" t="s">
        <v>4612</v>
      </c>
      <c r="C1087" s="1" t="s">
        <v>4613</v>
      </c>
      <c r="D1087" s="2" t="s">
        <v>4614</v>
      </c>
      <c r="E1087" t="str">
        <f>IMAGE("http://usa.visa.com/img/corporate/visa-transactions.jpg",1)</f>
        <v/>
      </c>
      <c r="F1087" s="1" t="s">
        <v>4</v>
      </c>
      <c r="G1087" s="2" t="s">
        <v>4615</v>
      </c>
    </row>
    <row r="1088">
      <c r="A1088" s="1" t="s">
        <v>4616</v>
      </c>
      <c r="B1088" s="1" t="s">
        <v>125</v>
      </c>
      <c r="C1088" s="1" t="s">
        <v>4617</v>
      </c>
      <c r="D1088" s="1" t="s">
        <v>4618</v>
      </c>
      <c r="E1088" t="str">
        <f t="shared" ref="E1088:E1092" si="145">IMAGE("http://ifttt.com/images/no_image_card.png",1)</f>
        <v/>
      </c>
      <c r="F1088" s="1" t="s">
        <v>4</v>
      </c>
      <c r="G1088" s="2" t="s">
        <v>4619</v>
      </c>
    </row>
    <row r="1089">
      <c r="A1089" s="1" t="s">
        <v>4620</v>
      </c>
      <c r="B1089" s="1" t="s">
        <v>2411</v>
      </c>
      <c r="C1089" s="1" t="s">
        <v>4621</v>
      </c>
      <c r="D1089" s="1" t="s">
        <v>364</v>
      </c>
      <c r="E1089" t="str">
        <f t="shared" si="145"/>
        <v/>
      </c>
      <c r="F1089" s="1" t="s">
        <v>4</v>
      </c>
      <c r="G1089" s="2" t="s">
        <v>4622</v>
      </c>
    </row>
    <row r="1090">
      <c r="A1090" s="1" t="s">
        <v>4623</v>
      </c>
      <c r="B1090" s="1" t="s">
        <v>4624</v>
      </c>
      <c r="C1090" s="1" t="s">
        <v>4625</v>
      </c>
      <c r="D1090" s="1" t="s">
        <v>4626</v>
      </c>
      <c r="E1090" t="str">
        <f t="shared" si="145"/>
        <v/>
      </c>
      <c r="F1090" s="1" t="s">
        <v>4</v>
      </c>
      <c r="G1090" s="2" t="s">
        <v>4627</v>
      </c>
    </row>
    <row r="1091">
      <c r="A1091" s="1" t="s">
        <v>4628</v>
      </c>
      <c r="B1091" s="1" t="s">
        <v>4629</v>
      </c>
      <c r="C1091" s="1" t="s">
        <v>4630</v>
      </c>
      <c r="D1091" s="1" t="s">
        <v>4631</v>
      </c>
      <c r="E1091" t="str">
        <f t="shared" si="145"/>
        <v/>
      </c>
      <c r="F1091" s="1" t="s">
        <v>4</v>
      </c>
      <c r="G1091" s="2" t="s">
        <v>4632</v>
      </c>
    </row>
    <row r="1092">
      <c r="A1092" s="1" t="s">
        <v>4633</v>
      </c>
      <c r="B1092" s="1" t="s">
        <v>4634</v>
      </c>
      <c r="C1092" s="1" t="s">
        <v>4635</v>
      </c>
      <c r="D1092" s="1" t="s">
        <v>4636</v>
      </c>
      <c r="E1092" t="str">
        <f t="shared" si="145"/>
        <v/>
      </c>
      <c r="F1092" s="1" t="s">
        <v>4</v>
      </c>
      <c r="G1092" s="2" t="s">
        <v>4637</v>
      </c>
    </row>
    <row r="1093">
      <c r="A1093" s="1" t="s">
        <v>4638</v>
      </c>
      <c r="B1093" s="1" t="s">
        <v>4639</v>
      </c>
      <c r="C1093" s="1" t="s">
        <v>4640</v>
      </c>
      <c r="D1093" s="2" t="s">
        <v>4641</v>
      </c>
      <c r="E1093" t="str">
        <f>IMAGE("https://i.ytimg.com/vi/7aNLKH_F3jE/maxresdefault.jpg",1)</f>
        <v/>
      </c>
      <c r="F1093" s="1" t="s">
        <v>4</v>
      </c>
      <c r="G1093" s="2" t="s">
        <v>4642</v>
      </c>
    </row>
    <row r="1094">
      <c r="A1094" s="1" t="s">
        <v>4643</v>
      </c>
      <c r="B1094" s="1" t="s">
        <v>4644</v>
      </c>
      <c r="C1094" s="1" t="s">
        <v>4645</v>
      </c>
      <c r="D1094" s="1" t="s">
        <v>4646</v>
      </c>
      <c r="E1094" t="str">
        <f t="shared" ref="E1094:E1097" si="146">IMAGE("http://ifttt.com/images/no_image_card.png",1)</f>
        <v/>
      </c>
      <c r="F1094" s="1" t="s">
        <v>4</v>
      </c>
      <c r="G1094" s="2" t="s">
        <v>4647</v>
      </c>
    </row>
    <row r="1095">
      <c r="A1095" s="1" t="s">
        <v>4648</v>
      </c>
      <c r="B1095" s="1" t="s">
        <v>3204</v>
      </c>
      <c r="C1095" s="1" t="s">
        <v>4649</v>
      </c>
      <c r="D1095" s="1" t="s">
        <v>4650</v>
      </c>
      <c r="E1095" t="str">
        <f t="shared" si="146"/>
        <v/>
      </c>
      <c r="F1095" s="1" t="s">
        <v>4</v>
      </c>
      <c r="G1095" s="2" t="s">
        <v>4651</v>
      </c>
    </row>
    <row r="1096">
      <c r="A1096" s="1" t="s">
        <v>4652</v>
      </c>
      <c r="B1096" s="1" t="s">
        <v>4653</v>
      </c>
      <c r="C1096" s="1" t="s">
        <v>4654</v>
      </c>
      <c r="D1096" s="1" t="s">
        <v>4655</v>
      </c>
      <c r="E1096" t="str">
        <f t="shared" si="146"/>
        <v/>
      </c>
      <c r="F1096" s="1" t="s">
        <v>4</v>
      </c>
      <c r="G1096" s="2" t="s">
        <v>4656</v>
      </c>
    </row>
    <row r="1097">
      <c r="A1097" s="1" t="s">
        <v>4657</v>
      </c>
      <c r="B1097" s="1" t="s">
        <v>2217</v>
      </c>
      <c r="C1097" s="1" t="s">
        <v>4658</v>
      </c>
      <c r="D1097" s="1" t="s">
        <v>4659</v>
      </c>
      <c r="E1097" t="str">
        <f t="shared" si="146"/>
        <v/>
      </c>
      <c r="F1097" s="1" t="s">
        <v>4</v>
      </c>
      <c r="G1097" s="2" t="s">
        <v>4660</v>
      </c>
    </row>
    <row r="1098">
      <c r="A1098" s="1" t="s">
        <v>4661</v>
      </c>
      <c r="B1098" s="1" t="s">
        <v>4662</v>
      </c>
      <c r="C1098" s="1" t="s">
        <v>4663</v>
      </c>
      <c r="D1098" s="2" t="s">
        <v>4664</v>
      </c>
      <c r="E1098" t="str">
        <f>IMAGE("https://getmagic.bettir.com/pictures/magic2.jpg",1)</f>
        <v/>
      </c>
      <c r="F1098" s="1" t="s">
        <v>4</v>
      </c>
      <c r="G1098" s="2" t="s">
        <v>4665</v>
      </c>
    </row>
    <row r="1099">
      <c r="A1099" s="1" t="s">
        <v>4666</v>
      </c>
      <c r="B1099" s="1" t="s">
        <v>4667</v>
      </c>
      <c r="C1099" s="1" t="s">
        <v>4668</v>
      </c>
      <c r="D1099" s="1" t="s">
        <v>4669</v>
      </c>
      <c r="E1099" t="str">
        <f>IMAGE("http://ifttt.com/images/no_image_card.png",1)</f>
        <v/>
      </c>
      <c r="F1099" s="1" t="s">
        <v>4</v>
      </c>
      <c r="G1099" s="2" t="s">
        <v>4670</v>
      </c>
    </row>
    <row r="1100">
      <c r="A1100" s="1" t="s">
        <v>4671</v>
      </c>
      <c r="B1100" s="1" t="s">
        <v>4672</v>
      </c>
      <c r="C1100" s="1" t="s">
        <v>4673</v>
      </c>
      <c r="D1100" s="2" t="s">
        <v>4674</v>
      </c>
      <c r="E1100" t="str">
        <f>IMAGE("http://www.zerohedge.com/sites/default/files/images/user92183/imageroot/2015/06/XiPutin.jpg",1)</f>
        <v/>
      </c>
      <c r="F1100" s="1" t="s">
        <v>4</v>
      </c>
      <c r="G1100" s="2" t="s">
        <v>4675</v>
      </c>
    </row>
    <row r="1101">
      <c r="A1101" s="1" t="s">
        <v>4676</v>
      </c>
      <c r="B1101" s="1" t="s">
        <v>4677</v>
      </c>
      <c r="C1101" s="1" t="s">
        <v>4678</v>
      </c>
      <c r="D1101" s="1" t="s">
        <v>4679</v>
      </c>
      <c r="E1101" t="str">
        <f>IMAGE("http://ifttt.com/images/no_image_card.png",1)</f>
        <v/>
      </c>
      <c r="F1101" s="1" t="s">
        <v>4</v>
      </c>
      <c r="G1101" s="2" t="s">
        <v>4680</v>
      </c>
    </row>
    <row r="1102">
      <c r="A1102" s="1" t="s">
        <v>4681</v>
      </c>
      <c r="B1102" s="1" t="s">
        <v>647</v>
      </c>
      <c r="C1102" s="1" t="s">
        <v>4682</v>
      </c>
      <c r="D1102" s="2" t="s">
        <v>4683</v>
      </c>
      <c r="E1102" t="str">
        <f>IMAGE("https://d262ilb51hltx0.cloudfront.net/max/800/1*2dvvpbyXgsDITOSeKeB_NQ.jpeg",1)</f>
        <v/>
      </c>
      <c r="F1102" s="1" t="s">
        <v>4</v>
      </c>
      <c r="G1102" s="2" t="s">
        <v>4684</v>
      </c>
    </row>
    <row r="1103">
      <c r="A1103" s="1" t="s">
        <v>4671</v>
      </c>
      <c r="B1103" s="1" t="s">
        <v>4672</v>
      </c>
      <c r="C1103" s="1" t="s">
        <v>4673</v>
      </c>
      <c r="D1103" s="2" t="s">
        <v>4674</v>
      </c>
      <c r="E1103" t="str">
        <f>IMAGE("http://www.zerohedge.com/sites/default/files/images/user92183/imageroot/2015/06/XiPutin.jpg",1)</f>
        <v/>
      </c>
      <c r="F1103" s="1" t="s">
        <v>4</v>
      </c>
      <c r="G1103" s="2" t="s">
        <v>4675</v>
      </c>
    </row>
    <row r="1104">
      <c r="A1104" s="1" t="s">
        <v>4685</v>
      </c>
      <c r="B1104" s="1" t="s">
        <v>4686</v>
      </c>
      <c r="C1104" s="1" t="s">
        <v>4687</v>
      </c>
      <c r="D1104" s="2" t="s">
        <v>4688</v>
      </c>
      <c r="E1104" t="str">
        <f>IMAGE("http://ifttt.com/images/no_image_card.png",1)</f>
        <v/>
      </c>
      <c r="F1104" s="1" t="s">
        <v>4</v>
      </c>
      <c r="G1104" s="2" t="s">
        <v>4689</v>
      </c>
    </row>
    <row r="1105">
      <c r="A1105" s="1" t="s">
        <v>4690</v>
      </c>
      <c r="B1105" s="1" t="s">
        <v>4691</v>
      </c>
      <c r="C1105" s="1" t="s">
        <v>4692</v>
      </c>
      <c r="D1105" s="2" t="s">
        <v>4693</v>
      </c>
      <c r="E1105" t="str">
        <f>IMAGE("http://assets.bwbx.io/images/iFUu4QVxobEg/v3/-1x-1.jpg",1)</f>
        <v/>
      </c>
      <c r="F1105" s="1" t="s">
        <v>4</v>
      </c>
      <c r="G1105" s="2" t="s">
        <v>4694</v>
      </c>
    </row>
    <row r="1106">
      <c r="A1106" s="1" t="s">
        <v>4695</v>
      </c>
      <c r="B1106" s="1" t="s">
        <v>4696</v>
      </c>
      <c r="C1106" s="1" t="s">
        <v>4697</v>
      </c>
      <c r="D1106" s="1" t="s">
        <v>4698</v>
      </c>
      <c r="E1106" t="str">
        <f t="shared" ref="E1106:E1109" si="147">IMAGE("http://ifttt.com/images/no_image_card.png",1)</f>
        <v/>
      </c>
      <c r="F1106" s="1" t="s">
        <v>4</v>
      </c>
      <c r="G1106" s="2" t="s">
        <v>4699</v>
      </c>
    </row>
    <row r="1107">
      <c r="A1107" s="1" t="s">
        <v>4700</v>
      </c>
      <c r="B1107" s="1" t="s">
        <v>667</v>
      </c>
      <c r="C1107" s="1" t="s">
        <v>4701</v>
      </c>
      <c r="D1107" s="1" t="s">
        <v>4702</v>
      </c>
      <c r="E1107" t="str">
        <f t="shared" si="147"/>
        <v/>
      </c>
      <c r="F1107" s="1" t="s">
        <v>4</v>
      </c>
      <c r="G1107" s="2" t="s">
        <v>4703</v>
      </c>
    </row>
    <row r="1108">
      <c r="A1108" s="1" t="s">
        <v>4704</v>
      </c>
      <c r="B1108" s="1" t="s">
        <v>4705</v>
      </c>
      <c r="C1108" s="1" t="s">
        <v>4706</v>
      </c>
      <c r="D1108" s="1" t="s">
        <v>4707</v>
      </c>
      <c r="E1108" t="str">
        <f t="shared" si="147"/>
        <v/>
      </c>
      <c r="F1108" s="1" t="s">
        <v>4</v>
      </c>
      <c r="G1108" s="2" t="s">
        <v>4708</v>
      </c>
    </row>
    <row r="1109">
      <c r="A1109" s="1" t="s">
        <v>4685</v>
      </c>
      <c r="B1109" s="1" t="s">
        <v>4686</v>
      </c>
      <c r="C1109" s="1" t="s">
        <v>4687</v>
      </c>
      <c r="D1109" s="2" t="s">
        <v>4688</v>
      </c>
      <c r="E1109" t="str">
        <f t="shared" si="147"/>
        <v/>
      </c>
      <c r="F1109" s="1" t="s">
        <v>4</v>
      </c>
      <c r="G1109" s="2" t="s">
        <v>4689</v>
      </c>
    </row>
    <row r="1110">
      <c r="A1110" s="1" t="s">
        <v>4709</v>
      </c>
      <c r="B1110" s="1" t="s">
        <v>647</v>
      </c>
      <c r="C1110" s="1" t="s">
        <v>4710</v>
      </c>
      <c r="D1110" s="2" t="s">
        <v>4711</v>
      </c>
      <c r="E1110" t="str">
        <f>IMAGE("http://www.bloomberg.com/image/iFOvqf3k3uVk.jpg",1)</f>
        <v/>
      </c>
      <c r="F1110" s="1" t="s">
        <v>4</v>
      </c>
      <c r="G1110" s="2" t="s">
        <v>4712</v>
      </c>
    </row>
    <row r="1111">
      <c r="A1111" s="1" t="s">
        <v>4713</v>
      </c>
      <c r="B1111" s="1" t="s">
        <v>4714</v>
      </c>
      <c r="C1111" s="1" t="s">
        <v>4715</v>
      </c>
      <c r="D1111" s="1" t="s">
        <v>4716</v>
      </c>
      <c r="E1111" t="str">
        <f t="shared" ref="E1111:E1113" si="148">IMAGE("http://ifttt.com/images/no_image_card.png",1)</f>
        <v/>
      </c>
      <c r="F1111" s="1" t="s">
        <v>4</v>
      </c>
      <c r="G1111" s="2" t="s">
        <v>4717</v>
      </c>
    </row>
    <row r="1112">
      <c r="A1112" s="1" t="s">
        <v>4718</v>
      </c>
      <c r="B1112" s="1" t="s">
        <v>4719</v>
      </c>
      <c r="C1112" s="1" t="s">
        <v>4720</v>
      </c>
      <c r="D1112" s="1" t="s">
        <v>4721</v>
      </c>
      <c r="E1112" t="str">
        <f t="shared" si="148"/>
        <v/>
      </c>
      <c r="F1112" s="1" t="s">
        <v>4</v>
      </c>
      <c r="G1112" s="2" t="s">
        <v>4722</v>
      </c>
    </row>
    <row r="1113">
      <c r="A1113" s="1" t="s">
        <v>4723</v>
      </c>
      <c r="B1113" s="1" t="s">
        <v>2515</v>
      </c>
      <c r="C1113" s="1" t="s">
        <v>4724</v>
      </c>
      <c r="D1113" s="1" t="s">
        <v>4725</v>
      </c>
      <c r="E1113" t="str">
        <f t="shared" si="148"/>
        <v/>
      </c>
      <c r="F1113" s="1" t="s">
        <v>4</v>
      </c>
      <c r="G1113" s="2" t="s">
        <v>4726</v>
      </c>
    </row>
    <row r="1114">
      <c r="A1114" s="1" t="s">
        <v>4727</v>
      </c>
      <c r="B1114" s="1" t="s">
        <v>4728</v>
      </c>
      <c r="C1114" s="1" t="s">
        <v>4729</v>
      </c>
      <c r="D1114" s="2" t="s">
        <v>4730</v>
      </c>
      <c r="E1114" t="str">
        <f>IMAGE("http://i.imgur.com/dSkOvNy.jpg",1)</f>
        <v/>
      </c>
      <c r="F1114" s="1" t="s">
        <v>4</v>
      </c>
      <c r="G1114" s="2" t="s">
        <v>4731</v>
      </c>
    </row>
    <row r="1115">
      <c r="A1115" s="1" t="s">
        <v>4732</v>
      </c>
      <c r="B1115" s="1" t="s">
        <v>4733</v>
      </c>
      <c r="C1115" s="1" t="s">
        <v>4734</v>
      </c>
      <c r="D1115" s="2" t="s">
        <v>4735</v>
      </c>
      <c r="E1115" t="str">
        <f>IMAGE("http://ifttt.com/images/no_image_card.png",1)</f>
        <v/>
      </c>
      <c r="F1115" s="1" t="s">
        <v>4</v>
      </c>
      <c r="G1115" s="2" t="s">
        <v>4736</v>
      </c>
    </row>
    <row r="1116">
      <c r="A1116" s="1" t="s">
        <v>4737</v>
      </c>
      <c r="B1116" s="1" t="s">
        <v>4738</v>
      </c>
      <c r="C1116" s="1" t="s">
        <v>4739</v>
      </c>
      <c r="D1116" s="2" t="s">
        <v>4740</v>
      </c>
      <c r="E1116" t="str">
        <f>IMAGE("https://avatars2.githubusercontent.com/u/743306?v=3&amp;amp;s=400",1)</f>
        <v/>
      </c>
      <c r="F1116" s="1" t="s">
        <v>4</v>
      </c>
      <c r="G1116" s="2" t="s">
        <v>4741</v>
      </c>
    </row>
    <row r="1117">
      <c r="A1117" s="1" t="s">
        <v>4742</v>
      </c>
      <c r="B1117" s="1" t="s">
        <v>4743</v>
      </c>
      <c r="C1117" s="1" t="s">
        <v>4744</v>
      </c>
      <c r="D1117" s="1" t="s">
        <v>4745</v>
      </c>
      <c r="E1117" t="str">
        <f t="shared" ref="E1117:E1119" si="149">IMAGE("http://ifttt.com/images/no_image_card.png",1)</f>
        <v/>
      </c>
      <c r="F1117" s="1" t="s">
        <v>4</v>
      </c>
      <c r="G1117" s="2" t="s">
        <v>4746</v>
      </c>
    </row>
    <row r="1118">
      <c r="A1118" s="1" t="s">
        <v>4747</v>
      </c>
      <c r="B1118" s="1" t="s">
        <v>858</v>
      </c>
      <c r="C1118" s="1" t="s">
        <v>4748</v>
      </c>
      <c r="D1118" s="1" t="s">
        <v>4749</v>
      </c>
      <c r="E1118" t="str">
        <f t="shared" si="149"/>
        <v/>
      </c>
      <c r="F1118" s="1" t="s">
        <v>4</v>
      </c>
      <c r="G1118" s="2" t="s">
        <v>4750</v>
      </c>
    </row>
    <row r="1119">
      <c r="A1119" s="1" t="s">
        <v>4751</v>
      </c>
      <c r="B1119" s="1" t="s">
        <v>4752</v>
      </c>
      <c r="C1119" s="1" t="s">
        <v>4753</v>
      </c>
      <c r="D1119" s="1" t="s">
        <v>4754</v>
      </c>
      <c r="E1119" t="str">
        <f t="shared" si="149"/>
        <v/>
      </c>
      <c r="F1119" s="1" t="s">
        <v>4</v>
      </c>
      <c r="G1119" s="2" t="s">
        <v>4755</v>
      </c>
    </row>
    <row r="1120">
      <c r="A1120" s="1" t="s">
        <v>4756</v>
      </c>
      <c r="B1120" s="1" t="s">
        <v>4757</v>
      </c>
      <c r="C1120" s="1" t="s">
        <v>4758</v>
      </c>
      <c r="D1120" s="2" t="s">
        <v>4759</v>
      </c>
      <c r="E1120" t="str">
        <f>IMAGE("https://i.ytimg.com/vi/LUN2YN0bOi8/hqdefault.jpg",1)</f>
        <v/>
      </c>
      <c r="F1120" s="1" t="s">
        <v>4</v>
      </c>
      <c r="G1120" s="2" t="s">
        <v>4760</v>
      </c>
    </row>
    <row r="1121">
      <c r="A1121" s="1" t="s">
        <v>4761</v>
      </c>
      <c r="B1121" s="1" t="s">
        <v>4762</v>
      </c>
      <c r="C1121" s="1" t="s">
        <v>4763</v>
      </c>
      <c r="D1121" s="2" t="s">
        <v>4764</v>
      </c>
      <c r="E1121" t="str">
        <f>IMAGE("http://bitcoinist.net/wp-content/uploads/2015/06/Pioneers-Dronamics-Bitcoinst.jpg",1)</f>
        <v/>
      </c>
      <c r="F1121" s="1" t="s">
        <v>4</v>
      </c>
      <c r="G1121" s="2" t="s">
        <v>4765</v>
      </c>
    </row>
    <row r="1122">
      <c r="A1122" s="1" t="s">
        <v>4766</v>
      </c>
      <c r="B1122" s="1" t="s">
        <v>667</v>
      </c>
      <c r="C1122" s="1" t="s">
        <v>4767</v>
      </c>
      <c r="D1122" s="1" t="s">
        <v>4768</v>
      </c>
      <c r="E1122" t="str">
        <f t="shared" ref="E1122:E1123" si="150">IMAGE("http://ifttt.com/images/no_image_card.png",1)</f>
        <v/>
      </c>
      <c r="F1122" s="1" t="s">
        <v>4</v>
      </c>
      <c r="G1122" s="2" t="s">
        <v>4769</v>
      </c>
    </row>
    <row r="1123">
      <c r="A1123" s="1" t="s">
        <v>4751</v>
      </c>
      <c r="B1123" s="1" t="s">
        <v>4752</v>
      </c>
      <c r="C1123" s="1" t="s">
        <v>4753</v>
      </c>
      <c r="D1123" s="1" t="s">
        <v>4770</v>
      </c>
      <c r="E1123" t="str">
        <f t="shared" si="150"/>
        <v/>
      </c>
      <c r="F1123" s="1" t="s">
        <v>4</v>
      </c>
      <c r="G1123" s="2" t="s">
        <v>4755</v>
      </c>
    </row>
    <row r="1124">
      <c r="A1124" s="1" t="s">
        <v>4756</v>
      </c>
      <c r="B1124" s="1" t="s">
        <v>4757</v>
      </c>
      <c r="C1124" s="1" t="s">
        <v>4758</v>
      </c>
      <c r="D1124" s="2" t="s">
        <v>4759</v>
      </c>
      <c r="E1124" t="str">
        <f>IMAGE("https://i.ytimg.com/vi/LUN2YN0bOi8/hqdefault.jpg",1)</f>
        <v/>
      </c>
      <c r="F1124" s="1" t="s">
        <v>4</v>
      </c>
      <c r="G1124" s="2" t="s">
        <v>4760</v>
      </c>
    </row>
    <row r="1125">
      <c r="A1125" s="1" t="s">
        <v>4771</v>
      </c>
      <c r="B1125" s="1" t="s">
        <v>4772</v>
      </c>
      <c r="C1125" s="1" t="s">
        <v>4773</v>
      </c>
      <c r="D1125" s="1" t="s">
        <v>4774</v>
      </c>
      <c r="E1125" t="str">
        <f t="shared" ref="E1125:E1126" si="151">IMAGE("http://ifttt.com/images/no_image_card.png",1)</f>
        <v/>
      </c>
      <c r="F1125" s="1" t="s">
        <v>4</v>
      </c>
      <c r="G1125" s="2" t="s">
        <v>4775</v>
      </c>
    </row>
    <row r="1126">
      <c r="A1126" s="1" t="s">
        <v>4776</v>
      </c>
      <c r="B1126" s="1" t="s">
        <v>4777</v>
      </c>
      <c r="C1126" s="1" t="s">
        <v>4778</v>
      </c>
      <c r="D1126" s="1" t="s">
        <v>4779</v>
      </c>
      <c r="E1126" t="str">
        <f t="shared" si="151"/>
        <v/>
      </c>
      <c r="F1126" s="1" t="s">
        <v>4</v>
      </c>
      <c r="G1126" s="2" t="s">
        <v>4780</v>
      </c>
    </row>
    <row r="1127">
      <c r="A1127" s="1" t="s">
        <v>4781</v>
      </c>
      <c r="B1127" s="1" t="s">
        <v>4782</v>
      </c>
      <c r="C1127" s="1" t="s">
        <v>4783</v>
      </c>
      <c r="D1127" s="2" t="s">
        <v>4784</v>
      </c>
      <c r="E1127" t="str">
        <f>IMAGE("http://i.imgur.com/hlZspPm.jpg?fb",1)</f>
        <v/>
      </c>
      <c r="F1127" s="1" t="s">
        <v>4</v>
      </c>
      <c r="G1127" s="2" t="s">
        <v>4785</v>
      </c>
    </row>
    <row r="1128">
      <c r="A1128" s="1" t="s">
        <v>4786</v>
      </c>
      <c r="B1128" s="1" t="s">
        <v>4787</v>
      </c>
      <c r="C1128" s="1" t="s">
        <v>4788</v>
      </c>
      <c r="D1128" s="2" t="s">
        <v>4789</v>
      </c>
      <c r="E1128" t="str">
        <f>IMAGE("http://media.coindesk.com/2014/12/shutterstock_128693780.jpg",1)</f>
        <v/>
      </c>
      <c r="F1128" s="1" t="s">
        <v>4</v>
      </c>
      <c r="G1128" s="2" t="s">
        <v>4790</v>
      </c>
    </row>
    <row r="1129">
      <c r="A1129" s="1" t="s">
        <v>4791</v>
      </c>
      <c r="B1129" s="1" t="s">
        <v>4792</v>
      </c>
      <c r="C1129" s="1" t="s">
        <v>4793</v>
      </c>
      <c r="D1129" s="2" t="s">
        <v>4794</v>
      </c>
      <c r="E1129" t="str">
        <f>IMAGE("https://i.redditmedia.com/5yuHSJK46KWfZMK2yDKwnkeqKqbdmKIQ7lXAYIqhWJ0.jpg?w=216&amp;amp;s=602baf241ef00b00e576bf6811387305",1)</f>
        <v/>
      </c>
      <c r="F1129" s="1" t="s">
        <v>4</v>
      </c>
      <c r="G1129" s="2" t="s">
        <v>4795</v>
      </c>
    </row>
    <row r="1130">
      <c r="A1130" s="1" t="s">
        <v>4796</v>
      </c>
      <c r="B1130" s="1" t="s">
        <v>4797</v>
      </c>
      <c r="C1130" s="1" t="s">
        <v>4798</v>
      </c>
      <c r="D1130" s="1" t="s">
        <v>4799</v>
      </c>
      <c r="E1130" t="str">
        <f>IMAGE("http://ifttt.com/images/no_image_card.png",1)</f>
        <v/>
      </c>
      <c r="F1130" s="1" t="s">
        <v>4</v>
      </c>
      <c r="G1130" s="2" t="s">
        <v>4800</v>
      </c>
    </row>
    <row r="1131">
      <c r="A1131" s="1" t="s">
        <v>4801</v>
      </c>
      <c r="B1131" s="1" t="s">
        <v>4738</v>
      </c>
      <c r="C1131" s="1" t="s">
        <v>4802</v>
      </c>
      <c r="D1131" s="2" t="s">
        <v>4803</v>
      </c>
      <c r="E1131" t="str">
        <f>IMAGE("/images/social/bitpay-avatar-1200.c17070b1.jpg",1)</f>
        <v/>
      </c>
      <c r="F1131" s="1" t="s">
        <v>4</v>
      </c>
      <c r="G1131" s="2" t="s">
        <v>4804</v>
      </c>
    </row>
    <row r="1132">
      <c r="A1132" s="1" t="s">
        <v>4805</v>
      </c>
      <c r="B1132" s="1" t="s">
        <v>4806</v>
      </c>
      <c r="C1132" s="1" t="s">
        <v>4807</v>
      </c>
      <c r="D1132" s="1" t="s">
        <v>4808</v>
      </c>
      <c r="E1132" t="str">
        <f>IMAGE("http://ifttt.com/images/no_image_card.png",1)</f>
        <v/>
      </c>
      <c r="F1132" s="1" t="s">
        <v>4</v>
      </c>
      <c r="G1132" s="2" t="s">
        <v>4809</v>
      </c>
    </row>
    <row r="1133">
      <c r="A1133" s="1" t="s">
        <v>4810</v>
      </c>
      <c r="B1133" s="1" t="s">
        <v>4811</v>
      </c>
      <c r="C1133" s="1" t="s">
        <v>4812</v>
      </c>
      <c r="D1133" s="2" t="s">
        <v>4813</v>
      </c>
      <c r="E1133" t="str">
        <f>IMAGE("http://cdn.arstechnica.net/wp-content/uploads/sites/3/2015/05/nerdalize_frontpage_logo_starwars_middle_cropped_blurred-640x336.jpg",1)</f>
        <v/>
      </c>
      <c r="F1133" s="1" t="s">
        <v>4</v>
      </c>
      <c r="G1133" s="2" t="s">
        <v>4814</v>
      </c>
    </row>
    <row r="1134">
      <c r="A1134" s="1" t="s">
        <v>4815</v>
      </c>
      <c r="B1134" s="1" t="s">
        <v>4816</v>
      </c>
      <c r="C1134" s="1" t="s">
        <v>4817</v>
      </c>
      <c r="D1134" s="1" t="s">
        <v>4818</v>
      </c>
      <c r="E1134" t="str">
        <f>IMAGE("http://ifttt.com/images/no_image_card.png",1)</f>
        <v/>
      </c>
      <c r="F1134" s="1" t="s">
        <v>4</v>
      </c>
      <c r="G1134" s="2" t="s">
        <v>4819</v>
      </c>
    </row>
    <row r="1135">
      <c r="A1135" s="1" t="s">
        <v>4820</v>
      </c>
      <c r="B1135" s="1" t="s">
        <v>868</v>
      </c>
      <c r="C1135" s="1" t="s">
        <v>4821</v>
      </c>
      <c r="D1135" s="2" t="s">
        <v>4822</v>
      </c>
      <c r="E1135" t="str">
        <f>IMAGE("http://www.smh.com.au/content/dam/images/1/4/0/l/q/l/image.related.articleLeadwide.620x349.ghfyjr.png/1433687409804.jpg",1)</f>
        <v/>
      </c>
      <c r="F1135" s="1" t="s">
        <v>4</v>
      </c>
      <c r="G1135" s="2" t="s">
        <v>4823</v>
      </c>
    </row>
    <row r="1136">
      <c r="A1136" s="1" t="s">
        <v>4824</v>
      </c>
      <c r="B1136" s="1" t="s">
        <v>4825</v>
      </c>
      <c r="C1136" s="1" t="s">
        <v>4826</v>
      </c>
      <c r="D1136" s="2" t="s">
        <v>4827</v>
      </c>
      <c r="E1136" t="str">
        <f>IMAGE("http://i.imgur.com/iScpZ6e.jpg",1)</f>
        <v/>
      </c>
      <c r="F1136" s="1" t="s">
        <v>4</v>
      </c>
      <c r="G1136" s="2" t="s">
        <v>4828</v>
      </c>
    </row>
    <row r="1137">
      <c r="A1137" s="1" t="s">
        <v>4824</v>
      </c>
      <c r="B1137" s="1" t="s">
        <v>3974</v>
      </c>
      <c r="C1137" s="1" t="s">
        <v>4829</v>
      </c>
      <c r="D1137" s="2" t="s">
        <v>3976</v>
      </c>
      <c r="E1137" t="str">
        <f>IMAGE("http://bitforum.info/user_avatar/bitforum.info/raimon/45/1367.png",1)</f>
        <v/>
      </c>
      <c r="F1137" s="1" t="s">
        <v>4</v>
      </c>
      <c r="G1137" s="2" t="s">
        <v>4830</v>
      </c>
    </row>
    <row r="1138">
      <c r="A1138" s="1" t="s">
        <v>4831</v>
      </c>
      <c r="B1138" s="1" t="s">
        <v>4832</v>
      </c>
      <c r="C1138" s="1" t="s">
        <v>4833</v>
      </c>
      <c r="D1138" s="2" t="s">
        <v>4834</v>
      </c>
      <c r="E1138" t="str">
        <f>IMAGE("http://puu.sh/ifNmo/cddf4fe77c.png",1)</f>
        <v/>
      </c>
      <c r="F1138" s="1" t="s">
        <v>4</v>
      </c>
      <c r="G1138" s="2" t="s">
        <v>4835</v>
      </c>
    </row>
    <row r="1139">
      <c r="A1139" s="1" t="s">
        <v>4836</v>
      </c>
      <c r="B1139" s="1" t="s">
        <v>4837</v>
      </c>
      <c r="C1139" s="1" t="s">
        <v>4838</v>
      </c>
      <c r="D1139" s="2" t="s">
        <v>4839</v>
      </c>
      <c r="E1139" t="str">
        <f>IMAGE("http://i.imgur.com/yXcgBkx.png",1)</f>
        <v/>
      </c>
      <c r="F1139" s="1" t="s">
        <v>4</v>
      </c>
      <c r="G1139" s="2" t="s">
        <v>4840</v>
      </c>
    </row>
    <row r="1140">
      <c r="A1140" s="1" t="s">
        <v>4841</v>
      </c>
      <c r="B1140" s="1" t="s">
        <v>495</v>
      </c>
      <c r="C1140" s="1" t="s">
        <v>4842</v>
      </c>
      <c r="D1140" s="1" t="s">
        <v>4843</v>
      </c>
      <c r="E1140" t="str">
        <f>IMAGE("http://ifttt.com/images/no_image_card.png",1)</f>
        <v/>
      </c>
      <c r="F1140" s="1" t="s">
        <v>4</v>
      </c>
      <c r="G1140" s="2" t="s">
        <v>4844</v>
      </c>
    </row>
    <row r="1141">
      <c r="A1141" s="1" t="s">
        <v>4845</v>
      </c>
      <c r="B1141" s="1" t="s">
        <v>2491</v>
      </c>
      <c r="C1141" s="1" t="s">
        <v>4846</v>
      </c>
      <c r="D1141" s="2" t="s">
        <v>4847</v>
      </c>
      <c r="E1141" t="str">
        <f>IMAGE("https://i.redditmedia.com/Yz1GV7qES6LYy4sitetlFwXktS3bI_VGs1WAzKgLy8s.jpg?w=216&amp;amp;s=1e039d01bc7e921f7918053ac7db4d05",1)</f>
        <v/>
      </c>
      <c r="F1141" s="1" t="s">
        <v>4</v>
      </c>
      <c r="G1141" s="2" t="s">
        <v>4848</v>
      </c>
    </row>
    <row r="1142">
      <c r="A1142" s="1" t="s">
        <v>4849</v>
      </c>
      <c r="B1142" s="1" t="s">
        <v>4850</v>
      </c>
      <c r="C1142" s="1" t="s">
        <v>4851</v>
      </c>
      <c r="D1142" s="1" t="s">
        <v>4852</v>
      </c>
      <c r="E1142" t="str">
        <f t="shared" ref="E1142:E1144" si="152">IMAGE("http://ifttt.com/images/no_image_card.png",1)</f>
        <v/>
      </c>
      <c r="F1142" s="1" t="s">
        <v>4</v>
      </c>
      <c r="G1142" s="2" t="s">
        <v>4853</v>
      </c>
    </row>
    <row r="1143">
      <c r="A1143" s="1" t="s">
        <v>4854</v>
      </c>
      <c r="B1143" s="1" t="s">
        <v>956</v>
      </c>
      <c r="C1143" s="1" t="s">
        <v>4855</v>
      </c>
      <c r="D1143" s="1" t="s">
        <v>4856</v>
      </c>
      <c r="E1143" t="str">
        <f t="shared" si="152"/>
        <v/>
      </c>
      <c r="F1143" s="1" t="s">
        <v>4</v>
      </c>
      <c r="G1143" s="2" t="s">
        <v>4857</v>
      </c>
    </row>
    <row r="1144">
      <c r="A1144" s="1" t="s">
        <v>4858</v>
      </c>
      <c r="B1144" s="1" t="s">
        <v>4859</v>
      </c>
      <c r="C1144" s="1" t="s">
        <v>4860</v>
      </c>
      <c r="D1144" s="1" t="s">
        <v>4861</v>
      </c>
      <c r="E1144" t="str">
        <f t="shared" si="152"/>
        <v/>
      </c>
      <c r="F1144" s="1" t="s">
        <v>4</v>
      </c>
      <c r="G1144" s="2" t="s">
        <v>4862</v>
      </c>
    </row>
    <row r="1145">
      <c r="A1145" s="1" t="s">
        <v>4863</v>
      </c>
      <c r="B1145" s="1" t="s">
        <v>3630</v>
      </c>
      <c r="C1145" s="1" t="s">
        <v>4864</v>
      </c>
      <c r="D1145" s="2" t="s">
        <v>4865</v>
      </c>
      <c r="E1145" t="str">
        <f>IMAGE("http://static.guim.co.uk/sys-images/Guardian/Pix/pictures/2015/6/5/1433523535532/25f8479e-5a8b-46d7-a553-fe56f61b44ed-2060x1236.jpeg",1)</f>
        <v/>
      </c>
      <c r="F1145" s="1" t="s">
        <v>4</v>
      </c>
      <c r="G1145" s="2" t="s">
        <v>4866</v>
      </c>
    </row>
    <row r="1146">
      <c r="A1146" s="1" t="s">
        <v>4867</v>
      </c>
      <c r="B1146" s="1" t="s">
        <v>296</v>
      </c>
      <c r="C1146" s="1" t="s">
        <v>4868</v>
      </c>
      <c r="D1146" s="1" t="s">
        <v>4869</v>
      </c>
      <c r="E1146" t="str">
        <f t="shared" ref="E1146:E1147" si="153">IMAGE("http://ifttt.com/images/no_image_card.png",1)</f>
        <v/>
      </c>
      <c r="F1146" s="1" t="s">
        <v>4</v>
      </c>
      <c r="G1146" s="2" t="s">
        <v>4870</v>
      </c>
    </row>
    <row r="1147">
      <c r="A1147" s="1" t="s">
        <v>4871</v>
      </c>
      <c r="B1147" s="1" t="s">
        <v>4872</v>
      </c>
      <c r="C1147" s="1" t="s">
        <v>4873</v>
      </c>
      <c r="D1147" s="1" t="s">
        <v>4874</v>
      </c>
      <c r="E1147" t="str">
        <f t="shared" si="153"/>
        <v/>
      </c>
      <c r="F1147" s="1" t="s">
        <v>4</v>
      </c>
      <c r="G1147" s="2" t="s">
        <v>4875</v>
      </c>
    </row>
    <row r="1148">
      <c r="A1148" s="1" t="s">
        <v>4876</v>
      </c>
      <c r="B1148" s="1" t="s">
        <v>1522</v>
      </c>
      <c r="C1148" s="1" t="s">
        <v>4877</v>
      </c>
      <c r="D1148" s="2" t="s">
        <v>4878</v>
      </c>
      <c r="E1148" t="str">
        <f>IMAGE("http://si.wsj.net/public/resources/images/BT-AC315_KEYWOR_G_20150607140906.jpg",1)</f>
        <v/>
      </c>
      <c r="F1148" s="1" t="s">
        <v>4</v>
      </c>
      <c r="G1148" s="2" t="s">
        <v>4879</v>
      </c>
    </row>
    <row r="1149">
      <c r="A1149" s="1" t="s">
        <v>4880</v>
      </c>
      <c r="B1149" s="1" t="s">
        <v>4881</v>
      </c>
      <c r="C1149" s="1" t="s">
        <v>4882</v>
      </c>
      <c r="D1149" s="2" t="s">
        <v>4883</v>
      </c>
      <c r="E1149" t="str">
        <f>IMAGE("http://i.imgur.com/k6JIkOJ.jpg?1?fb",1)</f>
        <v/>
      </c>
      <c r="F1149" s="1" t="s">
        <v>4</v>
      </c>
      <c r="G1149" s="2" t="s">
        <v>4884</v>
      </c>
    </row>
    <row r="1150">
      <c r="A1150" s="1" t="s">
        <v>4885</v>
      </c>
      <c r="B1150" s="1" t="s">
        <v>4886</v>
      </c>
      <c r="C1150" s="1" t="s">
        <v>4887</v>
      </c>
      <c r="D1150" s="1" t="s">
        <v>4888</v>
      </c>
      <c r="E1150" t="str">
        <f t="shared" ref="E1150:E1152" si="154">IMAGE("http://ifttt.com/images/no_image_card.png",1)</f>
        <v/>
      </c>
      <c r="F1150" s="1" t="s">
        <v>4</v>
      </c>
      <c r="G1150" s="2" t="s">
        <v>4889</v>
      </c>
    </row>
    <row r="1151">
      <c r="A1151" s="1" t="s">
        <v>4890</v>
      </c>
      <c r="B1151" s="1" t="s">
        <v>4891</v>
      </c>
      <c r="C1151" s="1" t="s">
        <v>4892</v>
      </c>
      <c r="D1151" s="1" t="s">
        <v>364</v>
      </c>
      <c r="E1151" t="str">
        <f t="shared" si="154"/>
        <v/>
      </c>
      <c r="F1151" s="1" t="s">
        <v>4</v>
      </c>
      <c r="G1151" s="2" t="s">
        <v>4893</v>
      </c>
    </row>
    <row r="1152">
      <c r="A1152" s="1" t="s">
        <v>4894</v>
      </c>
      <c r="B1152" s="1" t="s">
        <v>570</v>
      </c>
      <c r="C1152" s="1" t="s">
        <v>4895</v>
      </c>
      <c r="D1152" s="1" t="s">
        <v>4896</v>
      </c>
      <c r="E1152" t="str">
        <f t="shared" si="154"/>
        <v/>
      </c>
      <c r="F1152" s="1" t="s">
        <v>4</v>
      </c>
      <c r="G1152" s="2" t="s">
        <v>4897</v>
      </c>
    </row>
    <row r="1153">
      <c r="A1153" s="1" t="s">
        <v>4898</v>
      </c>
      <c r="B1153" s="1" t="s">
        <v>981</v>
      </c>
      <c r="C1153" s="1" t="s">
        <v>4899</v>
      </c>
      <c r="D1153" s="2" t="s">
        <v>4900</v>
      </c>
      <c r="E1153" t="str">
        <f>IMAGE("http://bravenewcoin.com/assets/Uploads/_resampled/CroppedImage400400-Selection-303.png",1)</f>
        <v/>
      </c>
      <c r="F1153" s="1" t="s">
        <v>4</v>
      </c>
      <c r="G1153" s="2" t="s">
        <v>4901</v>
      </c>
    </row>
    <row r="1154">
      <c r="A1154" s="1" t="s">
        <v>4902</v>
      </c>
      <c r="B1154" s="1" t="s">
        <v>115</v>
      </c>
      <c r="C1154" s="1" t="s">
        <v>4903</v>
      </c>
      <c r="D1154" s="2" t="s">
        <v>4904</v>
      </c>
      <c r="E1154" t="str">
        <f>IMAGE("http://ecorner.stanford.edu/repository/3469.i",1)</f>
        <v/>
      </c>
      <c r="F1154" s="1" t="s">
        <v>4</v>
      </c>
      <c r="G1154" s="2" t="s">
        <v>4905</v>
      </c>
    </row>
    <row r="1155">
      <c r="A1155" s="1" t="s">
        <v>4906</v>
      </c>
      <c r="B1155" s="1" t="s">
        <v>4907</v>
      </c>
      <c r="C1155" s="1" t="s">
        <v>4908</v>
      </c>
      <c r="D1155" s="1" t="s">
        <v>4909</v>
      </c>
      <c r="E1155" t="str">
        <f t="shared" ref="E1155:E1156" si="155">IMAGE("http://ifttt.com/images/no_image_card.png",1)</f>
        <v/>
      </c>
      <c r="F1155" s="1" t="s">
        <v>4</v>
      </c>
      <c r="G1155" s="2" t="s">
        <v>4910</v>
      </c>
    </row>
    <row r="1156">
      <c r="A1156" s="1" t="s">
        <v>4911</v>
      </c>
      <c r="B1156" s="1" t="s">
        <v>4211</v>
      </c>
      <c r="C1156" s="1" t="s">
        <v>4912</v>
      </c>
      <c r="D1156" s="1" t="s">
        <v>364</v>
      </c>
      <c r="E1156" t="str">
        <f t="shared" si="155"/>
        <v/>
      </c>
      <c r="F1156" s="1" t="s">
        <v>4</v>
      </c>
      <c r="G1156" s="2" t="s">
        <v>4913</v>
      </c>
    </row>
    <row r="1157">
      <c r="A1157" s="1" t="s">
        <v>4914</v>
      </c>
      <c r="B1157" s="1" t="s">
        <v>4915</v>
      </c>
      <c r="C1157" s="1" t="s">
        <v>4916</v>
      </c>
      <c r="D1157" s="2" t="s">
        <v>4917</v>
      </c>
      <c r="E1157" t="str">
        <f>IMAGE("https://lh3.googleusercontent.com/-xE-6tEpIgsk/VV5TxwGHRMI/AAAAAAAABhM/QiREh6pbAV8/s800/Marcus.png",1)</f>
        <v/>
      </c>
      <c r="F1157" s="1" t="s">
        <v>4</v>
      </c>
      <c r="G1157" s="2" t="s">
        <v>4918</v>
      </c>
    </row>
    <row r="1158">
      <c r="A1158" s="1" t="s">
        <v>4919</v>
      </c>
      <c r="B1158" s="1" t="s">
        <v>4920</v>
      </c>
      <c r="C1158" s="1" t="s">
        <v>4921</v>
      </c>
      <c r="D1158" s="2" t="s">
        <v>4922</v>
      </c>
      <c r="E1158" t="str">
        <f>IMAGE("https://i.redditmedia.com/npNLtNei-MpJ86e133isn0jq02TRx5NuUQlNnWfLmpI.jpg?w=216&amp;amp;s=5b0fa643e627b8133bc49ebbd981812f",1)</f>
        <v/>
      </c>
      <c r="F1158" s="1" t="s">
        <v>4</v>
      </c>
      <c r="G1158" s="2" t="s">
        <v>4923</v>
      </c>
    </row>
    <row r="1159">
      <c r="A1159" s="1" t="s">
        <v>4924</v>
      </c>
      <c r="B1159" s="1" t="s">
        <v>4925</v>
      </c>
      <c r="C1159" s="1" t="s">
        <v>4926</v>
      </c>
      <c r="D1159" s="2" t="s">
        <v>4927</v>
      </c>
      <c r="E1159" t="str">
        <f>IMAGE("http://assets2.bigthink.com/system/idea_thumbnails/58450/primary/Kabir-Sehgal-Thumb.jpg?1427918441",1)</f>
        <v/>
      </c>
      <c r="F1159" s="1" t="s">
        <v>4</v>
      </c>
      <c r="G1159" s="2" t="s">
        <v>4928</v>
      </c>
    </row>
    <row r="1160">
      <c r="A1160" s="1" t="s">
        <v>4929</v>
      </c>
      <c r="B1160" s="1" t="s">
        <v>4930</v>
      </c>
      <c r="C1160" s="1" t="s">
        <v>4931</v>
      </c>
      <c r="D1160" s="1" t="s">
        <v>4932</v>
      </c>
      <c r="E1160" t="str">
        <f t="shared" ref="E1160:E1165" si="156">IMAGE("http://ifttt.com/images/no_image_card.png",1)</f>
        <v/>
      </c>
      <c r="F1160" s="1" t="s">
        <v>4</v>
      </c>
      <c r="G1160" s="2" t="s">
        <v>4933</v>
      </c>
    </row>
    <row r="1161">
      <c r="A1161" s="1" t="s">
        <v>4934</v>
      </c>
      <c r="B1161" s="1" t="s">
        <v>2133</v>
      </c>
      <c r="C1161" s="1" t="s">
        <v>4935</v>
      </c>
      <c r="D1161" s="1" t="s">
        <v>4936</v>
      </c>
      <c r="E1161" t="str">
        <f t="shared" si="156"/>
        <v/>
      </c>
      <c r="F1161" s="1" t="s">
        <v>4</v>
      </c>
      <c r="G1161" s="2" t="s">
        <v>4937</v>
      </c>
    </row>
    <row r="1162">
      <c r="A1162" s="1" t="s">
        <v>4938</v>
      </c>
      <c r="B1162" s="1" t="s">
        <v>2176</v>
      </c>
      <c r="C1162" s="1" t="s">
        <v>4939</v>
      </c>
      <c r="D1162" s="1" t="s">
        <v>4940</v>
      </c>
      <c r="E1162" t="str">
        <f t="shared" si="156"/>
        <v/>
      </c>
      <c r="F1162" s="1" t="s">
        <v>4</v>
      </c>
      <c r="G1162" s="2" t="s">
        <v>4941</v>
      </c>
    </row>
    <row r="1163">
      <c r="A1163" s="1" t="s">
        <v>4942</v>
      </c>
      <c r="B1163" s="1" t="s">
        <v>4943</v>
      </c>
      <c r="C1163" s="1" t="s">
        <v>4944</v>
      </c>
      <c r="D1163" s="1" t="s">
        <v>4945</v>
      </c>
      <c r="E1163" t="str">
        <f t="shared" si="156"/>
        <v/>
      </c>
      <c r="F1163" s="1" t="s">
        <v>4</v>
      </c>
      <c r="G1163" s="2" t="s">
        <v>4946</v>
      </c>
    </row>
    <row r="1164">
      <c r="A1164" s="1" t="s">
        <v>4947</v>
      </c>
      <c r="B1164" s="1" t="s">
        <v>4948</v>
      </c>
      <c r="C1164" s="1" t="s">
        <v>4949</v>
      </c>
      <c r="D1164" s="1" t="s">
        <v>364</v>
      </c>
      <c r="E1164" t="str">
        <f t="shared" si="156"/>
        <v/>
      </c>
      <c r="F1164" s="1" t="s">
        <v>4</v>
      </c>
      <c r="G1164" s="2" t="s">
        <v>4950</v>
      </c>
    </row>
    <row r="1165">
      <c r="A1165" s="1" t="s">
        <v>4951</v>
      </c>
      <c r="B1165" s="1" t="s">
        <v>4952</v>
      </c>
      <c r="C1165" s="1" t="s">
        <v>4953</v>
      </c>
      <c r="D1165" s="1" t="s">
        <v>4954</v>
      </c>
      <c r="E1165" t="str">
        <f t="shared" si="156"/>
        <v/>
      </c>
      <c r="F1165" s="1" t="s">
        <v>4</v>
      </c>
      <c r="G1165" s="2" t="s">
        <v>4955</v>
      </c>
    </row>
    <row r="1166">
      <c r="A1166" s="1" t="s">
        <v>4956</v>
      </c>
      <c r="B1166" s="1" t="s">
        <v>981</v>
      </c>
      <c r="C1166" s="1" t="s">
        <v>4957</v>
      </c>
      <c r="D1166" s="2" t="s">
        <v>4958</v>
      </c>
      <c r="E1166" t="str">
        <f>IMAGE("http://bravenewcoin.com/assets/Uploads/_resampled/CroppedImage400400-Selection-305.png",1)</f>
        <v/>
      </c>
      <c r="F1166" s="1" t="s">
        <v>4</v>
      </c>
      <c r="G1166" s="2" t="s">
        <v>4959</v>
      </c>
    </row>
    <row r="1167">
      <c r="A1167" s="1" t="s">
        <v>4960</v>
      </c>
      <c r="B1167" s="1" t="s">
        <v>376</v>
      </c>
      <c r="C1167" s="1" t="s">
        <v>4961</v>
      </c>
      <c r="D1167" s="1" t="s">
        <v>4962</v>
      </c>
      <c r="E1167" t="str">
        <f t="shared" ref="E1167:E1168" si="157">IMAGE("http://ifttt.com/images/no_image_card.png",1)</f>
        <v/>
      </c>
      <c r="F1167" s="1" t="s">
        <v>4</v>
      </c>
      <c r="G1167" s="2" t="s">
        <v>4963</v>
      </c>
    </row>
    <row r="1168">
      <c r="A1168" s="1" t="s">
        <v>4964</v>
      </c>
      <c r="B1168" s="1" t="s">
        <v>4965</v>
      </c>
      <c r="C1168" s="1" t="s">
        <v>4966</v>
      </c>
      <c r="D1168" s="2" t="s">
        <v>4967</v>
      </c>
      <c r="E1168" t="str">
        <f t="shared" si="157"/>
        <v/>
      </c>
      <c r="F1168" s="1" t="s">
        <v>4</v>
      </c>
      <c r="G1168" s="2" t="s">
        <v>4968</v>
      </c>
    </row>
    <row r="1169">
      <c r="A1169" s="1" t="s">
        <v>4969</v>
      </c>
      <c r="B1169" s="1" t="s">
        <v>575</v>
      </c>
      <c r="C1169" s="1" t="s">
        <v>4970</v>
      </c>
      <c r="D1169" s="2" t="s">
        <v>4971</v>
      </c>
      <c r="E1169" t="str">
        <f>IMAGE("http://bitcoinist.net/wp-content/uploads/2015/06/avatar.png",1)</f>
        <v/>
      </c>
      <c r="F1169" s="1" t="s">
        <v>4</v>
      </c>
      <c r="G1169" s="2" t="s">
        <v>4972</v>
      </c>
    </row>
    <row r="1170">
      <c r="A1170" s="1" t="s">
        <v>4973</v>
      </c>
      <c r="B1170" s="1" t="s">
        <v>4974</v>
      </c>
      <c r="C1170" s="1" t="s">
        <v>4975</v>
      </c>
      <c r="D1170" s="1" t="s">
        <v>4976</v>
      </c>
      <c r="E1170" t="str">
        <f>IMAGE("http://ifttt.com/images/no_image_card.png",1)</f>
        <v/>
      </c>
      <c r="F1170" s="1" t="s">
        <v>4</v>
      </c>
      <c r="G1170" s="2" t="s">
        <v>4977</v>
      </c>
    </row>
    <row r="1171">
      <c r="A1171" s="1" t="s">
        <v>4978</v>
      </c>
      <c r="B1171" s="1" t="s">
        <v>4979</v>
      </c>
      <c r="C1171" s="1" t="s">
        <v>4980</v>
      </c>
      <c r="D1171" s="2" t="s">
        <v>4981</v>
      </c>
      <c r="E1171" t="str">
        <f>IMAGE("http://rt.com/files/news/40/cc/30/00/bitcoins.jpg",1)</f>
        <v/>
      </c>
      <c r="F1171" s="1" t="s">
        <v>4</v>
      </c>
      <c r="G1171" s="2" t="s">
        <v>4982</v>
      </c>
    </row>
    <row r="1172">
      <c r="A1172" s="1" t="s">
        <v>4983</v>
      </c>
      <c r="B1172" s="1" t="s">
        <v>4984</v>
      </c>
      <c r="C1172" s="1" t="s">
        <v>4985</v>
      </c>
      <c r="D1172" s="1" t="s">
        <v>4986</v>
      </c>
      <c r="E1172" t="str">
        <f t="shared" ref="E1172:E1173" si="158">IMAGE("http://ifttt.com/images/no_image_card.png",1)</f>
        <v/>
      </c>
      <c r="F1172" s="1" t="s">
        <v>4</v>
      </c>
      <c r="G1172" s="2" t="s">
        <v>4987</v>
      </c>
    </row>
    <row r="1173">
      <c r="A1173" s="1" t="s">
        <v>4973</v>
      </c>
      <c r="B1173" s="1" t="s">
        <v>4974</v>
      </c>
      <c r="C1173" s="1" t="s">
        <v>4975</v>
      </c>
      <c r="D1173" s="1" t="s">
        <v>4976</v>
      </c>
      <c r="E1173" t="str">
        <f t="shared" si="158"/>
        <v/>
      </c>
      <c r="F1173" s="1" t="s">
        <v>4</v>
      </c>
      <c r="G1173" s="2" t="s">
        <v>4977</v>
      </c>
    </row>
    <row r="1174">
      <c r="A1174" s="1" t="s">
        <v>4988</v>
      </c>
      <c r="B1174" s="1" t="s">
        <v>2967</v>
      </c>
      <c r="C1174" s="1" t="s">
        <v>4989</v>
      </c>
      <c r="D1174" s="2" t="s">
        <v>4990</v>
      </c>
      <c r="E1174" t="str">
        <f>IMAGE("http://www.biv.com/media/filer_public/a0/34/a034d5b9-a83e-4e4c-b6c0-3c1bb89409b2/1336asktheexperts.jpg",1)</f>
        <v/>
      </c>
      <c r="F1174" s="1" t="s">
        <v>4</v>
      </c>
      <c r="G1174" s="2" t="s">
        <v>4991</v>
      </c>
    </row>
    <row r="1175">
      <c r="A1175" s="1" t="s">
        <v>4992</v>
      </c>
      <c r="B1175" s="1" t="s">
        <v>4993</v>
      </c>
      <c r="C1175" s="1" t="s">
        <v>4994</v>
      </c>
      <c r="D1175" s="2" t="s">
        <v>4995</v>
      </c>
      <c r="E1175" t="str">
        <f>IMAGE("http://digitalmoneytimes.com/wp-content/uploads/2015/02/banx-io-348x180.jpg",1)</f>
        <v/>
      </c>
      <c r="F1175" s="1" t="s">
        <v>4</v>
      </c>
      <c r="G1175" s="2" t="s">
        <v>4996</v>
      </c>
    </row>
    <row r="1176">
      <c r="A1176" s="1" t="s">
        <v>4997</v>
      </c>
      <c r="B1176" s="1" t="s">
        <v>4998</v>
      </c>
      <c r="C1176" s="1" t="s">
        <v>4999</v>
      </c>
      <c r="D1176" s="1" t="s">
        <v>5000</v>
      </c>
      <c r="E1176" t="str">
        <f>IMAGE("http://ifttt.com/images/no_image_card.png",1)</f>
        <v/>
      </c>
      <c r="F1176" s="1" t="s">
        <v>4</v>
      </c>
      <c r="G1176" s="2" t="s">
        <v>5001</v>
      </c>
    </row>
    <row r="1177">
      <c r="A1177" s="1" t="s">
        <v>5002</v>
      </c>
      <c r="B1177" s="1" t="s">
        <v>5003</v>
      </c>
      <c r="C1177" s="1" t="s">
        <v>5004</v>
      </c>
      <c r="D1177" s="2" t="s">
        <v>5005</v>
      </c>
      <c r="E1177" t="str">
        <f>IMAGE("https://www.yenibarbioyunu.com/images/logo.png",1)</f>
        <v/>
      </c>
      <c r="F1177" s="1" t="s">
        <v>4</v>
      </c>
      <c r="G1177" s="2" t="s">
        <v>5006</v>
      </c>
    </row>
    <row r="1178">
      <c r="A1178" s="1" t="s">
        <v>5007</v>
      </c>
      <c r="B1178" s="1" t="s">
        <v>5008</v>
      </c>
      <c r="C1178" s="1" t="s">
        <v>5009</v>
      </c>
      <c r="D1178" s="2" t="s">
        <v>5010</v>
      </c>
      <c r="E1178" t="str">
        <f>IMAGE("http://www.pymnts.com/wp-content/themes/sixspokemedia/images/xs/side_bar_logo.png",1)</f>
        <v/>
      </c>
      <c r="F1178" s="1" t="s">
        <v>4</v>
      </c>
      <c r="G1178" s="2" t="s">
        <v>5011</v>
      </c>
    </row>
    <row r="1179">
      <c r="A1179" s="1" t="s">
        <v>5012</v>
      </c>
      <c r="B1179" s="1" t="s">
        <v>5013</v>
      </c>
      <c r="C1179" s="1" t="s">
        <v>5014</v>
      </c>
      <c r="D1179" s="1" t="s">
        <v>364</v>
      </c>
      <c r="E1179" t="str">
        <f>IMAGE("http://ifttt.com/images/no_image_card.png",1)</f>
        <v/>
      </c>
      <c r="F1179" s="1" t="s">
        <v>4</v>
      </c>
      <c r="G1179" s="2" t="s">
        <v>5015</v>
      </c>
    </row>
    <row r="1180">
      <c r="A1180" s="1" t="s">
        <v>5016</v>
      </c>
      <c r="B1180" s="1" t="s">
        <v>1194</v>
      </c>
      <c r="C1180" s="1" t="s">
        <v>5017</v>
      </c>
      <c r="D1180" s="2" t="s">
        <v>5018</v>
      </c>
      <c r="E1180" t="str">
        <f>IMAGE("http://bitcoinist.net/wp-content/uploads/2015/06/shutterstock_116279218.jpg",1)</f>
        <v/>
      </c>
      <c r="F1180" s="1" t="s">
        <v>4</v>
      </c>
      <c r="G1180" s="2" t="s">
        <v>5019</v>
      </c>
    </row>
    <row r="1181">
      <c r="A1181" s="1" t="s">
        <v>5020</v>
      </c>
      <c r="B1181" s="1" t="s">
        <v>3199</v>
      </c>
      <c r="C1181" s="1" t="s">
        <v>5021</v>
      </c>
      <c r="D1181" s="2" t="s">
        <v>5022</v>
      </c>
      <c r="E1181" t="str">
        <f>IMAGE("http://ichef.bbci.co.uk/news/1024/media/images/75567000/jpg/_75567802_454135933.jpg",1)</f>
        <v/>
      </c>
      <c r="F1181" s="1" t="s">
        <v>4</v>
      </c>
      <c r="G1181" s="2" t="s">
        <v>5023</v>
      </c>
    </row>
    <row r="1182">
      <c r="A1182" s="1" t="s">
        <v>5024</v>
      </c>
      <c r="B1182" s="1" t="s">
        <v>5025</v>
      </c>
      <c r="C1182" s="1" t="s">
        <v>5026</v>
      </c>
      <c r="D1182" s="1" t="s">
        <v>5027</v>
      </c>
      <c r="E1182" t="str">
        <f>IMAGE("http://ifttt.com/images/no_image_card.png",1)</f>
        <v/>
      </c>
      <c r="F1182" s="1" t="s">
        <v>4</v>
      </c>
      <c r="G1182" s="2" t="s">
        <v>5028</v>
      </c>
    </row>
    <row r="1183">
      <c r="A1183" s="1" t="s">
        <v>5016</v>
      </c>
      <c r="B1183" s="1" t="s">
        <v>1194</v>
      </c>
      <c r="C1183" s="1" t="s">
        <v>5017</v>
      </c>
      <c r="D1183" s="2" t="s">
        <v>5018</v>
      </c>
      <c r="E1183" t="str">
        <f>IMAGE("http://bitcoinist.net/wp-content/uploads/2015/06/shutterstock_116279218.jpg",1)</f>
        <v/>
      </c>
      <c r="F1183" s="1" t="s">
        <v>4</v>
      </c>
      <c r="G1183" s="2" t="s">
        <v>5019</v>
      </c>
    </row>
    <row r="1184">
      <c r="A1184" s="1" t="s">
        <v>5029</v>
      </c>
      <c r="B1184" s="1" t="s">
        <v>834</v>
      </c>
      <c r="C1184" s="1" t="s">
        <v>835</v>
      </c>
      <c r="D1184" s="2" t="s">
        <v>836</v>
      </c>
      <c r="E1184" t="str">
        <f>IMAGE("http://freebtc.xaa.pl/coin.png",1)</f>
        <v/>
      </c>
      <c r="F1184" s="1" t="s">
        <v>4</v>
      </c>
      <c r="G1184" s="2" t="s">
        <v>5030</v>
      </c>
    </row>
    <row r="1185">
      <c r="A1185" s="1" t="s">
        <v>5031</v>
      </c>
      <c r="B1185" s="1" t="s">
        <v>5032</v>
      </c>
      <c r="C1185" s="1" t="s">
        <v>5033</v>
      </c>
      <c r="D1185" s="1" t="s">
        <v>5034</v>
      </c>
      <c r="E1185" t="str">
        <f>IMAGE("http://ifttt.com/images/no_image_card.png",1)</f>
        <v/>
      </c>
      <c r="F1185" s="1" t="s">
        <v>4</v>
      </c>
      <c r="G1185" s="2" t="s">
        <v>5035</v>
      </c>
    </row>
    <row r="1186">
      <c r="A1186" s="1" t="s">
        <v>5036</v>
      </c>
      <c r="B1186" s="1" t="s">
        <v>1370</v>
      </c>
      <c r="C1186" s="1" t="s">
        <v>5037</v>
      </c>
      <c r="D1186" s="2" t="s">
        <v>5038</v>
      </c>
      <c r="E1186" t="str">
        <f>IMAGE("http://i.imgur.com/2UUY0qE.png?fb",1)</f>
        <v/>
      </c>
      <c r="F1186" s="1" t="s">
        <v>4</v>
      </c>
      <c r="G1186" s="2" t="s">
        <v>5039</v>
      </c>
    </row>
    <row r="1187">
      <c r="A1187" s="1" t="s">
        <v>5040</v>
      </c>
      <c r="B1187" s="1" t="s">
        <v>5041</v>
      </c>
      <c r="C1187" s="1" t="s">
        <v>5042</v>
      </c>
      <c r="D1187" s="1" t="s">
        <v>5043</v>
      </c>
      <c r="E1187" t="str">
        <f>IMAGE("http://ifttt.com/images/no_image_card.png",1)</f>
        <v/>
      </c>
      <c r="F1187" s="1" t="s">
        <v>4</v>
      </c>
      <c r="G1187" s="2" t="s">
        <v>5044</v>
      </c>
    </row>
    <row r="1188">
      <c r="A1188" s="1" t="s">
        <v>5045</v>
      </c>
      <c r="B1188" s="1" t="s">
        <v>5046</v>
      </c>
      <c r="C1188" s="1" t="s">
        <v>5047</v>
      </c>
      <c r="D1188" s="2" t="s">
        <v>5048</v>
      </c>
      <c r="E1188" t="str">
        <f>IMAGE("https://getaddr.bitnodes.io/static/img/bitnodes-logo.png",1)</f>
        <v/>
      </c>
      <c r="F1188" s="1" t="s">
        <v>4</v>
      </c>
      <c r="G1188" s="2" t="s">
        <v>5049</v>
      </c>
    </row>
    <row r="1189">
      <c r="A1189" s="1" t="s">
        <v>5050</v>
      </c>
      <c r="B1189" s="1" t="s">
        <v>5051</v>
      </c>
      <c r="C1189" s="1" t="s">
        <v>5052</v>
      </c>
      <c r="D1189" s="2" t="s">
        <v>5053</v>
      </c>
      <c r="E1189" t="str">
        <f>IMAGE("http://i.imgur.com/ANDOiR1.jpg?fb",1)</f>
        <v/>
      </c>
      <c r="F1189" s="1" t="s">
        <v>4</v>
      </c>
      <c r="G1189" s="2" t="s">
        <v>5054</v>
      </c>
    </row>
    <row r="1190">
      <c r="A1190" s="1" t="s">
        <v>5055</v>
      </c>
      <c r="B1190" s="1" t="s">
        <v>5056</v>
      </c>
      <c r="C1190" s="1" t="s">
        <v>5057</v>
      </c>
      <c r="D1190" s="2" t="s">
        <v>5058</v>
      </c>
      <c r="E1190" t="str">
        <f>IMAGE("https://i.ytimg.com/vi/Kjtgp5h-jEY/maxresdefault.jpg",1)</f>
        <v/>
      </c>
      <c r="F1190" s="1" t="s">
        <v>4</v>
      </c>
      <c r="G1190" s="2" t="s">
        <v>5059</v>
      </c>
    </row>
    <row r="1191">
      <c r="A1191" s="1" t="s">
        <v>5060</v>
      </c>
      <c r="B1191" s="1" t="s">
        <v>5061</v>
      </c>
      <c r="C1191" s="1" t="s">
        <v>5062</v>
      </c>
      <c r="D1191" s="1" t="s">
        <v>5063</v>
      </c>
      <c r="E1191" t="str">
        <f t="shared" ref="E1191:E1194" si="159">IMAGE("http://ifttt.com/images/no_image_card.png",1)</f>
        <v/>
      </c>
      <c r="F1191" s="1" t="s">
        <v>4</v>
      </c>
      <c r="G1191" s="2" t="s">
        <v>5064</v>
      </c>
    </row>
    <row r="1192">
      <c r="A1192" s="1" t="s">
        <v>5060</v>
      </c>
      <c r="B1192" s="1" t="s">
        <v>5051</v>
      </c>
      <c r="C1192" s="1" t="s">
        <v>5065</v>
      </c>
      <c r="D1192" s="1" t="s">
        <v>5066</v>
      </c>
      <c r="E1192" t="str">
        <f t="shared" si="159"/>
        <v/>
      </c>
      <c r="F1192" s="1" t="s">
        <v>4</v>
      </c>
      <c r="G1192" s="2" t="s">
        <v>5067</v>
      </c>
    </row>
    <row r="1193">
      <c r="A1193" s="1" t="s">
        <v>5068</v>
      </c>
      <c r="B1193" s="1" t="s">
        <v>5069</v>
      </c>
      <c r="C1193" s="1" t="s">
        <v>5070</v>
      </c>
      <c r="D1193" s="1" t="s">
        <v>5071</v>
      </c>
      <c r="E1193" t="str">
        <f t="shared" si="159"/>
        <v/>
      </c>
      <c r="F1193" s="1" t="s">
        <v>4</v>
      </c>
      <c r="G1193" s="2" t="s">
        <v>5072</v>
      </c>
    </row>
    <row r="1194">
      <c r="A1194" s="1" t="s">
        <v>5073</v>
      </c>
      <c r="B1194" s="1" t="s">
        <v>5074</v>
      </c>
      <c r="C1194" s="1" t="s">
        <v>5075</v>
      </c>
      <c r="D1194" s="2" t="s">
        <v>5076</v>
      </c>
      <c r="E1194" t="str">
        <f t="shared" si="159"/>
        <v/>
      </c>
      <c r="F1194" s="1" t="s">
        <v>4</v>
      </c>
      <c r="G1194" s="2" t="s">
        <v>5077</v>
      </c>
    </row>
    <row r="1195">
      <c r="A1195" s="1" t="s">
        <v>5078</v>
      </c>
      <c r="B1195" s="1" t="s">
        <v>1522</v>
      </c>
      <c r="C1195" s="1" t="s">
        <v>5079</v>
      </c>
      <c r="D1195" s="2" t="s">
        <v>5080</v>
      </c>
      <c r="E1195" t="str">
        <f>IMAGE("http://media.coindesk.com/2015/06/DSC00352.jpg",1)</f>
        <v/>
      </c>
      <c r="F1195" s="1" t="s">
        <v>4</v>
      </c>
      <c r="G1195" s="2" t="s">
        <v>5081</v>
      </c>
    </row>
    <row r="1196">
      <c r="A1196" s="1" t="s">
        <v>5082</v>
      </c>
      <c r="B1196" s="1" t="s">
        <v>5083</v>
      </c>
      <c r="C1196" s="1" t="s">
        <v>5084</v>
      </c>
      <c r="D1196" s="2" t="s">
        <v>5085</v>
      </c>
      <c r="E1196" t="str">
        <f>IMAGE("http://ia.media-imdb.com/images/M/MV5BMjE0MDg4NTE1NV5BMl5BanBnXkFtZTgwMTM3NjM0MjE@._V1_.jpg",1)</f>
        <v/>
      </c>
      <c r="F1196" s="1" t="s">
        <v>4</v>
      </c>
      <c r="G1196" s="2" t="s">
        <v>5086</v>
      </c>
    </row>
    <row r="1197">
      <c r="A1197" s="1" t="s">
        <v>5087</v>
      </c>
      <c r="B1197" s="1" t="s">
        <v>1157</v>
      </c>
      <c r="C1197" s="1" t="s">
        <v>5088</v>
      </c>
      <c r="D1197" s="2" t="s">
        <v>5089</v>
      </c>
      <c r="E1197" t="str">
        <f>IMAGE("http://i2.cdn.turner.com/money/dam/assets/150604173244-denver-undervalued-336x188.png",1)</f>
        <v/>
      </c>
      <c r="F1197" s="1" t="s">
        <v>4</v>
      </c>
      <c r="G1197" s="2" t="s">
        <v>5090</v>
      </c>
    </row>
    <row r="1198">
      <c r="A1198" s="1" t="s">
        <v>5091</v>
      </c>
      <c r="B1198" s="1" t="s">
        <v>2491</v>
      </c>
      <c r="C1198" s="1" t="s">
        <v>5092</v>
      </c>
      <c r="D1198" s="2" t="s">
        <v>5093</v>
      </c>
      <c r="E1198" t="str">
        <f>IMAGE("http://cdn.inquisitr.com/wp-content/uploads/2015/06/bitcoin.jpg",1)</f>
        <v/>
      </c>
      <c r="F1198" s="1" t="s">
        <v>4</v>
      </c>
      <c r="G1198" s="2" t="s">
        <v>5094</v>
      </c>
    </row>
    <row r="1199">
      <c r="A1199" s="1" t="s">
        <v>5095</v>
      </c>
      <c r="B1199" s="1" t="s">
        <v>5096</v>
      </c>
      <c r="C1199" s="1" t="s">
        <v>5097</v>
      </c>
      <c r="D1199" s="2" t="s">
        <v>5098</v>
      </c>
      <c r="E1199" t="str">
        <f>IMAGE("http://www.miningpool.co.uk/wp-content/uploads/2015/06/uk3reasonsbanner.png",1)</f>
        <v/>
      </c>
      <c r="F1199" s="1" t="s">
        <v>4</v>
      </c>
      <c r="G1199" s="2" t="s">
        <v>5099</v>
      </c>
    </row>
    <row r="1200">
      <c r="A1200" s="1" t="s">
        <v>5100</v>
      </c>
      <c r="B1200" s="1" t="s">
        <v>3551</v>
      </c>
      <c r="C1200" s="1" t="s">
        <v>5101</v>
      </c>
      <c r="D1200" s="1" t="s">
        <v>364</v>
      </c>
      <c r="E1200" t="str">
        <f t="shared" ref="E1200:E1201" si="160">IMAGE("http://ifttt.com/images/no_image_card.png",1)</f>
        <v/>
      </c>
      <c r="F1200" s="1" t="s">
        <v>4</v>
      </c>
      <c r="G1200" s="2" t="s">
        <v>5102</v>
      </c>
    </row>
    <row r="1201">
      <c r="A1201" s="1" t="s">
        <v>5103</v>
      </c>
      <c r="B1201" s="1" t="s">
        <v>5104</v>
      </c>
      <c r="C1201" s="1" t="s">
        <v>5105</v>
      </c>
      <c r="D1201" s="1" t="s">
        <v>5106</v>
      </c>
      <c r="E1201" t="str">
        <f t="shared" si="160"/>
        <v/>
      </c>
      <c r="F1201" s="1" t="s">
        <v>4</v>
      </c>
      <c r="G1201" s="2" t="s">
        <v>5107</v>
      </c>
    </row>
    <row r="1202">
      <c r="A1202" s="1" t="s">
        <v>5108</v>
      </c>
      <c r="B1202" s="1" t="s">
        <v>3073</v>
      </c>
      <c r="C1202" s="1" t="s">
        <v>5109</v>
      </c>
      <c r="D1202" s="2" t="s">
        <v>5110</v>
      </c>
      <c r="E1202" t="str">
        <f>IMAGE("https://i.ytimg.com/vd?id=fgx8jziR9p0&amp;amp;ats=455000&amp;amp;w=960&amp;amp;h=720&amp;amp;sigh=TTS-Bt2XNSPW7thUCdqtciQI8Z8",1)</f>
        <v/>
      </c>
      <c r="F1202" s="1" t="s">
        <v>4</v>
      </c>
      <c r="G1202" s="2" t="s">
        <v>5111</v>
      </c>
    </row>
    <row r="1203">
      <c r="A1203" s="1" t="s">
        <v>5112</v>
      </c>
      <c r="B1203" s="1" t="s">
        <v>5113</v>
      </c>
      <c r="C1203" s="1" t="s">
        <v>5114</v>
      </c>
      <c r="D1203" s="2" t="s">
        <v>5115</v>
      </c>
      <c r="E1203" t="str">
        <f>IMAGE("https://www.redditstatic.com/icon.png",1)</f>
        <v/>
      </c>
      <c r="F1203" s="1" t="s">
        <v>4</v>
      </c>
      <c r="G1203" s="2" t="s">
        <v>5116</v>
      </c>
    </row>
    <row r="1204">
      <c r="A1204" s="1" t="s">
        <v>5117</v>
      </c>
      <c r="B1204" s="1" t="s">
        <v>5118</v>
      </c>
      <c r="C1204" s="1" t="s">
        <v>5119</v>
      </c>
      <c r="D1204" s="1" t="s">
        <v>5120</v>
      </c>
      <c r="E1204" t="str">
        <f>IMAGE("http://ifttt.com/images/no_image_card.png",1)</f>
        <v/>
      </c>
      <c r="F1204" s="1" t="s">
        <v>4</v>
      </c>
      <c r="G1204" s="2" t="s">
        <v>5121</v>
      </c>
    </row>
    <row r="1205">
      <c r="A1205" s="1" t="s">
        <v>5122</v>
      </c>
      <c r="B1205" s="1" t="s">
        <v>5123</v>
      </c>
      <c r="C1205" s="1" t="s">
        <v>5124</v>
      </c>
      <c r="D1205" s="2" t="s">
        <v>5125</v>
      </c>
      <c r="E1205" t="str">
        <f>IMAGE("https://i.ytimg.com/vi/3hjBzrz_8GU/maxresdefault.jpg",1)</f>
        <v/>
      </c>
      <c r="F1205" s="1" t="s">
        <v>4</v>
      </c>
      <c r="G1205" s="2" t="s">
        <v>5126</v>
      </c>
    </row>
    <row r="1206">
      <c r="A1206" s="1" t="s">
        <v>5127</v>
      </c>
      <c r="B1206" s="1" t="s">
        <v>5128</v>
      </c>
      <c r="C1206" s="1" t="s">
        <v>5129</v>
      </c>
      <c r="D1206" s="2" t="s">
        <v>5130</v>
      </c>
      <c r="E1206" t="str">
        <f>IMAGE("https://bensonsamuel.files.wordpress.com/2015/06/img_20150604_103643.jpg?w=1200",1)</f>
        <v/>
      </c>
      <c r="F1206" s="1" t="s">
        <v>4</v>
      </c>
      <c r="G1206" s="2" t="s">
        <v>5131</v>
      </c>
    </row>
    <row r="1207">
      <c r="A1207" s="1" t="s">
        <v>5132</v>
      </c>
      <c r="B1207" s="1" t="s">
        <v>5133</v>
      </c>
      <c r="C1207" s="1" t="s">
        <v>5134</v>
      </c>
      <c r="D1207" s="2" t="s">
        <v>5135</v>
      </c>
      <c r="E1207" t="str">
        <f>IMAGE("http://i.imgur.com/TmzgCA1.png",1)</f>
        <v/>
      </c>
      <c r="F1207" s="1" t="s">
        <v>4</v>
      </c>
      <c r="G1207" s="2" t="s">
        <v>5136</v>
      </c>
    </row>
    <row r="1208">
      <c r="A1208" s="1" t="s">
        <v>5137</v>
      </c>
      <c r="B1208" s="1" t="s">
        <v>5138</v>
      </c>
      <c r="C1208" s="1" t="s">
        <v>5139</v>
      </c>
      <c r="D1208" s="2" t="s">
        <v>5140</v>
      </c>
      <c r="E1208" t="str">
        <f>IMAGE("http://i4.mirror.co.uk/incoming/article4967957.ece/ALTERNATES/s1200/Ballon-dOr.jpg",1)</f>
        <v/>
      </c>
      <c r="F1208" s="1" t="s">
        <v>4</v>
      </c>
      <c r="G1208" s="2" t="s">
        <v>5141</v>
      </c>
    </row>
    <row r="1209">
      <c r="A1209" s="1" t="s">
        <v>5142</v>
      </c>
      <c r="B1209" s="1" t="s">
        <v>5143</v>
      </c>
      <c r="C1209" s="1" t="s">
        <v>5144</v>
      </c>
      <c r="D1209" s="2" t="s">
        <v>5145</v>
      </c>
      <c r="E1209" t="str">
        <f>IMAGE("https://pbs.twimg.com/profile_images/553695831782883328/IvKiS7WJ_400x400.jpeg",1)</f>
        <v/>
      </c>
      <c r="F1209" s="1" t="s">
        <v>4</v>
      </c>
      <c r="G1209" s="2" t="s">
        <v>5146</v>
      </c>
    </row>
    <row r="1210">
      <c r="A1210" s="1" t="s">
        <v>5147</v>
      </c>
      <c r="B1210" s="1" t="s">
        <v>125</v>
      </c>
      <c r="C1210" s="1" t="s">
        <v>5148</v>
      </c>
      <c r="D1210" s="1" t="s">
        <v>5149</v>
      </c>
      <c r="E1210" t="str">
        <f t="shared" ref="E1210:E1211" si="161">IMAGE("http://ifttt.com/images/no_image_card.png",1)</f>
        <v/>
      </c>
      <c r="F1210" s="1" t="s">
        <v>4</v>
      </c>
      <c r="G1210" s="2" t="s">
        <v>5150</v>
      </c>
    </row>
    <row r="1211">
      <c r="A1211" s="1" t="s">
        <v>5151</v>
      </c>
      <c r="B1211" s="1" t="s">
        <v>5152</v>
      </c>
      <c r="C1211" s="1" t="s">
        <v>5153</v>
      </c>
      <c r="D1211" s="1" t="s">
        <v>5154</v>
      </c>
      <c r="E1211" t="str">
        <f t="shared" si="161"/>
        <v/>
      </c>
      <c r="F1211" s="1" t="s">
        <v>4</v>
      </c>
      <c r="G1211" s="2" t="s">
        <v>5155</v>
      </c>
    </row>
    <row r="1212">
      <c r="A1212" s="1" t="s">
        <v>5156</v>
      </c>
      <c r="B1212" s="1" t="s">
        <v>5157</v>
      </c>
      <c r="C1212" s="1" t="s">
        <v>5158</v>
      </c>
      <c r="D1212" s="1" t="s">
        <v>5159</v>
      </c>
      <c r="E1212" t="str">
        <f>IMAGE("https://cryptocointalk.com/public/style_images/ipsthemes_agile/meta_image.png",1)</f>
        <v/>
      </c>
      <c r="F1212" s="1" t="s">
        <v>4</v>
      </c>
      <c r="G1212" s="2" t="s">
        <v>5160</v>
      </c>
    </row>
    <row r="1213">
      <c r="A1213" s="1" t="s">
        <v>5161</v>
      </c>
      <c r="B1213" s="1" t="s">
        <v>5162</v>
      </c>
      <c r="C1213" s="1" t="s">
        <v>5163</v>
      </c>
      <c r="D1213" s="2" t="s">
        <v>5164</v>
      </c>
      <c r="E1213" t="str">
        <f>IMAGE("http://img.washingtonpost.com/rf/image_908w/2010-2019/Wires/Images/2015-01-08/Getty/461203600.jpg",1)</f>
        <v/>
      </c>
      <c r="F1213" s="1" t="s">
        <v>4</v>
      </c>
      <c r="G1213" s="2" t="s">
        <v>5165</v>
      </c>
    </row>
    <row r="1214">
      <c r="A1214" s="1" t="s">
        <v>5166</v>
      </c>
      <c r="B1214" s="1" t="s">
        <v>5167</v>
      </c>
      <c r="C1214" s="1" t="s">
        <v>5168</v>
      </c>
      <c r="D1214" s="2" t="s">
        <v>5169</v>
      </c>
      <c r="E1214" t="str">
        <f>IMAGE("https://i.imgur.com/BPXD0Sm.jpg",1)</f>
        <v/>
      </c>
      <c r="F1214" s="1" t="s">
        <v>4</v>
      </c>
      <c r="G1214" s="2" t="s">
        <v>5170</v>
      </c>
    </row>
    <row r="1215">
      <c r="A1215" s="1" t="s">
        <v>5171</v>
      </c>
      <c r="B1215" s="1" t="s">
        <v>5172</v>
      </c>
      <c r="C1215" s="1" t="s">
        <v>5173</v>
      </c>
      <c r="D1215" s="1" t="s">
        <v>5174</v>
      </c>
      <c r="E1215" t="str">
        <f>IMAGE("http://ifttt.com/images/no_image_card.png",1)</f>
        <v/>
      </c>
      <c r="F1215" s="1" t="s">
        <v>4</v>
      </c>
      <c r="G1215" s="2" t="s">
        <v>5175</v>
      </c>
    </row>
    <row r="1216">
      <c r="A1216" s="1" t="s">
        <v>5176</v>
      </c>
      <c r="B1216" s="1" t="s">
        <v>182</v>
      </c>
      <c r="C1216" s="1" t="s">
        <v>5177</v>
      </c>
      <c r="D1216" s="2" t="s">
        <v>5178</v>
      </c>
      <c r="E1216" t="str">
        <f>IMAGE("http://i.imgur.com/b4bzwTN.jpg",1)</f>
        <v/>
      </c>
      <c r="F1216" s="1" t="s">
        <v>4</v>
      </c>
      <c r="G1216" s="2" t="s">
        <v>5179</v>
      </c>
    </row>
    <row r="1217">
      <c r="A1217" s="1" t="s">
        <v>5180</v>
      </c>
      <c r="B1217" s="1" t="s">
        <v>1384</v>
      </c>
      <c r="C1217" s="1" t="s">
        <v>5181</v>
      </c>
      <c r="D1217" s="2" t="s">
        <v>5182</v>
      </c>
      <c r="E1217" t="str">
        <f>IMAGE("http://mw1.wsj.net/MW5/content/images/logos/mw-social-logo.jpg",1)</f>
        <v/>
      </c>
      <c r="F1217" s="1" t="s">
        <v>4</v>
      </c>
      <c r="G1217" s="2" t="s">
        <v>5183</v>
      </c>
    </row>
    <row r="1218">
      <c r="A1218" s="1" t="s">
        <v>5184</v>
      </c>
      <c r="B1218" s="1" t="s">
        <v>5185</v>
      </c>
      <c r="C1218" s="1" t="s">
        <v>5186</v>
      </c>
      <c r="D1218" s="2" t="s">
        <v>5187</v>
      </c>
      <c r="E1218" t="str">
        <f>IMAGE("http://i.imgur.com/WvzBj5C.png",1)</f>
        <v/>
      </c>
      <c r="F1218" s="1" t="s">
        <v>4</v>
      </c>
      <c r="G1218" s="2" t="s">
        <v>5188</v>
      </c>
    </row>
    <row r="1219">
      <c r="A1219" s="1" t="s">
        <v>5189</v>
      </c>
      <c r="B1219" s="1" t="s">
        <v>5190</v>
      </c>
      <c r="C1219" s="1" t="s">
        <v>5191</v>
      </c>
      <c r="D1219" s="2" t="s">
        <v>5192</v>
      </c>
      <c r="E1219" t="str">
        <f>IMAGE("http://bitcoinfaucetbox.com/coin.png",1)</f>
        <v/>
      </c>
      <c r="F1219" s="1" t="s">
        <v>4</v>
      </c>
      <c r="G1219" s="2" t="s">
        <v>5193</v>
      </c>
    </row>
    <row r="1220">
      <c r="A1220" s="1" t="s">
        <v>5194</v>
      </c>
      <c r="B1220" s="1" t="s">
        <v>2921</v>
      </c>
      <c r="C1220" s="1" t="s">
        <v>5195</v>
      </c>
      <c r="D1220" s="1" t="s">
        <v>364</v>
      </c>
      <c r="E1220" t="str">
        <f t="shared" ref="E1220:E1221" si="162">IMAGE("http://ifttt.com/images/no_image_card.png",1)</f>
        <v/>
      </c>
      <c r="F1220" s="1" t="s">
        <v>4</v>
      </c>
      <c r="G1220" s="2" t="s">
        <v>5196</v>
      </c>
    </row>
    <row r="1221">
      <c r="A1221" s="1" t="s">
        <v>5197</v>
      </c>
      <c r="B1221" s="1" t="s">
        <v>5198</v>
      </c>
      <c r="C1221" s="1" t="s">
        <v>5199</v>
      </c>
      <c r="D1221" s="1" t="s">
        <v>5200</v>
      </c>
      <c r="E1221" t="str">
        <f t="shared" si="162"/>
        <v/>
      </c>
      <c r="F1221" s="1" t="s">
        <v>4</v>
      </c>
      <c r="G1221" s="2" t="s">
        <v>5201</v>
      </c>
    </row>
    <row r="1222">
      <c r="A1222" s="1" t="s">
        <v>5202</v>
      </c>
      <c r="B1222" s="1" t="s">
        <v>5203</v>
      </c>
      <c r="C1222" s="1" t="s">
        <v>5204</v>
      </c>
      <c r="D1222" s="2" t="s">
        <v>5205</v>
      </c>
      <c r="E1222" t="str">
        <f>IMAGE("https://media.coindesk.com/2015/06/MasterCard.jpg",1)</f>
        <v/>
      </c>
      <c r="F1222" s="1" t="s">
        <v>4</v>
      </c>
      <c r="G1222" s="2" t="s">
        <v>5206</v>
      </c>
    </row>
    <row r="1223">
      <c r="A1223" s="1" t="s">
        <v>5207</v>
      </c>
      <c r="B1223" s="1" t="s">
        <v>5208</v>
      </c>
      <c r="C1223" s="1" t="s">
        <v>5209</v>
      </c>
      <c r="D1223" s="2" t="s">
        <v>5210</v>
      </c>
      <c r="E1223" t="str">
        <f>IMAGE("http://ifttt.com/images/no_image_card.png",1)</f>
        <v/>
      </c>
      <c r="F1223" s="1" t="s">
        <v>4</v>
      </c>
      <c r="G1223" s="2" t="s">
        <v>5211</v>
      </c>
    </row>
    <row r="1224">
      <c r="A1224" s="1" t="s">
        <v>5212</v>
      </c>
      <c r="B1224" s="1" t="s">
        <v>5213</v>
      </c>
      <c r="C1224" s="1" t="s">
        <v>5214</v>
      </c>
      <c r="D1224" s="2" t="s">
        <v>5215</v>
      </c>
      <c r="E1224" t="str">
        <f>IMAGE("http://i.imgur.com/ZxlfsoG.jpg?fb",1)</f>
        <v/>
      </c>
      <c r="F1224" s="1" t="s">
        <v>4</v>
      </c>
      <c r="G1224" s="2" t="s">
        <v>5216</v>
      </c>
    </row>
    <row r="1225">
      <c r="A1225" s="1" t="s">
        <v>5217</v>
      </c>
      <c r="B1225" s="1" t="s">
        <v>5218</v>
      </c>
      <c r="C1225" s="1" t="s">
        <v>5219</v>
      </c>
      <c r="D1225" s="2" t="s">
        <v>5220</v>
      </c>
      <c r="E1225" t="str">
        <f>IMAGE("http://i.imgur.com/3eTNiqF.png?fb",1)</f>
        <v/>
      </c>
      <c r="F1225" s="1" t="s">
        <v>4</v>
      </c>
      <c r="G1225" s="2" t="s">
        <v>5221</v>
      </c>
    </row>
    <row r="1226">
      <c r="A1226" s="1" t="s">
        <v>5222</v>
      </c>
      <c r="B1226" s="1" t="s">
        <v>5223</v>
      </c>
      <c r="C1226" s="1" t="s">
        <v>5224</v>
      </c>
      <c r="D1226" s="1" t="s">
        <v>5225</v>
      </c>
      <c r="E1226" t="str">
        <f t="shared" ref="E1226:E1229" si="163">IMAGE("http://ifttt.com/images/no_image_card.png",1)</f>
        <v/>
      </c>
      <c r="F1226" s="1" t="s">
        <v>4</v>
      </c>
      <c r="G1226" s="2" t="s">
        <v>5226</v>
      </c>
    </row>
    <row r="1227">
      <c r="A1227" s="1" t="s">
        <v>5227</v>
      </c>
      <c r="B1227" s="1" t="s">
        <v>5172</v>
      </c>
      <c r="C1227" s="1" t="s">
        <v>5228</v>
      </c>
      <c r="D1227" s="1" t="s">
        <v>5229</v>
      </c>
      <c r="E1227" t="str">
        <f t="shared" si="163"/>
        <v/>
      </c>
      <c r="F1227" s="1" t="s">
        <v>4</v>
      </c>
      <c r="G1227" s="2" t="s">
        <v>5230</v>
      </c>
    </row>
    <row r="1228">
      <c r="A1228" s="1" t="s">
        <v>5231</v>
      </c>
      <c r="B1228" s="1" t="s">
        <v>5232</v>
      </c>
      <c r="C1228" s="1" t="s">
        <v>5233</v>
      </c>
      <c r="D1228" s="1" t="s">
        <v>5234</v>
      </c>
      <c r="E1228" t="str">
        <f t="shared" si="163"/>
        <v/>
      </c>
      <c r="F1228" s="1" t="s">
        <v>4</v>
      </c>
      <c r="G1228" s="2" t="s">
        <v>5235</v>
      </c>
    </row>
    <row r="1229">
      <c r="A1229" s="1" t="s">
        <v>5236</v>
      </c>
      <c r="B1229" s="1" t="s">
        <v>5237</v>
      </c>
      <c r="C1229" s="1" t="s">
        <v>5238</v>
      </c>
      <c r="D1229" s="1" t="s">
        <v>364</v>
      </c>
      <c r="E1229" t="str">
        <f t="shared" si="163"/>
        <v/>
      </c>
      <c r="F1229" s="1" t="s">
        <v>4</v>
      </c>
      <c r="G1229" s="2" t="s">
        <v>5239</v>
      </c>
    </row>
    <row r="1230">
      <c r="A1230" s="1" t="s">
        <v>5240</v>
      </c>
      <c r="B1230" s="1" t="s">
        <v>5241</v>
      </c>
      <c r="C1230" s="1" t="s">
        <v>5242</v>
      </c>
      <c r="D1230" s="2" t="s">
        <v>5243</v>
      </c>
      <c r="E1230" t="str">
        <f>IMAGE("http://i.imgur.com/BPXD0Sm.jpg",1)</f>
        <v/>
      </c>
      <c r="F1230" s="1" t="s">
        <v>4</v>
      </c>
      <c r="G1230" s="2" t="s">
        <v>5244</v>
      </c>
    </row>
    <row r="1231">
      <c r="A1231" s="1" t="s">
        <v>5245</v>
      </c>
      <c r="B1231" s="1" t="s">
        <v>5246</v>
      </c>
      <c r="C1231" s="1" t="s">
        <v>5247</v>
      </c>
      <c r="D1231" s="1" t="s">
        <v>5248</v>
      </c>
      <c r="E1231" t="str">
        <f t="shared" ref="E1231:E1234" si="164">IMAGE("http://ifttt.com/images/no_image_card.png",1)</f>
        <v/>
      </c>
      <c r="F1231" s="1" t="s">
        <v>4</v>
      </c>
      <c r="G1231" s="2" t="s">
        <v>5249</v>
      </c>
    </row>
    <row r="1232">
      <c r="A1232" s="1" t="s">
        <v>5250</v>
      </c>
      <c r="B1232" s="1" t="s">
        <v>5251</v>
      </c>
      <c r="C1232" s="1" t="s">
        <v>5252</v>
      </c>
      <c r="D1232" s="2" t="s">
        <v>5253</v>
      </c>
      <c r="E1232" t="str">
        <f t="shared" si="164"/>
        <v/>
      </c>
      <c r="F1232" s="1" t="s">
        <v>4</v>
      </c>
      <c r="G1232" s="2" t="s">
        <v>5254</v>
      </c>
    </row>
    <row r="1233">
      <c r="A1233" s="1" t="s">
        <v>5255</v>
      </c>
      <c r="B1233" s="1" t="s">
        <v>5256</v>
      </c>
      <c r="C1233" s="1" t="s">
        <v>5257</v>
      </c>
      <c r="D1233" s="1" t="s">
        <v>5258</v>
      </c>
      <c r="E1233" t="str">
        <f t="shared" si="164"/>
        <v/>
      </c>
      <c r="F1233" s="1" t="s">
        <v>4</v>
      </c>
      <c r="G1233" s="2" t="s">
        <v>5259</v>
      </c>
    </row>
    <row r="1234">
      <c r="A1234" s="1" t="s">
        <v>5260</v>
      </c>
      <c r="B1234" s="1" t="s">
        <v>5261</v>
      </c>
      <c r="C1234" s="1" t="s">
        <v>5262</v>
      </c>
      <c r="D1234" s="1" t="s">
        <v>5263</v>
      </c>
      <c r="E1234" t="str">
        <f t="shared" si="164"/>
        <v/>
      </c>
      <c r="F1234" s="1" t="s">
        <v>4</v>
      </c>
      <c r="G1234" s="2" t="s">
        <v>5264</v>
      </c>
    </row>
    <row r="1235">
      <c r="A1235" s="1" t="s">
        <v>5265</v>
      </c>
      <c r="B1235" s="1" t="s">
        <v>5266</v>
      </c>
      <c r="C1235" s="1" t="s">
        <v>5267</v>
      </c>
      <c r="D1235" s="2" t="s">
        <v>5268</v>
      </c>
      <c r="E1235" t="str">
        <f>IMAGE("http://static.politico.com/cb/6d/d1d4bc14408f9cf89d2fc789c155/150515-nyse-getty.jpg",1)</f>
        <v/>
      </c>
      <c r="F1235" s="1" t="s">
        <v>4</v>
      </c>
      <c r="G1235" s="2" t="s">
        <v>5269</v>
      </c>
    </row>
    <row r="1236">
      <c r="A1236" s="1" t="s">
        <v>5270</v>
      </c>
      <c r="B1236" s="1" t="s">
        <v>5271</v>
      </c>
      <c r="C1236" s="1" t="s">
        <v>5272</v>
      </c>
      <c r="D1236" s="2" t="s">
        <v>5273</v>
      </c>
      <c r="E1236" t="str">
        <f>IMAGE("https://ihb.io/wp-content/uploads/2015/05/India-bitcoin-exchange-Coinsecure-heads-to-VCCircle-Payments-Forum-in-Bombay-IHB-News2.jpg",1)</f>
        <v/>
      </c>
      <c r="F1236" s="1" t="s">
        <v>4</v>
      </c>
      <c r="G1236" s="2" t="s">
        <v>5274</v>
      </c>
    </row>
    <row r="1237">
      <c r="A1237" s="1" t="s">
        <v>5275</v>
      </c>
      <c r="B1237" s="1" t="s">
        <v>2339</v>
      </c>
      <c r="C1237" s="1" t="s">
        <v>5276</v>
      </c>
      <c r="D1237" s="2" t="s">
        <v>5277</v>
      </c>
      <c r="E1237" t="str">
        <f>IMAGE("http://media.coindesk.com/2015/06/drug-table.jpg",1)</f>
        <v/>
      </c>
      <c r="F1237" s="1" t="s">
        <v>4</v>
      </c>
      <c r="G1237" s="2" t="s">
        <v>5278</v>
      </c>
    </row>
    <row r="1238">
      <c r="A1238" s="1" t="s">
        <v>5279</v>
      </c>
      <c r="B1238" s="1" t="s">
        <v>5280</v>
      </c>
      <c r="C1238" s="1" t="s">
        <v>5281</v>
      </c>
      <c r="D1238" s="1" t="s">
        <v>364</v>
      </c>
      <c r="E1238" t="str">
        <f>IMAGE("http://ifttt.com/images/no_image_card.png",1)</f>
        <v/>
      </c>
      <c r="F1238" s="1" t="s">
        <v>4</v>
      </c>
      <c r="G1238" s="2" t="s">
        <v>5282</v>
      </c>
    </row>
    <row r="1239">
      <c r="A1239" s="1" t="s">
        <v>5283</v>
      </c>
      <c r="B1239" s="1" t="s">
        <v>5284</v>
      </c>
      <c r="C1239" s="1" t="s">
        <v>5285</v>
      </c>
      <c r="D1239" s="2" t="s">
        <v>5286</v>
      </c>
      <c r="E1239" t="str">
        <f>IMAGE("https://i.redditmedia.com/zkcdf5sfcJo3tuXEGRdCRxjpkE4ldFms_PMvsIgUTHs.jpg?w=216&amp;amp;s=8c41fa329773a5af45f70edb1d50a90b",1)</f>
        <v/>
      </c>
      <c r="F1239" s="1" t="s">
        <v>4</v>
      </c>
      <c r="G1239" s="2" t="s">
        <v>5287</v>
      </c>
    </row>
    <row r="1240">
      <c r="A1240" s="1" t="s">
        <v>5288</v>
      </c>
      <c r="B1240" s="1" t="s">
        <v>5289</v>
      </c>
      <c r="C1240" s="1" t="s">
        <v>5290</v>
      </c>
      <c r="D1240" s="2" t="s">
        <v>5291</v>
      </c>
      <c r="E1240" t="str">
        <f>IMAGE("http://ifttt.com/images/no_image_card.png",1)</f>
        <v/>
      </c>
      <c r="F1240" s="1" t="s">
        <v>4</v>
      </c>
      <c r="G1240" s="2" t="s">
        <v>5292</v>
      </c>
    </row>
    <row r="1241">
      <c r="A1241" s="1" t="s">
        <v>5293</v>
      </c>
      <c r="B1241" s="1" t="s">
        <v>5294</v>
      </c>
      <c r="C1241" s="1" t="s">
        <v>5295</v>
      </c>
      <c r="D1241" s="2" t="s">
        <v>5296</v>
      </c>
      <c r="E1241" t="str">
        <f>IMAGE("http://img.washingtonpost.com/rf/image_908w/2010-2019/Wires/Images/2015-01-08/Getty/461203600.jpg",1)</f>
        <v/>
      </c>
      <c r="F1241" s="1" t="s">
        <v>4</v>
      </c>
      <c r="G1241" s="2" t="s">
        <v>5297</v>
      </c>
    </row>
    <row r="1242">
      <c r="A1242" s="1" t="s">
        <v>5298</v>
      </c>
      <c r="B1242" s="1" t="s">
        <v>5299</v>
      </c>
      <c r="C1242" s="1" t="s">
        <v>5300</v>
      </c>
      <c r="D1242" s="2" t="s">
        <v>5301</v>
      </c>
      <c r="E1242" t="str">
        <f>IMAGE("https://pbs.twimg.com/profile_images/553695831782883328/IvKiS7WJ_400x400.jpeg",1)</f>
        <v/>
      </c>
      <c r="F1242" s="1" t="s">
        <v>4</v>
      </c>
      <c r="G1242" s="2" t="s">
        <v>5302</v>
      </c>
    </row>
    <row r="1243">
      <c r="A1243" s="1" t="s">
        <v>5303</v>
      </c>
      <c r="B1243" s="1" t="s">
        <v>2090</v>
      </c>
      <c r="C1243" s="1" t="s">
        <v>5304</v>
      </c>
      <c r="D1243" s="2" t="s">
        <v>5305</v>
      </c>
      <c r="E1243" t="str">
        <f>IMAGE("http://i.imgur.com/aYe2Y4t.jpg",1)</f>
        <v/>
      </c>
      <c r="F1243" s="1" t="s">
        <v>4</v>
      </c>
      <c r="G1243" s="2" t="s">
        <v>5306</v>
      </c>
    </row>
    <row r="1244">
      <c r="A1244" s="1" t="s">
        <v>5275</v>
      </c>
      <c r="B1244" s="1" t="s">
        <v>2339</v>
      </c>
      <c r="C1244" s="1" t="s">
        <v>5276</v>
      </c>
      <c r="D1244" s="2" t="s">
        <v>5277</v>
      </c>
      <c r="E1244" t="str">
        <f>IMAGE("http://media.coindesk.com/2015/06/drug-table.jpg",1)</f>
        <v/>
      </c>
      <c r="F1244" s="1" t="s">
        <v>4</v>
      </c>
      <c r="G1244" s="2" t="s">
        <v>5278</v>
      </c>
    </row>
    <row r="1245">
      <c r="A1245" s="1" t="s">
        <v>5279</v>
      </c>
      <c r="B1245" s="1" t="s">
        <v>5280</v>
      </c>
      <c r="C1245" s="1" t="s">
        <v>5281</v>
      </c>
      <c r="D1245" s="1" t="s">
        <v>364</v>
      </c>
      <c r="E1245" t="str">
        <f>IMAGE("http://ifttt.com/images/no_image_card.png",1)</f>
        <v/>
      </c>
      <c r="F1245" s="1" t="s">
        <v>4</v>
      </c>
      <c r="G1245" s="2" t="s">
        <v>5282</v>
      </c>
    </row>
    <row r="1246">
      <c r="A1246" s="1" t="s">
        <v>5307</v>
      </c>
      <c r="B1246" s="1" t="s">
        <v>5308</v>
      </c>
      <c r="C1246" s="1" t="s">
        <v>5309</v>
      </c>
      <c r="D1246" s="2" t="s">
        <v>5310</v>
      </c>
      <c r="E1246" t="str">
        <f>IMAGE("http://gamblingwithbitcoins.com/wp-content/uploads/2015/06/Bitcoin-gambing-news-prizes-for-vip.png",1)</f>
        <v/>
      </c>
      <c r="F1246" s="1" t="s">
        <v>4</v>
      </c>
      <c r="G1246" s="2" t="s">
        <v>5311</v>
      </c>
    </row>
    <row r="1247">
      <c r="A1247" s="1" t="s">
        <v>5312</v>
      </c>
      <c r="B1247" s="1" t="s">
        <v>5313</v>
      </c>
      <c r="C1247" s="1" t="s">
        <v>5314</v>
      </c>
      <c r="D1247" s="2" t="s">
        <v>5315</v>
      </c>
      <c r="E1247" t="str">
        <f>IMAGE("http://i.imgur.com/aYe2Y4t.jpg",1)</f>
        <v/>
      </c>
      <c r="F1247" s="1" t="s">
        <v>4</v>
      </c>
      <c r="G1247" s="2" t="s">
        <v>5316</v>
      </c>
    </row>
    <row r="1248">
      <c r="A1248" s="1" t="s">
        <v>5317</v>
      </c>
      <c r="B1248" s="1" t="s">
        <v>12</v>
      </c>
      <c r="C1248" s="1" t="s">
        <v>5318</v>
      </c>
      <c r="D1248" s="1" t="s">
        <v>5319</v>
      </c>
      <c r="E1248" t="str">
        <f>IMAGE("http://ifttt.com/images/no_image_card.png",1)</f>
        <v/>
      </c>
      <c r="F1248" s="1" t="s">
        <v>4</v>
      </c>
      <c r="G1248" s="2" t="s">
        <v>5320</v>
      </c>
    </row>
    <row r="1249">
      <c r="A1249" s="1" t="s">
        <v>5321</v>
      </c>
      <c r="B1249" s="1" t="s">
        <v>1290</v>
      </c>
      <c r="C1249" s="1" t="s">
        <v>5322</v>
      </c>
      <c r="D1249" s="2" t="s">
        <v>5323</v>
      </c>
      <c r="E1249" t="str">
        <f>IMAGE("https://popehat.com/wp-content/uploads/popehat-logo-1180x1537.png",1)</f>
        <v/>
      </c>
      <c r="F1249" s="1" t="s">
        <v>4</v>
      </c>
      <c r="G1249" s="2" t="s">
        <v>5324</v>
      </c>
    </row>
    <row r="1250">
      <c r="A1250" s="1" t="s">
        <v>5325</v>
      </c>
      <c r="B1250" s="1" t="s">
        <v>5326</v>
      </c>
      <c r="C1250" s="1" t="s">
        <v>5327</v>
      </c>
      <c r="D1250" s="2" t="s">
        <v>5328</v>
      </c>
      <c r="E1250" t="str">
        <f>IMAGE("http://i.imgur.com/kLWnKLF.png",1)</f>
        <v/>
      </c>
      <c r="F1250" s="1" t="s">
        <v>4</v>
      </c>
      <c r="G1250" s="2" t="s">
        <v>5329</v>
      </c>
    </row>
    <row r="1251">
      <c r="A1251" s="1" t="s">
        <v>5330</v>
      </c>
      <c r="B1251" s="1" t="s">
        <v>5331</v>
      </c>
      <c r="C1251" s="1" t="s">
        <v>5332</v>
      </c>
      <c r="D1251" s="2" t="s">
        <v>5333</v>
      </c>
      <c r="E1251" t="str">
        <f>IMAGE("http://ifttt.com/images/no_image_card.png",1)</f>
        <v/>
      </c>
      <c r="F1251" s="1" t="s">
        <v>4</v>
      </c>
      <c r="G1251" s="2" t="s">
        <v>5334</v>
      </c>
    </row>
    <row r="1252">
      <c r="A1252" s="1" t="s">
        <v>5335</v>
      </c>
      <c r="B1252" s="1" t="s">
        <v>5336</v>
      </c>
      <c r="C1252" s="1" t="s">
        <v>5337</v>
      </c>
      <c r="D1252" s="2" t="s">
        <v>5338</v>
      </c>
      <c r="E1252" t="str">
        <f>IMAGE("http://ichef.bbci.co.uk/news/1024/media/images/83486000/jpg/_83486553_my-digital-rights-promo-magna-carta-british-library.jpg",1)</f>
        <v/>
      </c>
      <c r="F1252" s="1" t="s">
        <v>4</v>
      </c>
      <c r="G1252" s="2" t="s">
        <v>5339</v>
      </c>
    </row>
    <row r="1253">
      <c r="A1253" s="1" t="s">
        <v>5340</v>
      </c>
      <c r="B1253" s="1" t="s">
        <v>4325</v>
      </c>
      <c r="C1253" s="1" t="s">
        <v>5341</v>
      </c>
      <c r="D1253" s="1" t="s">
        <v>5342</v>
      </c>
      <c r="E1253" t="str">
        <f>IMAGE("http://ifttt.com/images/no_image_card.png",1)</f>
        <v/>
      </c>
      <c r="F1253" s="1" t="s">
        <v>4</v>
      </c>
      <c r="G1253" s="2" t="s">
        <v>5343</v>
      </c>
    </row>
    <row r="1254">
      <c r="A1254" s="1" t="s">
        <v>5344</v>
      </c>
      <c r="B1254" s="1" t="s">
        <v>5345</v>
      </c>
      <c r="C1254" s="1" t="s">
        <v>5346</v>
      </c>
      <c r="D1254" s="2" t="s">
        <v>5347</v>
      </c>
      <c r="E1254" t="str">
        <f>IMAGE("http://media.coindesk.com/2015/06/shutterstock_114969346.jpg",1)</f>
        <v/>
      </c>
      <c r="F1254" s="1" t="s">
        <v>4</v>
      </c>
      <c r="G1254" s="2" t="s">
        <v>5348</v>
      </c>
    </row>
    <row r="1255">
      <c r="A1255" s="1" t="s">
        <v>5349</v>
      </c>
      <c r="B1255" s="1" t="s">
        <v>1588</v>
      </c>
      <c r="C1255" s="1" t="s">
        <v>5350</v>
      </c>
      <c r="D1255" s="1" t="s">
        <v>5351</v>
      </c>
      <c r="E1255" t="str">
        <f>IMAGE("http://ifttt.com/images/no_image_card.png",1)</f>
        <v/>
      </c>
      <c r="F1255" s="1" t="s">
        <v>4</v>
      </c>
      <c r="G1255" s="2" t="s">
        <v>5352</v>
      </c>
    </row>
    <row r="1256">
      <c r="A1256" s="1" t="s">
        <v>5353</v>
      </c>
      <c r="B1256" s="1" t="s">
        <v>5354</v>
      </c>
      <c r="C1256" s="1" t="s">
        <v>5355</v>
      </c>
      <c r="D1256" s="2" t="s">
        <v>5356</v>
      </c>
      <c r="E1256" t="str">
        <f>IMAGE("https://bitcoinnewsmagazine.com/wp-content/uploads/2015/06/HAOBTC.png",1)</f>
        <v/>
      </c>
      <c r="F1256" s="1" t="s">
        <v>4</v>
      </c>
      <c r="G1256" s="2" t="s">
        <v>5357</v>
      </c>
    </row>
    <row r="1257">
      <c r="A1257" s="1" t="s">
        <v>5358</v>
      </c>
      <c r="B1257" s="1" t="s">
        <v>5359</v>
      </c>
      <c r="C1257" s="1" t="s">
        <v>5360</v>
      </c>
      <c r="D1257" s="1" t="s">
        <v>5361</v>
      </c>
      <c r="E1257" t="str">
        <f>IMAGE("http://ifttt.com/images/no_image_card.png",1)</f>
        <v/>
      </c>
      <c r="F1257" s="1" t="s">
        <v>4</v>
      </c>
      <c r="G1257" s="2" t="s">
        <v>5362</v>
      </c>
    </row>
    <row r="1258">
      <c r="A1258" s="1" t="s">
        <v>5363</v>
      </c>
      <c r="B1258" s="1" t="s">
        <v>5364</v>
      </c>
      <c r="C1258" s="1" t="s">
        <v>5365</v>
      </c>
      <c r="D1258" s="2" t="s">
        <v>5366</v>
      </c>
      <c r="E1258" t="str">
        <f>IMAGE("https://letstalkbitcoin.com/files/blogs/1221-274e0704220033a3cd2a6c49344cacd2a943d3ddc8f5b4f9ca48b6b0b1ede221.jpg",1)</f>
        <v/>
      </c>
      <c r="F1258" s="1" t="s">
        <v>4</v>
      </c>
      <c r="G1258" s="2" t="s">
        <v>5367</v>
      </c>
    </row>
    <row r="1259">
      <c r="A1259" s="1" t="s">
        <v>5363</v>
      </c>
      <c r="B1259" s="1" t="s">
        <v>5368</v>
      </c>
      <c r="C1259" s="1" t="s">
        <v>5369</v>
      </c>
      <c r="D1259" s="2" t="s">
        <v>5370</v>
      </c>
      <c r="E1259" t="str">
        <f>IMAGE("http://www.zerohedge.com/sites/all/themes/newsflash/images/logo.png",1)</f>
        <v/>
      </c>
      <c r="F1259" s="1" t="s">
        <v>4</v>
      </c>
      <c r="G1259" s="2" t="s">
        <v>5371</v>
      </c>
    </row>
    <row r="1260">
      <c r="A1260" s="1" t="s">
        <v>5372</v>
      </c>
      <c r="B1260" s="1" t="s">
        <v>5364</v>
      </c>
      <c r="C1260" s="1" t="s">
        <v>5373</v>
      </c>
      <c r="D1260" s="2" t="s">
        <v>5374</v>
      </c>
      <c r="E1260" t="str">
        <f>IMAGE("//motherboard-images.vice.com/content-images/article/no-id/1433792688863413.png?crop=0.662704309063893xw:1xh;*,*&amp;amp;resize=500:*&amp;amp;output-format=jpeg&amp;amp;output-quality=90",1)</f>
        <v/>
      </c>
      <c r="F1260" s="1" t="s">
        <v>4</v>
      </c>
      <c r="G1260" s="2" t="s">
        <v>5375</v>
      </c>
    </row>
    <row r="1261">
      <c r="A1261" s="1" t="s">
        <v>5376</v>
      </c>
      <c r="B1261" s="1" t="s">
        <v>5377</v>
      </c>
      <c r="C1261" s="1" t="s">
        <v>5378</v>
      </c>
      <c r="D1261" s="1" t="s">
        <v>5379</v>
      </c>
      <c r="E1261" t="str">
        <f>IMAGE("http://ifttt.com/images/no_image_card.png",1)</f>
        <v/>
      </c>
      <c r="F1261" s="1" t="s">
        <v>4</v>
      </c>
      <c r="G1261" s="2" t="s">
        <v>5380</v>
      </c>
    </row>
    <row r="1262">
      <c r="A1262" s="1" t="s">
        <v>5381</v>
      </c>
      <c r="B1262" s="1" t="s">
        <v>5382</v>
      </c>
      <c r="C1262" s="1" t="s">
        <v>5383</v>
      </c>
      <c r="D1262" s="2" t="s">
        <v>5384</v>
      </c>
      <c r="E1262" t="str">
        <f>IMAGE("http://www.newsbtc.com/wp-content/uploads/2015/06/bigstock-A-group-of-soldiers-against-th-39512500.jpg",1)</f>
        <v/>
      </c>
      <c r="F1262" s="1" t="s">
        <v>4</v>
      </c>
      <c r="G1262" s="2" t="s">
        <v>5385</v>
      </c>
    </row>
    <row r="1263">
      <c r="A1263" s="1" t="s">
        <v>5386</v>
      </c>
      <c r="B1263" s="1" t="s">
        <v>5387</v>
      </c>
      <c r="C1263" s="1" t="s">
        <v>5388</v>
      </c>
      <c r="D1263" s="1" t="s">
        <v>5389</v>
      </c>
      <c r="E1263" t="str">
        <f t="shared" ref="E1263:E1264" si="165">IMAGE("http://ifttt.com/images/no_image_card.png",1)</f>
        <v/>
      </c>
      <c r="F1263" s="1" t="s">
        <v>4</v>
      </c>
      <c r="G1263" s="2" t="s">
        <v>5390</v>
      </c>
    </row>
    <row r="1264">
      <c r="A1264" s="1" t="s">
        <v>5391</v>
      </c>
      <c r="B1264" s="1" t="s">
        <v>5392</v>
      </c>
      <c r="C1264" s="1" t="s">
        <v>5393</v>
      </c>
      <c r="D1264" s="1" t="s">
        <v>364</v>
      </c>
      <c r="E1264" t="str">
        <f t="shared" si="165"/>
        <v/>
      </c>
      <c r="F1264" s="1" t="s">
        <v>4</v>
      </c>
      <c r="G1264" s="2" t="s">
        <v>5394</v>
      </c>
    </row>
    <row r="1265">
      <c r="A1265" s="1" t="s">
        <v>5395</v>
      </c>
      <c r="B1265" s="1" t="s">
        <v>5382</v>
      </c>
      <c r="C1265" s="1" t="s">
        <v>5396</v>
      </c>
      <c r="D1265" s="2" t="s">
        <v>5397</v>
      </c>
      <c r="E1265" t="str">
        <f>IMAGE("http://images.bitshare.cm/bitsharelogo.png",1)</f>
        <v/>
      </c>
      <c r="F1265" s="1" t="s">
        <v>4</v>
      </c>
      <c r="G1265" s="2" t="s">
        <v>5398</v>
      </c>
    </row>
    <row r="1266">
      <c r="A1266" s="1" t="s">
        <v>5358</v>
      </c>
      <c r="B1266" s="1" t="s">
        <v>5359</v>
      </c>
      <c r="C1266" s="1" t="s">
        <v>5360</v>
      </c>
      <c r="D1266" s="1" t="s">
        <v>5361</v>
      </c>
      <c r="E1266" t="str">
        <f>IMAGE("http://ifttt.com/images/no_image_card.png",1)</f>
        <v/>
      </c>
      <c r="F1266" s="1" t="s">
        <v>4</v>
      </c>
      <c r="G1266" s="2" t="s">
        <v>5362</v>
      </c>
    </row>
    <row r="1267">
      <c r="A1267" s="1" t="s">
        <v>5363</v>
      </c>
      <c r="B1267" s="1" t="s">
        <v>5368</v>
      </c>
      <c r="C1267" s="1" t="s">
        <v>5369</v>
      </c>
      <c r="D1267" s="2" t="s">
        <v>5370</v>
      </c>
      <c r="E1267" t="str">
        <f>IMAGE("http://www.zerohedge.com/sites/all/themes/newsflash/images/logo.png",1)</f>
        <v/>
      </c>
      <c r="F1267" s="1" t="s">
        <v>4</v>
      </c>
      <c r="G1267" s="2" t="s">
        <v>5371</v>
      </c>
    </row>
    <row r="1268">
      <c r="A1268" s="1" t="s">
        <v>5372</v>
      </c>
      <c r="B1268" s="1" t="s">
        <v>5364</v>
      </c>
      <c r="C1268" s="1" t="s">
        <v>5373</v>
      </c>
      <c r="D1268" s="2" t="s">
        <v>5374</v>
      </c>
      <c r="E1268" t="str">
        <f>IMAGE("//motherboard-images.vice.com/content-images/article/no-id/1433792688863413.png?crop=0.662704309063893xw:1xh;*,*&amp;amp;resize=500:*&amp;amp;output-format=jpeg&amp;amp;output-quality=90",1)</f>
        <v/>
      </c>
      <c r="F1268" s="1" t="s">
        <v>4</v>
      </c>
      <c r="G1268" s="2" t="s">
        <v>5375</v>
      </c>
    </row>
    <row r="1269">
      <c r="A1269" s="1" t="s">
        <v>5399</v>
      </c>
      <c r="B1269" s="1" t="s">
        <v>5400</v>
      </c>
      <c r="C1269" s="1" t="s">
        <v>5401</v>
      </c>
      <c r="D1269" s="2" t="s">
        <v>5402</v>
      </c>
      <c r="E1269" t="str">
        <f>IMAGE("https://bitscan.com/sites/bitscan/media/761.png",1)</f>
        <v/>
      </c>
      <c r="F1269" s="1" t="s">
        <v>4</v>
      </c>
      <c r="G1269" s="2" t="s">
        <v>5403</v>
      </c>
    </row>
    <row r="1270">
      <c r="A1270" s="1" t="s">
        <v>5404</v>
      </c>
      <c r="B1270" s="1" t="s">
        <v>908</v>
      </c>
      <c r="C1270" s="1" t="s">
        <v>5405</v>
      </c>
      <c r="D1270" s="1" t="s">
        <v>5406</v>
      </c>
      <c r="E1270" t="str">
        <f>IMAGE("http://ifttt.com/images/no_image_card.png",1)</f>
        <v/>
      </c>
      <c r="F1270" s="1" t="s">
        <v>4</v>
      </c>
      <c r="G1270" s="2" t="s">
        <v>5407</v>
      </c>
    </row>
    <row r="1271">
      <c r="A1271" s="1" t="s">
        <v>5408</v>
      </c>
      <c r="B1271" s="1" t="s">
        <v>5409</v>
      </c>
      <c r="C1271" s="1" t="s">
        <v>5410</v>
      </c>
      <c r="D1271" s="2" t="s">
        <v>5411</v>
      </c>
      <c r="E1271" t="str">
        <f>IMAGE("https://pbs.twimg.com/profile_images/483730432156909568/gcbXDr9h_400x400.jpeg",1)</f>
        <v/>
      </c>
      <c r="F1271" s="1" t="s">
        <v>4</v>
      </c>
      <c r="G1271" s="2" t="s">
        <v>5412</v>
      </c>
    </row>
    <row r="1272">
      <c r="A1272" s="1" t="s">
        <v>5413</v>
      </c>
      <c r="B1272" s="1" t="s">
        <v>5345</v>
      </c>
      <c r="C1272" s="1" t="s">
        <v>5414</v>
      </c>
      <c r="D1272" s="2" t="s">
        <v>5415</v>
      </c>
      <c r="E1272" t="str">
        <f>IMAGE("http://si.wsj.net/public/resources/images/BN-IO808_INbitc_G_20150525004156.jpg",1)</f>
        <v/>
      </c>
      <c r="F1272" s="1" t="s">
        <v>4</v>
      </c>
      <c r="G1272" s="2" t="s">
        <v>5416</v>
      </c>
    </row>
    <row r="1273">
      <c r="A1273" s="1" t="s">
        <v>5417</v>
      </c>
      <c r="B1273" s="1" t="s">
        <v>5418</v>
      </c>
      <c r="C1273" s="1" t="s">
        <v>5419</v>
      </c>
      <c r="D1273" s="1" t="s">
        <v>5420</v>
      </c>
      <c r="E1273" t="str">
        <f t="shared" ref="E1273:E1274" si="166">IMAGE("http://ifttt.com/images/no_image_card.png",1)</f>
        <v/>
      </c>
      <c r="F1273" s="1" t="s">
        <v>4</v>
      </c>
      <c r="G1273" s="2" t="s">
        <v>5421</v>
      </c>
    </row>
    <row r="1274">
      <c r="A1274" s="1" t="s">
        <v>5422</v>
      </c>
      <c r="B1274" s="1" t="s">
        <v>5423</v>
      </c>
      <c r="C1274" s="1" t="s">
        <v>5424</v>
      </c>
      <c r="D1274" s="1" t="s">
        <v>5425</v>
      </c>
      <c r="E1274" t="str">
        <f t="shared" si="166"/>
        <v/>
      </c>
      <c r="F1274" s="1" t="s">
        <v>4</v>
      </c>
      <c r="G1274" s="2" t="s">
        <v>5426</v>
      </c>
    </row>
    <row r="1275">
      <c r="A1275" s="1" t="s">
        <v>5427</v>
      </c>
      <c r="B1275" s="1" t="s">
        <v>5428</v>
      </c>
      <c r="C1275" s="1" t="s">
        <v>5429</v>
      </c>
      <c r="D1275" s="2" t="s">
        <v>5430</v>
      </c>
      <c r="E1275" t="str">
        <f>IMAGE("https://pbs.twimg.com/media/CHBo4E1UcAASZP2.jpg:large",1)</f>
        <v/>
      </c>
      <c r="F1275" s="1" t="s">
        <v>4</v>
      </c>
      <c r="G1275" s="2" t="s">
        <v>5431</v>
      </c>
    </row>
    <row r="1276">
      <c r="A1276" s="1" t="s">
        <v>5432</v>
      </c>
      <c r="B1276" s="1" t="s">
        <v>637</v>
      </c>
      <c r="C1276" s="1" t="s">
        <v>5433</v>
      </c>
      <c r="D1276" s="1" t="s">
        <v>5434</v>
      </c>
      <c r="E1276" t="str">
        <f t="shared" ref="E1276:E1277" si="167">IMAGE("http://ifttt.com/images/no_image_card.png",1)</f>
        <v/>
      </c>
      <c r="F1276" s="1" t="s">
        <v>4</v>
      </c>
      <c r="G1276" s="2" t="s">
        <v>5435</v>
      </c>
    </row>
    <row r="1277">
      <c r="A1277" s="1" t="s">
        <v>5436</v>
      </c>
      <c r="B1277" s="1" t="s">
        <v>5437</v>
      </c>
      <c r="C1277" s="1" t="s">
        <v>5438</v>
      </c>
      <c r="D1277" s="1" t="s">
        <v>5439</v>
      </c>
      <c r="E1277" t="str">
        <f t="shared" si="167"/>
        <v/>
      </c>
      <c r="F1277" s="1" t="s">
        <v>4</v>
      </c>
      <c r="G1277" s="2" t="s">
        <v>5440</v>
      </c>
    </row>
    <row r="1278">
      <c r="A1278" s="1" t="s">
        <v>5441</v>
      </c>
      <c r="B1278" s="1" t="s">
        <v>5442</v>
      </c>
      <c r="C1278" s="1" t="s">
        <v>5443</v>
      </c>
      <c r="D1278" s="2" t="s">
        <v>5444</v>
      </c>
      <c r="E1278" t="str">
        <f>IMAGE("https://blockchain.info/charts/total-bitcoins.png",1)</f>
        <v/>
      </c>
      <c r="F1278" s="1" t="s">
        <v>4</v>
      </c>
      <c r="G1278" s="2" t="s">
        <v>5445</v>
      </c>
    </row>
    <row r="1279">
      <c r="A1279" s="1" t="s">
        <v>5427</v>
      </c>
      <c r="B1279" s="1" t="s">
        <v>5428</v>
      </c>
      <c r="C1279" s="1" t="s">
        <v>5429</v>
      </c>
      <c r="D1279" s="2" t="s">
        <v>5430</v>
      </c>
      <c r="E1279" t="str">
        <f>IMAGE("https://pbs.twimg.com/media/CHBo4E1UcAASZP2.jpg:large",1)</f>
        <v/>
      </c>
      <c r="F1279" s="1" t="s">
        <v>4</v>
      </c>
      <c r="G1279" s="2" t="s">
        <v>5431</v>
      </c>
    </row>
    <row r="1280">
      <c r="A1280" s="1" t="s">
        <v>5446</v>
      </c>
      <c r="B1280" s="1" t="s">
        <v>819</v>
      </c>
      <c r="C1280" s="1" t="s">
        <v>5447</v>
      </c>
      <c r="D1280" s="2" t="s">
        <v>5448</v>
      </c>
      <c r="E1280" t="str">
        <f>IMAGE("https://pbs.twimg.com/media/CHByvT4VIAAOHFL.jpg:large",1)</f>
        <v/>
      </c>
      <c r="F1280" s="1" t="s">
        <v>4</v>
      </c>
      <c r="G1280" s="2" t="s">
        <v>5449</v>
      </c>
    </row>
    <row r="1281">
      <c r="A1281" s="1" t="s">
        <v>5450</v>
      </c>
      <c r="B1281" s="1" t="s">
        <v>5451</v>
      </c>
      <c r="C1281" s="1" t="s">
        <v>5452</v>
      </c>
      <c r="D1281" s="1" t="s">
        <v>5453</v>
      </c>
      <c r="E1281" t="str">
        <f>IMAGE("http://ifttt.com/images/no_image_card.png",1)</f>
        <v/>
      </c>
      <c r="F1281" s="1" t="s">
        <v>4</v>
      </c>
      <c r="G1281" s="2" t="s">
        <v>5454</v>
      </c>
    </row>
    <row r="1282">
      <c r="A1282" s="1" t="s">
        <v>5455</v>
      </c>
      <c r="B1282" s="1" t="s">
        <v>5456</v>
      </c>
      <c r="C1282" s="1" t="s">
        <v>5457</v>
      </c>
      <c r="D1282" s="2" t="s">
        <v>5458</v>
      </c>
      <c r="E1282" t="str">
        <f>IMAGE("http://i.imgur.com/Y2vFl11.jpg",1)</f>
        <v/>
      </c>
      <c r="F1282" s="1" t="s">
        <v>4</v>
      </c>
      <c r="G1282" s="2" t="s">
        <v>5459</v>
      </c>
    </row>
    <row r="1283">
      <c r="A1283" s="1" t="s">
        <v>5460</v>
      </c>
      <c r="B1283" s="1" t="s">
        <v>5461</v>
      </c>
      <c r="C1283" s="1" t="s">
        <v>5462</v>
      </c>
      <c r="D1283" s="2" t="s">
        <v>5463</v>
      </c>
      <c r="E1283" t="str">
        <f>IMAGE("http://www.afr.com/content/dam/images/z/q/x/m/n/image.related.afrArticleLead.620x365.ghhmsq.png/1433787193894.jpg",1)</f>
        <v/>
      </c>
      <c r="F1283" s="1" t="s">
        <v>4</v>
      </c>
      <c r="G1283" s="2" t="s">
        <v>5464</v>
      </c>
    </row>
    <row r="1284">
      <c r="A1284" s="1" t="s">
        <v>5465</v>
      </c>
      <c r="B1284" s="1" t="s">
        <v>5466</v>
      </c>
      <c r="C1284" s="1" t="s">
        <v>5467</v>
      </c>
      <c r="D1284" s="2" t="s">
        <v>5468</v>
      </c>
      <c r="E1284" t="str">
        <f>IMAGE("https://pbs.twimg.com/profile_images/3734928120/903f70a89e8b8d9993be2150794f4013_400x400.jpeg",1)</f>
        <v/>
      </c>
      <c r="F1284" s="1" t="s">
        <v>4</v>
      </c>
      <c r="G1284" s="2" t="s">
        <v>5469</v>
      </c>
    </row>
    <row r="1285">
      <c r="A1285" s="1" t="s">
        <v>5470</v>
      </c>
      <c r="B1285" s="1" t="s">
        <v>819</v>
      </c>
      <c r="C1285" s="1" t="s">
        <v>5471</v>
      </c>
      <c r="D1285" s="2" t="s">
        <v>5472</v>
      </c>
      <c r="E1285" t="str">
        <f>IMAGE("http://ifttt.com/images/no_image_card.png",1)</f>
        <v/>
      </c>
      <c r="F1285" s="1" t="s">
        <v>4</v>
      </c>
      <c r="G1285" s="2" t="s">
        <v>5473</v>
      </c>
    </row>
    <row r="1286">
      <c r="A1286" s="1" t="s">
        <v>5474</v>
      </c>
      <c r="B1286" s="1" t="s">
        <v>5475</v>
      </c>
      <c r="C1286" s="1" t="s">
        <v>5476</v>
      </c>
      <c r="D1286" s="2" t="s">
        <v>5477</v>
      </c>
      <c r="E1286" t="str">
        <f>IMAGE("http://digitalmoneytimes.com/wp-content/uploads/2015/06/FarmSatoshi-Small-300x286.png",1)</f>
        <v/>
      </c>
      <c r="F1286" s="1" t="s">
        <v>4</v>
      </c>
      <c r="G1286" s="2" t="s">
        <v>5478</v>
      </c>
    </row>
    <row r="1287">
      <c r="A1287" s="1" t="s">
        <v>5479</v>
      </c>
      <c r="B1287" s="1" t="s">
        <v>5480</v>
      </c>
      <c r="C1287" s="1" t="s">
        <v>5481</v>
      </c>
      <c r="D1287" s="2" t="s">
        <v>5482</v>
      </c>
      <c r="E1287" t="str">
        <f>IMAGE("https://www.redditstatic.com/icon.png",1)</f>
        <v/>
      </c>
      <c r="F1287" s="1" t="s">
        <v>4</v>
      </c>
      <c r="G1287" s="2" t="s">
        <v>5483</v>
      </c>
    </row>
    <row r="1288">
      <c r="A1288" s="1" t="s">
        <v>5484</v>
      </c>
      <c r="B1288" s="1" t="s">
        <v>5485</v>
      </c>
      <c r="C1288" s="1" t="s">
        <v>5486</v>
      </c>
      <c r="D1288" s="2" t="s">
        <v>5487</v>
      </c>
      <c r="E1288" t="str">
        <f>IMAGE("http://images.apple.com/cn/live/2015-june-event/images/f7dc4225feb6480ffacd1aea6f1230f6950de7a1_expanded_large.jpg",1)</f>
        <v/>
      </c>
      <c r="F1288" s="1" t="s">
        <v>4</v>
      </c>
      <c r="G1288" s="2" t="s">
        <v>5488</v>
      </c>
    </row>
    <row r="1289">
      <c r="A1289" s="1" t="s">
        <v>5489</v>
      </c>
      <c r="B1289" s="1" t="s">
        <v>5490</v>
      </c>
      <c r="C1289" s="1" t="s">
        <v>5491</v>
      </c>
      <c r="D1289" s="1" t="s">
        <v>5492</v>
      </c>
      <c r="E1289" t="str">
        <f>IMAGE("http://ifttt.com/images/no_image_card.png",1)</f>
        <v/>
      </c>
      <c r="F1289" s="1" t="s">
        <v>4</v>
      </c>
      <c r="G1289" s="2" t="s">
        <v>5493</v>
      </c>
    </row>
    <row r="1290">
      <c r="A1290" s="1" t="s">
        <v>5479</v>
      </c>
      <c r="B1290" s="1" t="s">
        <v>5480</v>
      </c>
      <c r="C1290" s="1" t="s">
        <v>5481</v>
      </c>
      <c r="D1290" s="2" t="s">
        <v>5482</v>
      </c>
      <c r="E1290" t="str">
        <f>IMAGE("https://www.redditstatic.com/icon.png",1)</f>
        <v/>
      </c>
      <c r="F1290" s="1" t="s">
        <v>4</v>
      </c>
      <c r="G1290" s="2" t="s">
        <v>5483</v>
      </c>
    </row>
    <row r="1291">
      <c r="A1291" s="1" t="s">
        <v>5494</v>
      </c>
      <c r="B1291" s="1" t="s">
        <v>3630</v>
      </c>
      <c r="C1291" s="1" t="s">
        <v>5495</v>
      </c>
      <c r="D1291" s="2" t="s">
        <v>5496</v>
      </c>
      <c r="E1291" t="str">
        <f>IMAGE("https://bitcoinmagazine.com/wp-content/uploads/2015/06/boost.jpg",1)</f>
        <v/>
      </c>
      <c r="F1291" s="1" t="s">
        <v>4</v>
      </c>
      <c r="G1291" s="2" t="s">
        <v>5497</v>
      </c>
    </row>
    <row r="1292">
      <c r="A1292" s="1" t="s">
        <v>5498</v>
      </c>
      <c r="B1292" s="1" t="s">
        <v>5499</v>
      </c>
      <c r="C1292" s="1" t="s">
        <v>5500</v>
      </c>
      <c r="D1292" s="1" t="s">
        <v>5501</v>
      </c>
      <c r="E1292" t="str">
        <f>IMAGE("http://ifttt.com/images/no_image_card.png",1)</f>
        <v/>
      </c>
      <c r="F1292" s="1" t="s">
        <v>4</v>
      </c>
      <c r="G1292" s="2" t="s">
        <v>5502</v>
      </c>
    </row>
    <row r="1293">
      <c r="A1293" s="1" t="s">
        <v>5503</v>
      </c>
      <c r="B1293" s="1" t="s">
        <v>1656</v>
      </c>
      <c r="C1293" s="1" t="s">
        <v>5504</v>
      </c>
      <c r="D1293" s="2" t="s">
        <v>5505</v>
      </c>
      <c r="E1293" t="str">
        <f>IMAGE("https://pbs.twimg.com/media/CHC1vgKWcAAh3b7.jpg:large",1)</f>
        <v/>
      </c>
      <c r="F1293" s="1" t="s">
        <v>4</v>
      </c>
      <c r="G1293" s="2" t="s">
        <v>5506</v>
      </c>
    </row>
    <row r="1294">
      <c r="A1294" s="1" t="s">
        <v>5507</v>
      </c>
      <c r="B1294" s="1" t="s">
        <v>5508</v>
      </c>
      <c r="C1294" s="1" t="s">
        <v>5509</v>
      </c>
      <c r="D1294" s="2" t="s">
        <v>5510</v>
      </c>
      <c r="E1294" t="str">
        <f>IMAGE("http://cointelegraph.com/images/725_aHR0cDovL2NvaW50ZWxlZ3JhcGguY29tL3N0b3JhZ2UvdXBsb2Fkcy92aWV3L2ExZjdlMTUzMjdlZDA1M2QzNDFjY2QzZTQwZmQ0NzFjLnBuZw==.jpg",1)</f>
        <v/>
      </c>
      <c r="F1294" s="1" t="s">
        <v>4</v>
      </c>
      <c r="G1294" s="2" t="s">
        <v>5511</v>
      </c>
    </row>
    <row r="1295">
      <c r="A1295" s="1" t="s">
        <v>5512</v>
      </c>
      <c r="B1295" s="1" t="s">
        <v>5513</v>
      </c>
      <c r="C1295" s="1" t="s">
        <v>5514</v>
      </c>
      <c r="D1295" s="2" t="s">
        <v>5515</v>
      </c>
      <c r="E1295" t="str">
        <f>IMAGE("https://cointemporary.com/wp-content/uploads/2015/05/scan0002-550x778.jpg",1)</f>
        <v/>
      </c>
      <c r="F1295" s="1" t="s">
        <v>4</v>
      </c>
      <c r="G1295" s="2" t="s">
        <v>5516</v>
      </c>
    </row>
    <row r="1296">
      <c r="A1296" s="1" t="s">
        <v>5517</v>
      </c>
      <c r="B1296" s="1" t="s">
        <v>5518</v>
      </c>
      <c r="C1296" s="1" t="s">
        <v>5519</v>
      </c>
      <c r="D1296" s="1" t="s">
        <v>5520</v>
      </c>
      <c r="E1296" t="str">
        <f>IMAGE("http://ifttt.com/images/no_image_card.png",1)</f>
        <v/>
      </c>
      <c r="F1296" s="1" t="s">
        <v>4</v>
      </c>
      <c r="G1296" s="2" t="s">
        <v>5521</v>
      </c>
    </row>
    <row r="1297">
      <c r="A1297" s="1" t="s">
        <v>5522</v>
      </c>
      <c r="B1297" s="1" t="s">
        <v>5523</v>
      </c>
      <c r="C1297" s="1" t="s">
        <v>5524</v>
      </c>
      <c r="D1297" s="2" t="s">
        <v>5525</v>
      </c>
      <c r="E1297" t="str">
        <f>IMAGE("https://ssl.www8.hp.com/hpmatter/sites/default/files/styles/image_top/public/field/image/QI_Bitcoin_Block_Chain_marquee.jpg?itok=AbAT4BmL",1)</f>
        <v/>
      </c>
      <c r="F1297" s="1" t="s">
        <v>4</v>
      </c>
      <c r="G1297" s="2" t="s">
        <v>5526</v>
      </c>
    </row>
    <row r="1298">
      <c r="A1298" s="1" t="s">
        <v>5527</v>
      </c>
      <c r="B1298" s="1" t="s">
        <v>5528</v>
      </c>
      <c r="C1298" s="1" t="s">
        <v>5529</v>
      </c>
      <c r="D1298" s="2" t="s">
        <v>5530</v>
      </c>
      <c r="E1298" t="str">
        <f>IMAGE("https://c.cryptojewellery.com/product/0k/26/248x248/101/evo-stage-tag-necklaces.jpg",1)</f>
        <v/>
      </c>
      <c r="F1298" s="1" t="s">
        <v>4</v>
      </c>
      <c r="G1298" s="2" t="s">
        <v>5531</v>
      </c>
    </row>
    <row r="1299">
      <c r="A1299" s="1" t="s">
        <v>5532</v>
      </c>
      <c r="B1299" s="1" t="s">
        <v>5533</v>
      </c>
      <c r="C1299" s="1" t="s">
        <v>5534</v>
      </c>
      <c r="D1299" s="1" t="s">
        <v>5535</v>
      </c>
      <c r="E1299" t="str">
        <f t="shared" ref="E1299:E1301" si="168">IMAGE("http://ifttt.com/images/no_image_card.png",1)</f>
        <v/>
      </c>
      <c r="F1299" s="1" t="s">
        <v>4</v>
      </c>
      <c r="G1299" s="2" t="s">
        <v>5536</v>
      </c>
    </row>
    <row r="1300">
      <c r="A1300" s="1" t="s">
        <v>5537</v>
      </c>
      <c r="B1300" s="1" t="s">
        <v>5538</v>
      </c>
      <c r="C1300" s="1" t="s">
        <v>5539</v>
      </c>
      <c r="D1300" s="1" t="s">
        <v>5540</v>
      </c>
      <c r="E1300" t="str">
        <f t="shared" si="168"/>
        <v/>
      </c>
      <c r="F1300" s="1" t="s">
        <v>4</v>
      </c>
      <c r="G1300" s="2" t="s">
        <v>5541</v>
      </c>
    </row>
    <row r="1301">
      <c r="A1301" s="1" t="s">
        <v>5542</v>
      </c>
      <c r="B1301" s="1" t="s">
        <v>1705</v>
      </c>
      <c r="C1301" s="1" t="s">
        <v>1706</v>
      </c>
      <c r="D1301" s="1" t="s">
        <v>5543</v>
      </c>
      <c r="E1301" t="str">
        <f t="shared" si="168"/>
        <v/>
      </c>
      <c r="F1301" s="1" t="s">
        <v>4</v>
      </c>
      <c r="G1301" s="2" t="s">
        <v>5544</v>
      </c>
    </row>
    <row r="1302">
      <c r="A1302" s="1" t="s">
        <v>5542</v>
      </c>
      <c r="B1302" s="1" t="s">
        <v>5545</v>
      </c>
      <c r="C1302" s="1" t="s">
        <v>5546</v>
      </c>
      <c r="D1302" s="2" t="s">
        <v>5547</v>
      </c>
      <c r="E1302" t="str">
        <f>IMAGE("http://digitalmoneytimes.com/wp-content/uploads/2015/02/banx-io-348x180.jpg",1)</f>
        <v/>
      </c>
      <c r="F1302" s="1" t="s">
        <v>4</v>
      </c>
      <c r="G1302" s="2" t="s">
        <v>5548</v>
      </c>
    </row>
    <row r="1303">
      <c r="A1303" s="1" t="s">
        <v>5549</v>
      </c>
      <c r="B1303" s="1" t="s">
        <v>3996</v>
      </c>
      <c r="C1303" s="1" t="s">
        <v>5550</v>
      </c>
      <c r="D1303" s="2" t="s">
        <v>5551</v>
      </c>
      <c r="E1303" t="str">
        <f>IMAGE("http://www.cityam.com/sites/default/files/styles/node_article_blog_main_image_scale_w400/public/main/articles/bitcoin-getty-1024x640.jpg",1)</f>
        <v/>
      </c>
      <c r="F1303" s="1" t="s">
        <v>4</v>
      </c>
      <c r="G1303" s="2" t="s">
        <v>5552</v>
      </c>
    </row>
    <row r="1304">
      <c r="A1304" s="1" t="s">
        <v>5553</v>
      </c>
      <c r="B1304" s="1" t="s">
        <v>5554</v>
      </c>
      <c r="C1304" s="1" t="s">
        <v>5555</v>
      </c>
      <c r="D1304" s="2" t="s">
        <v>1712</v>
      </c>
      <c r="E1304" t="str">
        <f>IMAGE("http://www.itaxsmart.com/wp-content/uploads/2015/05/Fundingapp.jpg",1)</f>
        <v/>
      </c>
      <c r="F1304" s="1" t="s">
        <v>4</v>
      </c>
      <c r="G1304" s="2" t="s">
        <v>5556</v>
      </c>
    </row>
    <row r="1305">
      <c r="A1305" s="1" t="s">
        <v>5557</v>
      </c>
      <c r="B1305" s="1" t="s">
        <v>5558</v>
      </c>
      <c r="C1305" s="1" t="s">
        <v>5559</v>
      </c>
      <c r="D1305" s="2" t="s">
        <v>5560</v>
      </c>
      <c r="E1305" t="str">
        <f>IMAGE("http://www.finextra.com/finextra-images/top_pics/xl/Bitcoin_09.jpg",1)</f>
        <v/>
      </c>
      <c r="F1305" s="1" t="s">
        <v>4</v>
      </c>
      <c r="G1305" s="2" t="s">
        <v>5561</v>
      </c>
    </row>
    <row r="1306">
      <c r="A1306" s="1" t="s">
        <v>5562</v>
      </c>
      <c r="B1306" s="1" t="s">
        <v>5563</v>
      </c>
      <c r="C1306" s="1" t="s">
        <v>5564</v>
      </c>
      <c r="D1306" s="2" t="s">
        <v>5565</v>
      </c>
      <c r="E1306" t="str">
        <f>IMAGE("https://i.ytimg.com/vi/cZvHHl6wa6Q/maxresdefault.jpg",1)</f>
        <v/>
      </c>
      <c r="F1306" s="1" t="s">
        <v>4</v>
      </c>
      <c r="G1306" s="2" t="s">
        <v>5566</v>
      </c>
    </row>
    <row r="1307">
      <c r="A1307" s="1" t="s">
        <v>5567</v>
      </c>
      <c r="B1307" s="1" t="s">
        <v>2986</v>
      </c>
      <c r="C1307" s="1" t="s">
        <v>5568</v>
      </c>
      <c r="D1307" s="2" t="s">
        <v>5569</v>
      </c>
      <c r="E1307" t="str">
        <f>IMAGE("http://fm.cnbc.com/applications/cnbc.com/resources/img/editorial/2014/09/11/101993820-IMG_2914.1910x1000.jpg",1)</f>
        <v/>
      </c>
      <c r="F1307" s="1" t="s">
        <v>4</v>
      </c>
      <c r="G1307" s="2" t="s">
        <v>5570</v>
      </c>
    </row>
    <row r="1308">
      <c r="A1308" s="1" t="s">
        <v>5571</v>
      </c>
      <c r="B1308" s="1" t="s">
        <v>5572</v>
      </c>
      <c r="C1308" s="1" t="s">
        <v>5573</v>
      </c>
      <c r="D1308" s="1" t="s">
        <v>5574</v>
      </c>
      <c r="E1308" t="str">
        <f>IMAGE("http://ifttt.com/images/no_image_card.png",1)</f>
        <v/>
      </c>
      <c r="F1308" s="1" t="s">
        <v>4</v>
      </c>
      <c r="G1308" s="2" t="s">
        <v>5575</v>
      </c>
    </row>
    <row r="1309">
      <c r="A1309" s="1" t="s">
        <v>5576</v>
      </c>
      <c r="B1309" s="1" t="s">
        <v>51</v>
      </c>
      <c r="C1309" s="1" t="s">
        <v>5577</v>
      </c>
      <c r="D1309" s="2" t="s">
        <v>5578</v>
      </c>
      <c r="E1309" t="str">
        <f>IMAGE("http://shitco.in/wp-content/uploads/2015/06/X-food-app-Presentation-1-1024x768.jpg",1)</f>
        <v/>
      </c>
      <c r="F1309" s="1" t="s">
        <v>4</v>
      </c>
      <c r="G1309" s="2" t="s">
        <v>5579</v>
      </c>
    </row>
    <row r="1310">
      <c r="A1310" s="1" t="s">
        <v>5580</v>
      </c>
      <c r="B1310" s="1" t="s">
        <v>5581</v>
      </c>
      <c r="C1310" s="1" t="s">
        <v>5582</v>
      </c>
      <c r="D1310" s="1" t="s">
        <v>5583</v>
      </c>
      <c r="E1310" t="str">
        <f t="shared" ref="E1310:E1313" si="169">IMAGE("http://ifttt.com/images/no_image_card.png",1)</f>
        <v/>
      </c>
      <c r="F1310" s="1" t="s">
        <v>4</v>
      </c>
      <c r="G1310" s="2" t="s">
        <v>5584</v>
      </c>
    </row>
    <row r="1311">
      <c r="A1311" s="1" t="s">
        <v>5585</v>
      </c>
      <c r="B1311" s="1" t="s">
        <v>5586</v>
      </c>
      <c r="C1311" s="1" t="s">
        <v>5587</v>
      </c>
      <c r="D1311" s="1" t="s">
        <v>5588</v>
      </c>
      <c r="E1311" t="str">
        <f t="shared" si="169"/>
        <v/>
      </c>
      <c r="F1311" s="1" t="s">
        <v>4</v>
      </c>
      <c r="G1311" s="2" t="s">
        <v>5589</v>
      </c>
    </row>
    <row r="1312">
      <c r="A1312" s="1" t="s">
        <v>5590</v>
      </c>
      <c r="B1312" s="1" t="s">
        <v>2866</v>
      </c>
      <c r="C1312" s="1" t="s">
        <v>5591</v>
      </c>
      <c r="D1312" s="1" t="s">
        <v>5592</v>
      </c>
      <c r="E1312" t="str">
        <f t="shared" si="169"/>
        <v/>
      </c>
      <c r="F1312" s="1" t="s">
        <v>4</v>
      </c>
      <c r="G1312" s="2" t="s">
        <v>5593</v>
      </c>
    </row>
    <row r="1313">
      <c r="A1313" s="1" t="s">
        <v>5594</v>
      </c>
      <c r="B1313" s="1" t="s">
        <v>5595</v>
      </c>
      <c r="C1313" s="1" t="s">
        <v>5596</v>
      </c>
      <c r="D1313" s="1" t="s">
        <v>5597</v>
      </c>
      <c r="E1313" t="str">
        <f t="shared" si="169"/>
        <v/>
      </c>
      <c r="F1313" s="1" t="s">
        <v>4</v>
      </c>
      <c r="G1313" s="2" t="s">
        <v>5598</v>
      </c>
    </row>
    <row r="1314">
      <c r="A1314" s="1" t="s">
        <v>5599</v>
      </c>
      <c r="B1314" s="1" t="s">
        <v>5600</v>
      </c>
      <c r="C1314" s="1" t="s">
        <v>5601</v>
      </c>
      <c r="D1314" s="2" t="s">
        <v>5602</v>
      </c>
      <c r="E1314" t="str">
        <f>IMAGE("https://cryptocointalk.com/public/style_images/ipsthemes_agile/meta_image.png",1)</f>
        <v/>
      </c>
      <c r="F1314" s="1" t="s">
        <v>4</v>
      </c>
      <c r="G1314" s="2" t="s">
        <v>5603</v>
      </c>
    </row>
    <row r="1315">
      <c r="A1315" s="1" t="s">
        <v>5604</v>
      </c>
      <c r="B1315" s="1" t="s">
        <v>5605</v>
      </c>
      <c r="C1315" s="1" t="s">
        <v>5606</v>
      </c>
      <c r="D1315" s="2" t="s">
        <v>5607</v>
      </c>
      <c r="E1315" t="str">
        <f>IMAGE("http://blogs-images.forbes.com/katevinton/wp-content/blogs.dir/3238/files/2014/11/1108_bitcoins-2_650x4551-e1416250211967.jpg",1)</f>
        <v/>
      </c>
      <c r="F1315" s="1" t="s">
        <v>4</v>
      </c>
      <c r="G1315" s="2" t="s">
        <v>5608</v>
      </c>
    </row>
    <row r="1316">
      <c r="A1316" s="1" t="s">
        <v>5609</v>
      </c>
      <c r="B1316" s="1" t="s">
        <v>5610</v>
      </c>
      <c r="C1316" s="2" t="s">
        <v>5611</v>
      </c>
      <c r="D1316" s="1" t="s">
        <v>5612</v>
      </c>
      <c r="E1316" t="str">
        <f t="shared" ref="E1316:E1317" si="170">IMAGE("http://ifttt.com/images/no_image_card.png",1)</f>
        <v/>
      </c>
      <c r="F1316" s="1" t="s">
        <v>4</v>
      </c>
      <c r="G1316" s="2" t="s">
        <v>5613</v>
      </c>
    </row>
    <row r="1317">
      <c r="A1317" s="1" t="s">
        <v>5614</v>
      </c>
      <c r="B1317" s="1" t="s">
        <v>5615</v>
      </c>
      <c r="C1317" s="1" t="s">
        <v>5616</v>
      </c>
      <c r="D1317" s="2" t="s">
        <v>5617</v>
      </c>
      <c r="E1317" t="str">
        <f t="shared" si="170"/>
        <v/>
      </c>
      <c r="F1317" s="1" t="s">
        <v>4</v>
      </c>
      <c r="G1317" s="2" t="s">
        <v>5618</v>
      </c>
    </row>
    <row r="1318">
      <c r="A1318" s="1" t="s">
        <v>5619</v>
      </c>
      <c r="B1318" s="1" t="s">
        <v>551</v>
      </c>
      <c r="C1318" s="1" t="s">
        <v>5620</v>
      </c>
      <c r="D1318" s="2" t="s">
        <v>5621</v>
      </c>
      <c r="E1318" t="str">
        <f>IMAGE("http://i.imgur.com/HnjDZOf.png?fb",1)</f>
        <v/>
      </c>
      <c r="F1318" s="1" t="s">
        <v>4</v>
      </c>
      <c r="G1318" s="2" t="s">
        <v>5622</v>
      </c>
    </row>
    <row r="1319">
      <c r="A1319" s="1" t="s">
        <v>5623</v>
      </c>
      <c r="B1319" s="1" t="s">
        <v>5326</v>
      </c>
      <c r="C1319" s="1" t="s">
        <v>5624</v>
      </c>
      <c r="D1319" s="2" t="s">
        <v>5625</v>
      </c>
      <c r="E1319" t="str">
        <f>IMAGE("http://i.imgur.com/9vymS2u.jpg",1)</f>
        <v/>
      </c>
      <c r="F1319" s="1" t="s">
        <v>4</v>
      </c>
      <c r="G1319" s="2" t="s">
        <v>5626</v>
      </c>
    </row>
    <row r="1320">
      <c r="A1320" s="1" t="s">
        <v>5627</v>
      </c>
      <c r="B1320" s="1" t="s">
        <v>5628</v>
      </c>
      <c r="C1320" s="1" t="s">
        <v>5629</v>
      </c>
      <c r="D1320" s="1" t="s">
        <v>5630</v>
      </c>
      <c r="E1320" t="str">
        <f t="shared" ref="E1320:E1322" si="171">IMAGE("http://ifttt.com/images/no_image_card.png",1)</f>
        <v/>
      </c>
      <c r="F1320" s="1" t="s">
        <v>4</v>
      </c>
      <c r="G1320" s="2" t="s">
        <v>5631</v>
      </c>
    </row>
    <row r="1321">
      <c r="A1321" s="1" t="s">
        <v>5632</v>
      </c>
      <c r="B1321" s="1" t="s">
        <v>5633</v>
      </c>
      <c r="C1321" s="1" t="s">
        <v>5634</v>
      </c>
      <c r="D1321" s="1" t="s">
        <v>5635</v>
      </c>
      <c r="E1321" t="str">
        <f t="shared" si="171"/>
        <v/>
      </c>
      <c r="F1321" s="1" t="s">
        <v>4</v>
      </c>
      <c r="G1321" s="2" t="s">
        <v>5636</v>
      </c>
    </row>
    <row r="1322">
      <c r="A1322" s="1" t="s">
        <v>5637</v>
      </c>
      <c r="B1322" s="1" t="s">
        <v>4500</v>
      </c>
      <c r="C1322" s="1" t="s">
        <v>5638</v>
      </c>
      <c r="D1322" s="1" t="s">
        <v>5639</v>
      </c>
      <c r="E1322" t="str">
        <f t="shared" si="171"/>
        <v/>
      </c>
      <c r="F1322" s="1" t="s">
        <v>4</v>
      </c>
      <c r="G1322" s="2" t="s">
        <v>5640</v>
      </c>
    </row>
    <row r="1323">
      <c r="A1323" s="1" t="s">
        <v>5641</v>
      </c>
      <c r="B1323" s="1" t="s">
        <v>5642</v>
      </c>
      <c r="C1323" s="1" t="s">
        <v>5643</v>
      </c>
      <c r="D1323" s="2" t="s">
        <v>5644</v>
      </c>
      <c r="E1323" t="str">
        <f>IMAGE("https://beta.multibit.org/images/clients/MultiBitHD-logo-96x96-simple.png",1)</f>
        <v/>
      </c>
      <c r="F1323" s="1" t="s">
        <v>4</v>
      </c>
      <c r="G1323" s="2" t="s">
        <v>5645</v>
      </c>
    </row>
    <row r="1324">
      <c r="A1324" s="1" t="s">
        <v>5646</v>
      </c>
      <c r="B1324" s="1" t="s">
        <v>3199</v>
      </c>
      <c r="C1324" s="1" t="s">
        <v>5647</v>
      </c>
      <c r="D1324" s="2" t="s">
        <v>5648</v>
      </c>
      <c r="E1324" t="str">
        <f>IMAGE("http://assets.bwbx.io/images/iGaE0cdd3iVs/v5/-1x-1.jpg",1)</f>
        <v/>
      </c>
      <c r="F1324" s="1" t="s">
        <v>4</v>
      </c>
      <c r="G1324" s="2" t="s">
        <v>5649</v>
      </c>
    </row>
    <row r="1325">
      <c r="A1325" s="1" t="s">
        <v>5650</v>
      </c>
      <c r="B1325" s="1" t="s">
        <v>5651</v>
      </c>
      <c r="C1325" s="1" t="s">
        <v>5652</v>
      </c>
      <c r="D1325" s="1" t="s">
        <v>5653</v>
      </c>
      <c r="E1325" t="str">
        <f>IMAGE("http://ifttt.com/images/no_image_card.png",1)</f>
        <v/>
      </c>
      <c r="F1325" s="1" t="s">
        <v>4</v>
      </c>
      <c r="G1325" s="2" t="s">
        <v>5654</v>
      </c>
    </row>
    <row r="1326">
      <c r="A1326" s="1" t="s">
        <v>5655</v>
      </c>
      <c r="B1326" s="1" t="s">
        <v>2028</v>
      </c>
      <c r="C1326" s="1" t="s">
        <v>5656</v>
      </c>
      <c r="D1326" s="2" t="s">
        <v>5657</v>
      </c>
      <c r="E1326" t="str">
        <f>IMAGE("http://www.zerohedge.com/sites/default/files/images/user92183/imageroot/2015/03/Petrodollars.jpg",1)</f>
        <v/>
      </c>
      <c r="F1326" s="1" t="s">
        <v>4</v>
      </c>
      <c r="G1326" s="2" t="s">
        <v>5658</v>
      </c>
    </row>
    <row r="1327">
      <c r="A1327" s="1" t="s">
        <v>5659</v>
      </c>
      <c r="B1327" s="1" t="s">
        <v>5660</v>
      </c>
      <c r="C1327" s="1" t="s">
        <v>5661</v>
      </c>
      <c r="D1327" s="2" t="s">
        <v>5662</v>
      </c>
      <c r="E1327" t="str">
        <f>IMAGE("https://www.trustedsec.com/wp-content/uploads/2014/08/CMP_TS.png",1)</f>
        <v/>
      </c>
      <c r="F1327" s="1" t="s">
        <v>4</v>
      </c>
      <c r="G1327" s="2" t="s">
        <v>5663</v>
      </c>
    </row>
    <row r="1328">
      <c r="A1328" s="1" t="s">
        <v>5664</v>
      </c>
      <c r="B1328" s="1" t="s">
        <v>5665</v>
      </c>
      <c r="C1328" s="1" t="s">
        <v>5666</v>
      </c>
      <c r="D1328" s="2" t="s">
        <v>5667</v>
      </c>
      <c r="E1328" t="str">
        <f>IMAGE("https://pbs.twimg.com/profile_images/528926930171461632/CvLpvVXO_400x400.png",1)</f>
        <v/>
      </c>
      <c r="F1328" s="1" t="s">
        <v>4</v>
      </c>
      <c r="G1328" s="2" t="s">
        <v>5668</v>
      </c>
    </row>
    <row r="1329">
      <c r="A1329" s="1" t="s">
        <v>5669</v>
      </c>
      <c r="B1329" s="1" t="s">
        <v>5670</v>
      </c>
      <c r="C1329" s="1" t="s">
        <v>5671</v>
      </c>
      <c r="D1329" s="2" t="s">
        <v>5672</v>
      </c>
      <c r="E1329" t="str">
        <f>IMAGE("https://pbs.twimg.com/profile_images/437778597047062529/ozZy36PY_400x400.png",1)</f>
        <v/>
      </c>
      <c r="F1329" s="1" t="s">
        <v>4</v>
      </c>
      <c r="G1329" s="2" t="s">
        <v>5673</v>
      </c>
    </row>
    <row r="1330">
      <c r="A1330" s="1" t="s">
        <v>5674</v>
      </c>
      <c r="B1330" s="1" t="s">
        <v>5675</v>
      </c>
      <c r="C1330" s="1" t="s">
        <v>5676</v>
      </c>
      <c r="D1330" s="2" t="s">
        <v>5677</v>
      </c>
      <c r="E1330" t="str">
        <f t="shared" ref="E1330:E1333" si="172">IMAGE("http://ifttt.com/images/no_image_card.png",1)</f>
        <v/>
      </c>
      <c r="F1330" s="1" t="s">
        <v>4</v>
      </c>
      <c r="G1330" s="2" t="s">
        <v>5678</v>
      </c>
    </row>
    <row r="1331">
      <c r="A1331" s="1" t="s">
        <v>5679</v>
      </c>
      <c r="B1331" s="1" t="s">
        <v>5680</v>
      </c>
      <c r="C1331" s="1" t="s">
        <v>5681</v>
      </c>
      <c r="D1331" s="1" t="s">
        <v>5682</v>
      </c>
      <c r="E1331" t="str">
        <f t="shared" si="172"/>
        <v/>
      </c>
      <c r="F1331" s="1" t="s">
        <v>4</v>
      </c>
      <c r="G1331" s="2" t="s">
        <v>5683</v>
      </c>
    </row>
    <row r="1332">
      <c r="A1332" s="1" t="s">
        <v>5684</v>
      </c>
      <c r="B1332" s="1" t="s">
        <v>1300</v>
      </c>
      <c r="C1332" s="1" t="s">
        <v>5685</v>
      </c>
      <c r="D1332" s="1" t="s">
        <v>5686</v>
      </c>
      <c r="E1332" t="str">
        <f t="shared" si="172"/>
        <v/>
      </c>
      <c r="F1332" s="1" t="s">
        <v>4</v>
      </c>
      <c r="G1332" s="2" t="s">
        <v>5687</v>
      </c>
    </row>
    <row r="1333">
      <c r="A1333" s="1" t="s">
        <v>5688</v>
      </c>
      <c r="B1333" s="1" t="s">
        <v>5689</v>
      </c>
      <c r="C1333" s="1" t="s">
        <v>5690</v>
      </c>
      <c r="D1333" s="2" t="s">
        <v>5691</v>
      </c>
      <c r="E1333" t="str">
        <f t="shared" si="172"/>
        <v/>
      </c>
      <c r="F1333" s="1" t="s">
        <v>4</v>
      </c>
      <c r="G1333" s="2" t="s">
        <v>5692</v>
      </c>
    </row>
    <row r="1334">
      <c r="A1334" s="1" t="s">
        <v>5693</v>
      </c>
      <c r="B1334" s="1" t="s">
        <v>3293</v>
      </c>
      <c r="C1334" s="1" t="s">
        <v>5694</v>
      </c>
      <c r="D1334" s="2" t="s">
        <v>5695</v>
      </c>
      <c r="E1334" t="str">
        <f>IMAGE("http://panampost.com/wp-content/uploads/ft-bitcoin-bolivar.jpeg",1)</f>
        <v/>
      </c>
      <c r="F1334" s="1" t="s">
        <v>4</v>
      </c>
      <c r="G1334" s="2" t="s">
        <v>5696</v>
      </c>
    </row>
    <row r="1335">
      <c r="A1335" s="1" t="s">
        <v>5697</v>
      </c>
      <c r="B1335" s="1" t="s">
        <v>2000</v>
      </c>
      <c r="C1335" s="1" t="s">
        <v>5698</v>
      </c>
      <c r="D1335" s="2" t="s">
        <v>5699</v>
      </c>
      <c r="E1335" t="str">
        <f>IMAGE("https://d262ilb51hltx0.cloudfront.net/max/800/1*vSlIuY7c-6Eo9E9fX19K0g.jpeg",1)</f>
        <v/>
      </c>
      <c r="F1335" s="1" t="s">
        <v>4</v>
      </c>
      <c r="G1335" s="2" t="s">
        <v>5700</v>
      </c>
    </row>
    <row r="1336">
      <c r="A1336" s="1" t="s">
        <v>5701</v>
      </c>
      <c r="B1336" s="1" t="s">
        <v>5702</v>
      </c>
      <c r="C1336" s="1" t="s">
        <v>5703</v>
      </c>
      <c r="D1336" s="2" t="s">
        <v>5704</v>
      </c>
      <c r="E1336" t="str">
        <f>IMAGE("http://assets.bwbx.io/images/i_BGer4T2ItA/v1/840x473.jpg",1)</f>
        <v/>
      </c>
      <c r="F1336" s="1" t="s">
        <v>4</v>
      </c>
      <c r="G1336" s="2" t="s">
        <v>5705</v>
      </c>
    </row>
    <row r="1337">
      <c r="A1337" s="1" t="s">
        <v>5706</v>
      </c>
      <c r="B1337" s="1" t="s">
        <v>5707</v>
      </c>
      <c r="C1337" s="1" t="s">
        <v>5708</v>
      </c>
      <c r="D1337" s="2" t="s">
        <v>5709</v>
      </c>
      <c r="E1337" t="str">
        <f>IMAGE("http://www.cipe.org/blog/wp-content/uploads/2015/06/somalia-blog-picture-2.jpg",1)</f>
        <v/>
      </c>
      <c r="F1337" s="1" t="s">
        <v>4</v>
      </c>
      <c r="G1337" s="2" t="s">
        <v>5710</v>
      </c>
    </row>
    <row r="1338">
      <c r="A1338" s="1" t="s">
        <v>5711</v>
      </c>
      <c r="B1338" s="1" t="s">
        <v>12</v>
      </c>
      <c r="C1338" s="1" t="s">
        <v>5712</v>
      </c>
      <c r="D1338" s="2" t="s">
        <v>5713</v>
      </c>
      <c r="E1338" t="str">
        <f>IMAGE("https://d1wst0behutosd.cloudfront.net/thumbnails/2526869.jpg?v1r1433870970",1)</f>
        <v/>
      </c>
      <c r="F1338" s="1" t="s">
        <v>4</v>
      </c>
      <c r="G1338" s="2" t="s">
        <v>5714</v>
      </c>
    </row>
    <row r="1339">
      <c r="A1339" s="1" t="s">
        <v>5715</v>
      </c>
      <c r="B1339" s="1" t="s">
        <v>5716</v>
      </c>
      <c r="C1339" s="1" t="s">
        <v>5717</v>
      </c>
      <c r="D1339" s="1" t="s">
        <v>5718</v>
      </c>
      <c r="E1339" t="str">
        <f>IMAGE("http://ifttt.com/images/no_image_card.png",1)</f>
        <v/>
      </c>
      <c r="F1339" s="1" t="s">
        <v>4</v>
      </c>
      <c r="G1339" s="2" t="s">
        <v>5719</v>
      </c>
    </row>
    <row r="1340">
      <c r="A1340" s="1" t="s">
        <v>5720</v>
      </c>
      <c r="B1340" s="1" t="s">
        <v>5721</v>
      </c>
      <c r="C1340" s="1" t="s">
        <v>5722</v>
      </c>
      <c r="D1340" s="2" t="s">
        <v>5723</v>
      </c>
      <c r="E1340" t="str">
        <f>IMAGE("https://research.tradeblock.com/wp-content/uploads/2015/06/Avg-Fee-per-Block.png",1)</f>
        <v/>
      </c>
      <c r="F1340" s="1" t="s">
        <v>4</v>
      </c>
      <c r="G1340" s="2" t="s">
        <v>5724</v>
      </c>
    </row>
    <row r="1341">
      <c r="A1341" s="1" t="s">
        <v>5725</v>
      </c>
      <c r="B1341" s="1" t="s">
        <v>5726</v>
      </c>
      <c r="C1341" s="1" t="s">
        <v>5727</v>
      </c>
      <c r="D1341" s="2" t="s">
        <v>5728</v>
      </c>
      <c r="E1341" t="str">
        <f>IMAGE("https://d262ilb51hltx0.cloudfront.net/max/800/1*6hgSkvG_sthXacHMXh2uhg.png",1)</f>
        <v/>
      </c>
      <c r="F1341" s="1" t="s">
        <v>4</v>
      </c>
      <c r="G1341" s="2" t="s">
        <v>5729</v>
      </c>
    </row>
    <row r="1342">
      <c r="A1342" s="1" t="s">
        <v>5730</v>
      </c>
      <c r="B1342" s="1" t="s">
        <v>1439</v>
      </c>
      <c r="C1342" s="1" t="s">
        <v>5731</v>
      </c>
      <c r="D1342" s="1" t="s">
        <v>364</v>
      </c>
      <c r="E1342" t="str">
        <f>IMAGE("http://ifttt.com/images/no_image_card.png",1)</f>
        <v/>
      </c>
      <c r="F1342" s="1" t="s">
        <v>4</v>
      </c>
      <c r="G1342" s="2" t="s">
        <v>5732</v>
      </c>
    </row>
    <row r="1343">
      <c r="A1343" s="1" t="s">
        <v>5730</v>
      </c>
      <c r="B1343" s="1" t="s">
        <v>5733</v>
      </c>
      <c r="C1343" s="1" t="s">
        <v>5734</v>
      </c>
      <c r="D1343" s="2" t="s">
        <v>5735</v>
      </c>
      <c r="E1343" t="str">
        <f>IMAGE("http://ecc.ninja/styles/brivium/iron/xenforo/logo.png",1)</f>
        <v/>
      </c>
      <c r="F1343" s="1" t="s">
        <v>4</v>
      </c>
      <c r="G1343" s="2" t="s">
        <v>5736</v>
      </c>
    </row>
    <row r="1344">
      <c r="A1344" s="1" t="s">
        <v>5737</v>
      </c>
      <c r="B1344" s="1" t="s">
        <v>5738</v>
      </c>
      <c r="C1344" s="1" t="s">
        <v>5739</v>
      </c>
      <c r="D1344" s="2" t="s">
        <v>5740</v>
      </c>
      <c r="E1344" t="str">
        <f>IMAGE("http://blog.cubits.com/wp-content/uploads/2015/05/Paris_Travel-Article_Cover-imagew44.jpg",1)</f>
        <v/>
      </c>
      <c r="F1344" s="1" t="s">
        <v>4</v>
      </c>
      <c r="G1344" s="2" t="s">
        <v>5741</v>
      </c>
    </row>
    <row r="1345">
      <c r="A1345" s="1" t="s">
        <v>5742</v>
      </c>
      <c r="B1345" s="1" t="s">
        <v>5743</v>
      </c>
      <c r="C1345" s="1" t="s">
        <v>5744</v>
      </c>
      <c r="D1345" s="2" t="s">
        <v>5745</v>
      </c>
      <c r="E1345" t="str">
        <f>IMAGE("https://api.url2png.com/v6/P5329C1FA0ECB6/5ea2aafdb583c3eaaa095d21ba3e7c99/png/?url=https%3A%2F%2Fitunes.apple.com%2Fus%2Fapp%2Fshapeshift-instant-crypto%2Fid996569075%3Fmt%3D8",1)</f>
        <v/>
      </c>
      <c r="F1345" s="1" t="s">
        <v>4</v>
      </c>
      <c r="G1345" s="2" t="s">
        <v>5746</v>
      </c>
    </row>
    <row r="1346">
      <c r="A1346" s="1" t="s">
        <v>5747</v>
      </c>
      <c r="B1346" s="1" t="s">
        <v>5748</v>
      </c>
      <c r="C1346" s="1" t="s">
        <v>5749</v>
      </c>
      <c r="D1346" s="2" t="s">
        <v>5750</v>
      </c>
      <c r="E1346" t="str">
        <f>IMAGE("http://i.imgur.com/VEG6nmE.jpg",1)</f>
        <v/>
      </c>
      <c r="F1346" s="1" t="s">
        <v>4</v>
      </c>
      <c r="G1346" s="2" t="s">
        <v>5751</v>
      </c>
    </row>
    <row r="1347">
      <c r="A1347" s="1" t="s">
        <v>5752</v>
      </c>
      <c r="B1347" s="1" t="s">
        <v>5753</v>
      </c>
      <c r="C1347" s="1" t="s">
        <v>5754</v>
      </c>
      <c r="D1347" s="1" t="s">
        <v>5755</v>
      </c>
      <c r="E1347" t="str">
        <f t="shared" ref="E1347:E1348" si="173">IMAGE("http://ifttt.com/images/no_image_card.png",1)</f>
        <v/>
      </c>
      <c r="F1347" s="1" t="s">
        <v>4</v>
      </c>
      <c r="G1347" s="2" t="s">
        <v>5756</v>
      </c>
    </row>
    <row r="1348">
      <c r="A1348" s="1" t="s">
        <v>5757</v>
      </c>
      <c r="B1348" s="1" t="s">
        <v>3274</v>
      </c>
      <c r="C1348" s="1" t="s">
        <v>5758</v>
      </c>
      <c r="D1348" s="2" t="s">
        <v>5759</v>
      </c>
      <c r="E1348" t="str">
        <f t="shared" si="173"/>
        <v/>
      </c>
      <c r="F1348" s="1" t="s">
        <v>4</v>
      </c>
      <c r="G1348" s="2" t="s">
        <v>5760</v>
      </c>
    </row>
    <row r="1349">
      <c r="A1349" s="1" t="s">
        <v>5757</v>
      </c>
      <c r="B1349" s="1" t="s">
        <v>5761</v>
      </c>
      <c r="C1349" s="1" t="s">
        <v>5762</v>
      </c>
      <c r="D1349" s="2" t="s">
        <v>5763</v>
      </c>
      <c r="E1349" t="str">
        <f>IMAGE("https://qzprod.files.wordpress.com/2015/06/bitcoin-mastercard.jpeg?w=1600",1)</f>
        <v/>
      </c>
      <c r="F1349" s="1" t="s">
        <v>4</v>
      </c>
      <c r="G1349" s="2" t="s">
        <v>5764</v>
      </c>
    </row>
    <row r="1350">
      <c r="A1350" s="1" t="s">
        <v>5765</v>
      </c>
      <c r="B1350" s="1" t="s">
        <v>5766</v>
      </c>
      <c r="C1350" s="1" t="s">
        <v>5767</v>
      </c>
      <c r="D1350" s="1" t="s">
        <v>5768</v>
      </c>
      <c r="E1350" t="str">
        <f>IMAGE("http://ifttt.com/images/no_image_card.png",1)</f>
        <v/>
      </c>
      <c r="F1350" s="1" t="s">
        <v>4</v>
      </c>
      <c r="G1350" s="2" t="s">
        <v>5769</v>
      </c>
    </row>
    <row r="1351">
      <c r="A1351" s="1" t="s">
        <v>5770</v>
      </c>
      <c r="B1351" s="1" t="s">
        <v>5771</v>
      </c>
      <c r="C1351" s="1" t="s">
        <v>5772</v>
      </c>
      <c r="D1351" s="2" t="s">
        <v>5773</v>
      </c>
      <c r="E1351" t="str">
        <f>IMAGE("http://www.indaput.cz/themes/default/img/info-1.png",1)</f>
        <v/>
      </c>
      <c r="F1351" s="1" t="s">
        <v>4</v>
      </c>
      <c r="G1351" s="2" t="s">
        <v>5774</v>
      </c>
    </row>
    <row r="1352">
      <c r="A1352" s="1" t="s">
        <v>5775</v>
      </c>
      <c r="B1352" s="1" t="s">
        <v>5776</v>
      </c>
      <c r="C1352" s="1" t="s">
        <v>5777</v>
      </c>
      <c r="D1352" s="1" t="s">
        <v>5778</v>
      </c>
      <c r="E1352" t="str">
        <f>IMAGE("http://ifttt.com/images/no_image_card.png",1)</f>
        <v/>
      </c>
      <c r="F1352" s="1" t="s">
        <v>4</v>
      </c>
      <c r="G1352" s="2" t="s">
        <v>5779</v>
      </c>
    </row>
    <row r="1353">
      <c r="A1353" s="1" t="s">
        <v>5780</v>
      </c>
      <c r="B1353" s="1" t="s">
        <v>5437</v>
      </c>
      <c r="C1353" s="1" t="s">
        <v>5781</v>
      </c>
      <c r="D1353" s="2" t="s">
        <v>5782</v>
      </c>
      <c r="E1353" t="str">
        <f>IMAGE("http://cdn.paymentssource.com/media/newspics/murck-patrick-bitcoin-bl-ps.jpg",1)</f>
        <v/>
      </c>
      <c r="F1353" s="1" t="s">
        <v>4</v>
      </c>
      <c r="G1353" s="2" t="s">
        <v>5783</v>
      </c>
    </row>
    <row r="1354">
      <c r="A1354" s="1" t="s">
        <v>5784</v>
      </c>
      <c r="B1354" s="1" t="s">
        <v>1968</v>
      </c>
      <c r="C1354" s="1" t="s">
        <v>5785</v>
      </c>
      <c r="D1354" s="2" t="s">
        <v>5786</v>
      </c>
      <c r="E1354" t="str">
        <f>IMAGE("http://libratax.com/wp-content/uploads/2015/06/pro-bitcoin-investors.png",1)</f>
        <v/>
      </c>
      <c r="F1354" s="1" t="s">
        <v>4</v>
      </c>
      <c r="G1354" s="2" t="s">
        <v>5787</v>
      </c>
    </row>
    <row r="1355">
      <c r="A1355" s="1" t="s">
        <v>5788</v>
      </c>
      <c r="B1355" s="1" t="s">
        <v>5789</v>
      </c>
      <c r="C1355" s="1" t="s">
        <v>5790</v>
      </c>
      <c r="D1355" s="1" t="s">
        <v>5791</v>
      </c>
      <c r="E1355" t="str">
        <f t="shared" ref="E1355:E1357" si="174">IMAGE("http://ifttt.com/images/no_image_card.png",1)</f>
        <v/>
      </c>
      <c r="F1355" s="1" t="s">
        <v>4</v>
      </c>
      <c r="G1355" s="2" t="s">
        <v>5792</v>
      </c>
    </row>
    <row r="1356">
      <c r="A1356" s="1" t="s">
        <v>5775</v>
      </c>
      <c r="B1356" s="1" t="s">
        <v>5776</v>
      </c>
      <c r="C1356" s="1" t="s">
        <v>5777</v>
      </c>
      <c r="D1356" s="1" t="s">
        <v>5778</v>
      </c>
      <c r="E1356" t="str">
        <f t="shared" si="174"/>
        <v/>
      </c>
      <c r="F1356" s="1" t="s">
        <v>4</v>
      </c>
      <c r="G1356" s="2" t="s">
        <v>5779</v>
      </c>
    </row>
    <row r="1357">
      <c r="A1357" s="1" t="s">
        <v>5793</v>
      </c>
      <c r="B1357" s="1" t="s">
        <v>1864</v>
      </c>
      <c r="C1357" s="1" t="s">
        <v>5794</v>
      </c>
      <c r="D1357" s="1" t="s">
        <v>5795</v>
      </c>
      <c r="E1357" t="str">
        <f t="shared" si="174"/>
        <v/>
      </c>
      <c r="F1357" s="1" t="s">
        <v>4</v>
      </c>
      <c r="G1357" s="2" t="s">
        <v>5796</v>
      </c>
    </row>
    <row r="1358">
      <c r="A1358" s="1" t="s">
        <v>5797</v>
      </c>
      <c r="B1358" s="1" t="s">
        <v>5798</v>
      </c>
      <c r="C1358" s="1" t="s">
        <v>5799</v>
      </c>
      <c r="D1358" s="2" t="s">
        <v>5800</v>
      </c>
      <c r="E1358" t="str">
        <f>IMAGE("http://i.imgur.com/MVHiBqr.jpg",1)</f>
        <v/>
      </c>
      <c r="F1358" s="1" t="s">
        <v>4</v>
      </c>
      <c r="G1358" s="2" t="s">
        <v>5801</v>
      </c>
    </row>
    <row r="1359">
      <c r="A1359" s="1" t="s">
        <v>5802</v>
      </c>
      <c r="B1359" s="1" t="s">
        <v>5803</v>
      </c>
      <c r="C1359" s="1" t="s">
        <v>5804</v>
      </c>
      <c r="D1359" s="1" t="s">
        <v>5805</v>
      </c>
      <c r="E1359" t="str">
        <f>IMAGE("http://ifttt.com/images/no_image_card.png",1)</f>
        <v/>
      </c>
      <c r="F1359" s="1" t="s">
        <v>4</v>
      </c>
      <c r="G1359" s="2" t="s">
        <v>5806</v>
      </c>
    </row>
    <row r="1360">
      <c r="A1360" s="1" t="s">
        <v>5807</v>
      </c>
      <c r="B1360" s="1" t="s">
        <v>5808</v>
      </c>
      <c r="C1360" s="1" t="s">
        <v>5809</v>
      </c>
      <c r="D1360" s="2" t="s">
        <v>5810</v>
      </c>
      <c r="E1360" t="str">
        <f>IMAGE("http://g-ecx.images-amazon.com/images/G/01/gno/sprites/global-sprite_bluebeacon-32-v1._V327533540_.png",1)</f>
        <v/>
      </c>
      <c r="F1360" s="1" t="s">
        <v>4</v>
      </c>
      <c r="G1360" s="2" t="s">
        <v>5811</v>
      </c>
    </row>
    <row r="1361">
      <c r="A1361" s="1" t="s">
        <v>5812</v>
      </c>
      <c r="B1361" s="1" t="s">
        <v>5813</v>
      </c>
      <c r="C1361" s="1" t="s">
        <v>5814</v>
      </c>
      <c r="D1361" s="1" t="s">
        <v>5815</v>
      </c>
      <c r="E1361" t="str">
        <f t="shared" ref="E1361:E1363" si="175">IMAGE("http://ifttt.com/images/no_image_card.png",1)</f>
        <v/>
      </c>
      <c r="F1361" s="1" t="s">
        <v>4</v>
      </c>
      <c r="G1361" s="2" t="s">
        <v>5816</v>
      </c>
    </row>
    <row r="1362">
      <c r="A1362" s="1" t="s">
        <v>5817</v>
      </c>
      <c r="B1362" s="1" t="s">
        <v>5818</v>
      </c>
      <c r="C1362" s="1" t="s">
        <v>5819</v>
      </c>
      <c r="D1362" s="1" t="s">
        <v>5820</v>
      </c>
      <c r="E1362" t="str">
        <f t="shared" si="175"/>
        <v/>
      </c>
      <c r="F1362" s="1" t="s">
        <v>4</v>
      </c>
      <c r="G1362" s="2" t="s">
        <v>5821</v>
      </c>
    </row>
    <row r="1363">
      <c r="A1363" s="1" t="s">
        <v>5822</v>
      </c>
      <c r="B1363" s="1" t="s">
        <v>5823</v>
      </c>
      <c r="C1363" s="1" t="s">
        <v>5824</v>
      </c>
      <c r="D1363" s="1" t="s">
        <v>5825</v>
      </c>
      <c r="E1363" t="str">
        <f t="shared" si="175"/>
        <v/>
      </c>
      <c r="F1363" s="1" t="s">
        <v>4</v>
      </c>
      <c r="G1363" s="2" t="s">
        <v>5826</v>
      </c>
    </row>
    <row r="1364">
      <c r="A1364" s="1" t="s">
        <v>5827</v>
      </c>
      <c r="B1364" s="1" t="s">
        <v>4188</v>
      </c>
      <c r="C1364" s="1" t="s">
        <v>5828</v>
      </c>
      <c r="D1364" s="2" t="s">
        <v>5829</v>
      </c>
      <c r="E1364" t="str">
        <f>IMAGE("http://a.fsdn.com/allura/nf/1433869845/_ew_/theme/sftheme//images/sftheme/logo-black-svg_g.png",1)</f>
        <v/>
      </c>
      <c r="F1364" s="1" t="s">
        <v>4</v>
      </c>
      <c r="G1364" s="2" t="s">
        <v>5830</v>
      </c>
    </row>
    <row r="1365">
      <c r="A1365" s="1" t="s">
        <v>5831</v>
      </c>
      <c r="B1365" s="1" t="s">
        <v>5832</v>
      </c>
      <c r="C1365" s="1" t="s">
        <v>5833</v>
      </c>
      <c r="D1365" s="2" t="s">
        <v>5834</v>
      </c>
      <c r="E1365" t="str">
        <f>IMAGE("http://ifttt.com/images/no_image_card.png",1)</f>
        <v/>
      </c>
      <c r="F1365" s="1" t="s">
        <v>4</v>
      </c>
      <c r="G1365" s="2" t="s">
        <v>5835</v>
      </c>
    </row>
    <row r="1366">
      <c r="A1366" s="1" t="s">
        <v>5836</v>
      </c>
      <c r="B1366" s="1" t="s">
        <v>5837</v>
      </c>
      <c r="C1366" s="1" t="s">
        <v>5838</v>
      </c>
      <c r="D1366" s="2" t="s">
        <v>5839</v>
      </c>
      <c r="E1366" t="str">
        <f>IMAGE("https://www.redditstatic.com/icon.png",1)</f>
        <v/>
      </c>
      <c r="F1366" s="1" t="s">
        <v>4</v>
      </c>
      <c r="G1366" s="2" t="s">
        <v>5840</v>
      </c>
    </row>
    <row r="1367">
      <c r="A1367" s="1" t="s">
        <v>5841</v>
      </c>
      <c r="B1367" s="1" t="s">
        <v>5842</v>
      </c>
      <c r="C1367" s="1" t="s">
        <v>5843</v>
      </c>
      <c r="D1367" s="1" t="s">
        <v>364</v>
      </c>
      <c r="E1367" t="str">
        <f t="shared" ref="E1367:E1369" si="176">IMAGE("http://ifttt.com/images/no_image_card.png",1)</f>
        <v/>
      </c>
      <c r="F1367" s="1" t="s">
        <v>4</v>
      </c>
      <c r="G1367" s="2" t="s">
        <v>5844</v>
      </c>
    </row>
    <row r="1368">
      <c r="A1368" s="1" t="s">
        <v>5845</v>
      </c>
      <c r="B1368" s="1" t="s">
        <v>5846</v>
      </c>
      <c r="C1368" s="1" t="s">
        <v>5847</v>
      </c>
      <c r="D1368" s="1" t="s">
        <v>5848</v>
      </c>
      <c r="E1368" t="str">
        <f t="shared" si="176"/>
        <v/>
      </c>
      <c r="F1368" s="1" t="s">
        <v>4</v>
      </c>
      <c r="G1368" s="2" t="s">
        <v>5849</v>
      </c>
    </row>
    <row r="1369">
      <c r="A1369" s="1" t="s">
        <v>5850</v>
      </c>
      <c r="B1369" s="1" t="s">
        <v>5851</v>
      </c>
      <c r="C1369" s="1" t="s">
        <v>5852</v>
      </c>
      <c r="D1369" s="1" t="s">
        <v>5853</v>
      </c>
      <c r="E1369" t="str">
        <f t="shared" si="176"/>
        <v/>
      </c>
      <c r="F1369" s="1" t="s">
        <v>4</v>
      </c>
      <c r="G1369" s="2" t="s">
        <v>5854</v>
      </c>
    </row>
    <row r="1370">
      <c r="A1370" s="1" t="s">
        <v>5855</v>
      </c>
      <c r="B1370" s="1" t="s">
        <v>1479</v>
      </c>
      <c r="C1370" s="1" t="s">
        <v>5856</v>
      </c>
      <c r="D1370" s="2" t="s">
        <v>5763</v>
      </c>
      <c r="E1370" t="str">
        <f>IMAGE("https://qzprod.files.wordpress.com/2015/06/bitcoin-mastercard.jpeg?w=1600",1)</f>
        <v/>
      </c>
      <c r="F1370" s="1" t="s">
        <v>4</v>
      </c>
      <c r="G1370" s="2" t="s">
        <v>5857</v>
      </c>
    </row>
    <row r="1371">
      <c r="A1371" s="1" t="s">
        <v>5858</v>
      </c>
      <c r="B1371" s="1" t="s">
        <v>1034</v>
      </c>
      <c r="C1371" s="1" t="s">
        <v>5859</v>
      </c>
      <c r="D1371" s="2" t="s">
        <v>5860</v>
      </c>
      <c r="E1371" t="str">
        <f>IMAGE("https://lh3.googleusercontent.com/-7qgI0dLiykM/VXeQwS9iadI/AAAAAAAABWQ/zRii_7qjB8M/s1452/fb.png",1)</f>
        <v/>
      </c>
      <c r="F1371" s="1" t="s">
        <v>4</v>
      </c>
      <c r="G1371" s="2" t="s">
        <v>5861</v>
      </c>
    </row>
    <row r="1372">
      <c r="A1372" s="1" t="s">
        <v>5858</v>
      </c>
      <c r="B1372" s="1" t="s">
        <v>5862</v>
      </c>
      <c r="C1372" s="1" t="s">
        <v>5863</v>
      </c>
      <c r="D1372" s="2" t="s">
        <v>5864</v>
      </c>
      <c r="E1372" t="str">
        <f>IMAGE("http://www.fxwirepro.com/data/charts/201506093932f804Euro.jpg.jpg",1)</f>
        <v/>
      </c>
      <c r="F1372" s="1" t="s">
        <v>4</v>
      </c>
      <c r="G1372" s="2" t="s">
        <v>5865</v>
      </c>
    </row>
    <row r="1373">
      <c r="A1373" s="1" t="s">
        <v>5866</v>
      </c>
      <c r="B1373" s="1" t="s">
        <v>5867</v>
      </c>
      <c r="C1373" s="1" t="s">
        <v>5868</v>
      </c>
      <c r="D1373" s="1" t="s">
        <v>5869</v>
      </c>
      <c r="E1373" t="str">
        <f>IMAGE("http://ifttt.com/images/no_image_card.png",1)</f>
        <v/>
      </c>
      <c r="F1373" s="1" t="s">
        <v>4</v>
      </c>
      <c r="G1373" s="2" t="s">
        <v>5870</v>
      </c>
    </row>
    <row r="1374">
      <c r="A1374" s="1" t="s">
        <v>5871</v>
      </c>
      <c r="B1374" s="1" t="s">
        <v>3326</v>
      </c>
      <c r="C1374" s="1" t="s">
        <v>5872</v>
      </c>
      <c r="D1374" s="2" t="s">
        <v>5873</v>
      </c>
      <c r="E1374" t="str">
        <f>IMAGE("http://i.imgur.com/IEqRB3i.png",1)</f>
        <v/>
      </c>
      <c r="F1374" s="1" t="s">
        <v>4</v>
      </c>
      <c r="G1374" s="2" t="s">
        <v>5874</v>
      </c>
    </row>
    <row r="1375">
      <c r="A1375" s="1" t="s">
        <v>5875</v>
      </c>
      <c r="B1375" s="1" t="s">
        <v>5876</v>
      </c>
      <c r="C1375" s="1" t="s">
        <v>5877</v>
      </c>
      <c r="D1375" s="2" t="s">
        <v>5878</v>
      </c>
      <c r="E1375" t="str">
        <f>IMAGE("http://www.quora.com/100ea38f22ba245127c26a040cb57696.gif?hash=9b6f6eac-0f11-11e5-9b5f-0a7bcab3ae7d",1)</f>
        <v/>
      </c>
      <c r="F1375" s="1" t="s">
        <v>4</v>
      </c>
      <c r="G1375" s="2" t="s">
        <v>5879</v>
      </c>
    </row>
    <row r="1376">
      <c r="A1376" s="1" t="s">
        <v>5880</v>
      </c>
      <c r="B1376" s="1" t="s">
        <v>5881</v>
      </c>
      <c r="C1376" s="1" t="s">
        <v>5882</v>
      </c>
      <c r="D1376" s="1" t="s">
        <v>5883</v>
      </c>
      <c r="E1376" t="str">
        <f t="shared" ref="E1376:E1379" si="177">IMAGE("http://ifttt.com/images/no_image_card.png",1)</f>
        <v/>
      </c>
      <c r="F1376" s="1" t="s">
        <v>4</v>
      </c>
      <c r="G1376" s="2" t="s">
        <v>5884</v>
      </c>
    </row>
    <row r="1377">
      <c r="A1377" s="1" t="s">
        <v>5885</v>
      </c>
      <c r="B1377" s="1" t="s">
        <v>5886</v>
      </c>
      <c r="C1377" s="1" t="s">
        <v>5887</v>
      </c>
      <c r="D1377" s="1" t="s">
        <v>5888</v>
      </c>
      <c r="E1377" t="str">
        <f t="shared" si="177"/>
        <v/>
      </c>
      <c r="F1377" s="1" t="s">
        <v>4</v>
      </c>
      <c r="G1377" s="2" t="s">
        <v>5889</v>
      </c>
    </row>
    <row r="1378">
      <c r="A1378" s="1" t="s">
        <v>5890</v>
      </c>
      <c r="B1378" s="1" t="s">
        <v>5891</v>
      </c>
      <c r="C1378" s="1" t="s">
        <v>5892</v>
      </c>
      <c r="D1378" s="1" t="s">
        <v>5893</v>
      </c>
      <c r="E1378" t="str">
        <f t="shared" si="177"/>
        <v/>
      </c>
      <c r="F1378" s="1" t="s">
        <v>4</v>
      </c>
      <c r="G1378" s="2" t="s">
        <v>5894</v>
      </c>
    </row>
    <row r="1379">
      <c r="A1379" s="1" t="s">
        <v>5895</v>
      </c>
      <c r="B1379" s="1" t="s">
        <v>5867</v>
      </c>
      <c r="C1379" s="1" t="s">
        <v>5896</v>
      </c>
      <c r="D1379" s="1" t="s">
        <v>5897</v>
      </c>
      <c r="E1379" t="str">
        <f t="shared" si="177"/>
        <v/>
      </c>
      <c r="F1379" s="1" t="s">
        <v>4</v>
      </c>
      <c r="G1379" s="2" t="s">
        <v>5898</v>
      </c>
    </row>
    <row r="1380">
      <c r="A1380" s="1" t="s">
        <v>5899</v>
      </c>
      <c r="B1380" s="1" t="s">
        <v>5900</v>
      </c>
      <c r="C1380" s="1" t="s">
        <v>5901</v>
      </c>
      <c r="D1380" s="2" t="s">
        <v>5902</v>
      </c>
      <c r="E1380" t="str">
        <f>IMAGE("http://coinhd.com/img/social/114x114/googleplus.png",1)</f>
        <v/>
      </c>
      <c r="F1380" s="1" t="s">
        <v>4</v>
      </c>
      <c r="G1380" s="2" t="s">
        <v>5903</v>
      </c>
    </row>
    <row r="1381">
      <c r="A1381" s="1" t="s">
        <v>5904</v>
      </c>
      <c r="B1381" s="1" t="s">
        <v>4644</v>
      </c>
      <c r="C1381" s="1" t="s">
        <v>5905</v>
      </c>
      <c r="D1381" s="2" t="s">
        <v>5906</v>
      </c>
      <c r="E1381" t="str">
        <f t="shared" ref="E1381:E1383" si="178">IMAGE("http://ifttt.com/images/no_image_card.png",1)</f>
        <v/>
      </c>
      <c r="F1381" s="1" t="s">
        <v>4</v>
      </c>
      <c r="G1381" s="2" t="s">
        <v>5907</v>
      </c>
    </row>
    <row r="1382">
      <c r="A1382" s="1" t="s">
        <v>5895</v>
      </c>
      <c r="B1382" s="1" t="s">
        <v>5867</v>
      </c>
      <c r="C1382" s="1" t="s">
        <v>5896</v>
      </c>
      <c r="D1382" s="1" t="s">
        <v>5897</v>
      </c>
      <c r="E1382" t="str">
        <f t="shared" si="178"/>
        <v/>
      </c>
      <c r="F1382" s="1" t="s">
        <v>4</v>
      </c>
      <c r="G1382" s="2" t="s">
        <v>5898</v>
      </c>
    </row>
    <row r="1383">
      <c r="A1383" s="1" t="s">
        <v>5908</v>
      </c>
      <c r="B1383" s="1" t="s">
        <v>5909</v>
      </c>
      <c r="C1383" s="1" t="s">
        <v>5910</v>
      </c>
      <c r="D1383" s="2" t="s">
        <v>5911</v>
      </c>
      <c r="E1383" t="str">
        <f t="shared" si="178"/>
        <v/>
      </c>
      <c r="F1383" s="1" t="s">
        <v>4</v>
      </c>
      <c r="G1383" s="2" t="s">
        <v>5912</v>
      </c>
    </row>
    <row r="1384">
      <c r="A1384" s="1" t="s">
        <v>5913</v>
      </c>
      <c r="B1384" s="1" t="s">
        <v>5914</v>
      </c>
      <c r="C1384" s="1" t="s">
        <v>5915</v>
      </c>
      <c r="D1384" s="2" t="s">
        <v>5916</v>
      </c>
      <c r="E1384" t="str">
        <f>IMAGE("https://ihb.io/wp-content/uploads/2015/06/Bitcoin-in-Bombay-Mumbai-India-IHB-News.jpg",1)</f>
        <v/>
      </c>
      <c r="F1384" s="1" t="s">
        <v>4</v>
      </c>
      <c r="G1384" s="2" t="s">
        <v>5917</v>
      </c>
    </row>
    <row r="1385">
      <c r="A1385" s="1" t="s">
        <v>5918</v>
      </c>
      <c r="B1385" s="1" t="s">
        <v>5919</v>
      </c>
      <c r="C1385" s="1" t="s">
        <v>5920</v>
      </c>
      <c r="D1385" s="1" t="s">
        <v>5921</v>
      </c>
      <c r="E1385" t="str">
        <f t="shared" ref="E1385:E1386" si="179">IMAGE("http://ifttt.com/images/no_image_card.png",1)</f>
        <v/>
      </c>
      <c r="F1385" s="1" t="s">
        <v>4</v>
      </c>
      <c r="G1385" s="2" t="s">
        <v>5922</v>
      </c>
    </row>
    <row r="1386">
      <c r="A1386" s="1" t="s">
        <v>5923</v>
      </c>
      <c r="B1386" s="1" t="s">
        <v>5924</v>
      </c>
      <c r="C1386" s="1" t="s">
        <v>5925</v>
      </c>
      <c r="D1386" s="1" t="s">
        <v>5926</v>
      </c>
      <c r="E1386" t="str">
        <f t="shared" si="179"/>
        <v/>
      </c>
      <c r="F1386" s="1" t="s">
        <v>4</v>
      </c>
      <c r="G1386" s="2" t="s">
        <v>5927</v>
      </c>
    </row>
    <row r="1387">
      <c r="A1387" s="1" t="s">
        <v>5928</v>
      </c>
      <c r="B1387" s="1" t="s">
        <v>1651</v>
      </c>
      <c r="C1387" s="1" t="s">
        <v>5929</v>
      </c>
      <c r="D1387" s="2" t="s">
        <v>5930</v>
      </c>
      <c r="E1387" t="str">
        <f>IMAGE("http://si.wsj.net/public/resources/images/BN-IN882_0521bi_P_20150521134615.jpg",1)</f>
        <v/>
      </c>
      <c r="F1387" s="1" t="s">
        <v>4</v>
      </c>
      <c r="G1387" s="2" t="s">
        <v>5931</v>
      </c>
    </row>
    <row r="1388">
      <c r="A1388" s="1" t="s">
        <v>5932</v>
      </c>
      <c r="B1388" s="1" t="s">
        <v>5933</v>
      </c>
      <c r="C1388" s="1" t="s">
        <v>5934</v>
      </c>
      <c r="D1388" s="1" t="s">
        <v>5935</v>
      </c>
      <c r="E1388" t="str">
        <f t="shared" ref="E1388:E1389" si="180">IMAGE("http://ifttt.com/images/no_image_card.png",1)</f>
        <v/>
      </c>
      <c r="F1388" s="1" t="s">
        <v>4</v>
      </c>
      <c r="G1388" s="2" t="s">
        <v>5936</v>
      </c>
    </row>
    <row r="1389">
      <c r="A1389" s="1" t="s">
        <v>5937</v>
      </c>
      <c r="B1389" s="1" t="s">
        <v>5938</v>
      </c>
      <c r="C1389" s="1" t="s">
        <v>5939</v>
      </c>
      <c r="D1389" s="1" t="s">
        <v>5940</v>
      </c>
      <c r="E1389" t="str">
        <f t="shared" si="180"/>
        <v/>
      </c>
      <c r="F1389" s="1" t="s">
        <v>4</v>
      </c>
      <c r="G1389" s="2" t="s">
        <v>5941</v>
      </c>
    </row>
    <row r="1390">
      <c r="A1390" s="1" t="s">
        <v>5942</v>
      </c>
      <c r="B1390" s="1" t="s">
        <v>5832</v>
      </c>
      <c r="C1390" s="1" t="s">
        <v>5943</v>
      </c>
      <c r="D1390" s="2" t="s">
        <v>5944</v>
      </c>
      <c r="E1390" t="str">
        <f>IMAGE("https://www.farmsatoshi.com/images/facebook_share.png",1)</f>
        <v/>
      </c>
      <c r="F1390" s="1" t="s">
        <v>4</v>
      </c>
      <c r="G1390" s="2" t="s">
        <v>5945</v>
      </c>
    </row>
    <row r="1391">
      <c r="A1391" s="1" t="s">
        <v>5946</v>
      </c>
      <c r="B1391" s="1" t="s">
        <v>5947</v>
      </c>
      <c r="C1391" s="1" t="s">
        <v>5948</v>
      </c>
      <c r="D1391" s="1" t="s">
        <v>5949</v>
      </c>
      <c r="E1391" t="str">
        <f>IMAGE("http://ifttt.com/images/no_image_card.png",1)</f>
        <v/>
      </c>
      <c r="F1391" s="1" t="s">
        <v>4</v>
      </c>
      <c r="G1391" s="2" t="s">
        <v>5950</v>
      </c>
    </row>
    <row r="1392">
      <c r="A1392" s="1" t="s">
        <v>5951</v>
      </c>
      <c r="B1392" s="1" t="s">
        <v>3326</v>
      </c>
      <c r="C1392" s="1" t="s">
        <v>5952</v>
      </c>
      <c r="D1392" s="2" t="s">
        <v>5953</v>
      </c>
      <c r="E1392" t="str">
        <f>IMAGE("http://i.imgur.com/QpcGKgk.png",1)</f>
        <v/>
      </c>
      <c r="F1392" s="1" t="s">
        <v>4</v>
      </c>
      <c r="G1392" s="2" t="s">
        <v>5954</v>
      </c>
    </row>
    <row r="1393">
      <c r="A1393" s="1" t="s">
        <v>5937</v>
      </c>
      <c r="B1393" s="1" t="s">
        <v>5938</v>
      </c>
      <c r="C1393" s="1" t="s">
        <v>5939</v>
      </c>
      <c r="D1393" s="1" t="s">
        <v>5940</v>
      </c>
      <c r="E1393" t="str">
        <f>IMAGE("http://ifttt.com/images/no_image_card.png",1)</f>
        <v/>
      </c>
      <c r="F1393" s="1" t="s">
        <v>4</v>
      </c>
      <c r="G1393" s="2" t="s">
        <v>5941</v>
      </c>
    </row>
    <row r="1394">
      <c r="A1394" s="1" t="s">
        <v>5955</v>
      </c>
      <c r="B1394" s="1" t="s">
        <v>5956</v>
      </c>
      <c r="C1394" s="1" t="s">
        <v>5957</v>
      </c>
      <c r="D1394" s="2" t="s">
        <v>5958</v>
      </c>
      <c r="E1394" t="str">
        <f>IMAGE("http://www.coinnewsasia.com/wp-content/uploads/2015/06/cybercrime.jpg",1)</f>
        <v/>
      </c>
      <c r="F1394" s="1" t="s">
        <v>4</v>
      </c>
      <c r="G1394" s="2" t="s">
        <v>5959</v>
      </c>
    </row>
    <row r="1395">
      <c r="A1395" s="1" t="s">
        <v>5960</v>
      </c>
      <c r="B1395" s="1" t="s">
        <v>5961</v>
      </c>
      <c r="C1395" s="1" t="s">
        <v>5962</v>
      </c>
      <c r="D1395" s="1" t="s">
        <v>5963</v>
      </c>
      <c r="E1395" t="str">
        <f>IMAGE("http://ifttt.com/images/no_image_card.png",1)</f>
        <v/>
      </c>
      <c r="F1395" s="1" t="s">
        <v>4</v>
      </c>
      <c r="G1395" s="2" t="s">
        <v>5964</v>
      </c>
    </row>
    <row r="1396">
      <c r="A1396" s="1" t="s">
        <v>5965</v>
      </c>
      <c r="B1396" s="1" t="s">
        <v>5966</v>
      </c>
      <c r="C1396" s="1" t="s">
        <v>5967</v>
      </c>
      <c r="D1396" s="2" t="s">
        <v>5968</v>
      </c>
      <c r="E1396" t="str">
        <f>IMAGE("https://d3efb5yvza9i0k.cloudfront.net/users/908310/avatars/8c994ef424687ff1e781dab02830dbd6/px140x140.png",1)</f>
        <v/>
      </c>
      <c r="F1396" s="1" t="s">
        <v>4</v>
      </c>
      <c r="G1396" s="2" t="s">
        <v>5969</v>
      </c>
    </row>
    <row r="1397">
      <c r="A1397" s="1" t="s">
        <v>5970</v>
      </c>
      <c r="B1397" s="1" t="s">
        <v>647</v>
      </c>
      <c r="C1397" s="1" t="s">
        <v>5971</v>
      </c>
      <c r="D1397" s="2" t="s">
        <v>5972</v>
      </c>
      <c r="E1397" t="str">
        <f>IMAGE("https://lists.linuxfoundation.org/icons/gnu-head-tiny.jpg",1)</f>
        <v/>
      </c>
      <c r="F1397" s="1" t="s">
        <v>4</v>
      </c>
      <c r="G1397" s="2" t="s">
        <v>5973</v>
      </c>
    </row>
    <row r="1398">
      <c r="A1398" s="1" t="s">
        <v>5974</v>
      </c>
      <c r="B1398" s="1" t="s">
        <v>5975</v>
      </c>
      <c r="C1398" s="1" t="s">
        <v>5976</v>
      </c>
      <c r="D1398" s="1" t="s">
        <v>364</v>
      </c>
      <c r="E1398" t="str">
        <f>IMAGE("http://ifttt.com/images/no_image_card.png",1)</f>
        <v/>
      </c>
      <c r="F1398" s="1" t="s">
        <v>4</v>
      </c>
      <c r="G1398" s="2" t="s">
        <v>5977</v>
      </c>
    </row>
    <row r="1399">
      <c r="A1399" s="1" t="s">
        <v>5978</v>
      </c>
      <c r="B1399" s="1" t="s">
        <v>5979</v>
      </c>
      <c r="C1399" s="1" t="s">
        <v>5980</v>
      </c>
      <c r="D1399" s="2" t="s">
        <v>5981</v>
      </c>
      <c r="E1399" t="str">
        <f>IMAGE("http://bitcoinist.net/wp-content/uploads/2015/05/545d35b41bb7f.jpg",1)</f>
        <v/>
      </c>
      <c r="F1399" s="1" t="s">
        <v>4</v>
      </c>
      <c r="G1399" s="2" t="s">
        <v>5982</v>
      </c>
    </row>
    <row r="1400">
      <c r="A1400" s="1" t="s">
        <v>5983</v>
      </c>
      <c r="B1400" s="1" t="s">
        <v>5984</v>
      </c>
      <c r="C1400" s="1" t="s">
        <v>5985</v>
      </c>
      <c r="D1400" s="1" t="s">
        <v>5986</v>
      </c>
      <c r="E1400" t="str">
        <f t="shared" ref="E1400:E1402" si="181">IMAGE("http://ifttt.com/images/no_image_card.png",1)</f>
        <v/>
      </c>
      <c r="F1400" s="1" t="s">
        <v>4</v>
      </c>
      <c r="G1400" s="2" t="s">
        <v>5987</v>
      </c>
    </row>
    <row r="1401">
      <c r="A1401" s="1" t="s">
        <v>5988</v>
      </c>
      <c r="B1401" s="1" t="s">
        <v>1184</v>
      </c>
      <c r="C1401" s="1" t="s">
        <v>5989</v>
      </c>
      <c r="D1401" s="1" t="s">
        <v>5990</v>
      </c>
      <c r="E1401" t="str">
        <f t="shared" si="181"/>
        <v/>
      </c>
      <c r="F1401" s="1" t="s">
        <v>4</v>
      </c>
      <c r="G1401" s="2" t="s">
        <v>5991</v>
      </c>
    </row>
    <row r="1402">
      <c r="A1402" s="1" t="s">
        <v>5992</v>
      </c>
      <c r="B1402" s="1" t="s">
        <v>5993</v>
      </c>
      <c r="C1402" s="1" t="s">
        <v>5994</v>
      </c>
      <c r="D1402" s="1" t="s">
        <v>5995</v>
      </c>
      <c r="E1402" t="str">
        <f t="shared" si="181"/>
        <v/>
      </c>
      <c r="F1402" s="1" t="s">
        <v>4</v>
      </c>
      <c r="G1402" s="2" t="s">
        <v>5996</v>
      </c>
    </row>
    <row r="1403">
      <c r="A1403" s="1" t="s">
        <v>5997</v>
      </c>
      <c r="B1403" s="1" t="s">
        <v>5998</v>
      </c>
      <c r="C1403" s="1" t="s">
        <v>5999</v>
      </c>
      <c r="D1403" s="2" t="s">
        <v>6000</v>
      </c>
      <c r="E1403" t="str">
        <f>IMAGE("http://i.imgur.com/vSnBNut.png",1)</f>
        <v/>
      </c>
      <c r="F1403" s="1" t="s">
        <v>4</v>
      </c>
      <c r="G1403" s="2" t="s">
        <v>6001</v>
      </c>
    </row>
    <row r="1404">
      <c r="A1404" s="1" t="s">
        <v>5997</v>
      </c>
      <c r="B1404" s="1" t="s">
        <v>6002</v>
      </c>
      <c r="C1404" s="1" t="s">
        <v>6003</v>
      </c>
      <c r="D1404" s="1" t="s">
        <v>6004</v>
      </c>
      <c r="E1404" t="str">
        <f>IMAGE("http://ifttt.com/images/no_image_card.png",1)</f>
        <v/>
      </c>
      <c r="F1404" s="1" t="s">
        <v>4</v>
      </c>
      <c r="G1404" s="2" t="s">
        <v>6005</v>
      </c>
    </row>
    <row r="1405">
      <c r="A1405" s="1" t="s">
        <v>5997</v>
      </c>
      <c r="B1405" s="1" t="s">
        <v>5998</v>
      </c>
      <c r="C1405" s="1" t="s">
        <v>5999</v>
      </c>
      <c r="D1405" s="2" t="s">
        <v>6000</v>
      </c>
      <c r="E1405" t="str">
        <f>IMAGE("http://i.imgur.com/vSnBNut.png",1)</f>
        <v/>
      </c>
      <c r="F1405" s="1" t="s">
        <v>4</v>
      </c>
      <c r="G1405" s="2" t="s">
        <v>6001</v>
      </c>
    </row>
    <row r="1406">
      <c r="A1406" s="1" t="s">
        <v>6006</v>
      </c>
      <c r="B1406" s="1" t="s">
        <v>6007</v>
      </c>
      <c r="C1406" s="1" t="s">
        <v>6008</v>
      </c>
      <c r="D1406" s="2" t="s">
        <v>6009</v>
      </c>
      <c r="E1406" t="str">
        <f>IMAGE("http://www.hgst.com/sites/default/files/images/nav-images/trouble-shooting.jpg",1)</f>
        <v/>
      </c>
      <c r="F1406" s="1" t="s">
        <v>4</v>
      </c>
      <c r="G1406" s="2" t="s">
        <v>6010</v>
      </c>
    </row>
    <row r="1407">
      <c r="A1407" s="1" t="s">
        <v>6011</v>
      </c>
      <c r="B1407" s="1" t="s">
        <v>6012</v>
      </c>
      <c r="C1407" s="1" t="s">
        <v>6013</v>
      </c>
      <c r="D1407" s="1" t="s">
        <v>6014</v>
      </c>
      <c r="E1407" t="str">
        <f>IMAGE("http://ifttt.com/images/no_image_card.png",1)</f>
        <v/>
      </c>
      <c r="F1407" s="1" t="s">
        <v>4</v>
      </c>
      <c r="G1407" s="2" t="s">
        <v>6015</v>
      </c>
    </row>
    <row r="1408">
      <c r="A1408" s="1" t="s">
        <v>6016</v>
      </c>
      <c r="B1408" s="1" t="s">
        <v>6017</v>
      </c>
      <c r="C1408" s="1" t="s">
        <v>6018</v>
      </c>
      <c r="D1408" s="2" t="s">
        <v>6019</v>
      </c>
      <c r="E1408" t="str">
        <f>IMAGE("http://digitalmoneytimes.com/wp-content/uploads/2015/02/banx-io-348x180.jpg",1)</f>
        <v/>
      </c>
      <c r="F1408" s="1" t="s">
        <v>4</v>
      </c>
      <c r="G1408" s="2" t="s">
        <v>6020</v>
      </c>
    </row>
    <row r="1409">
      <c r="A1409" s="1" t="s">
        <v>6021</v>
      </c>
      <c r="B1409" s="1" t="s">
        <v>4453</v>
      </c>
      <c r="C1409" s="1" t="s">
        <v>6022</v>
      </c>
      <c r="D1409" s="2" t="s">
        <v>6023</v>
      </c>
      <c r="E1409" t="str">
        <f>IMAGE("http://cointelegraph.com/images/725_aHR0cDovL2NvaW50ZWxlZ3JhcGguY29tL3N0b3JhZ2UvdXBsb2Fkcy92aWV3L2EwYzNiN2JhMTYxYWE3ZGY5MTM3MDgyYmQ3ODYwNjRmLnBuZw==.jpg",1)</f>
        <v/>
      </c>
      <c r="F1409" s="1" t="s">
        <v>4</v>
      </c>
      <c r="G1409" s="2" t="s">
        <v>6024</v>
      </c>
    </row>
    <row r="1410">
      <c r="A1410" s="1" t="s">
        <v>6025</v>
      </c>
      <c r="B1410" s="1" t="s">
        <v>3313</v>
      </c>
      <c r="C1410" s="1" t="s">
        <v>6026</v>
      </c>
      <c r="D1410" s="2" t="s">
        <v>6027</v>
      </c>
      <c r="E1410" t="str">
        <f>IMAGE("https://i.redditmedia.com/mp2xNjXjgj0_8i2tANzS6BfBDY2FNPfl48WXOvvnHeI.jpg?w=216&amp;amp;s=72aac448d5900e39f1a0d45b7d6de87b",1)</f>
        <v/>
      </c>
      <c r="F1410" s="1" t="s">
        <v>4</v>
      </c>
      <c r="G1410" s="2" t="s">
        <v>6028</v>
      </c>
    </row>
    <row r="1411">
      <c r="A1411" s="1" t="s">
        <v>6029</v>
      </c>
      <c r="B1411" s="1" t="s">
        <v>6030</v>
      </c>
      <c r="C1411" s="1" t="s">
        <v>6031</v>
      </c>
      <c r="D1411" s="2" t="s">
        <v>1712</v>
      </c>
      <c r="E1411" t="str">
        <f>IMAGE("http://www.itaxsmart.com/wp-content/uploads/2015/05/Fundingapp.jpg",1)</f>
        <v/>
      </c>
      <c r="F1411" s="1" t="s">
        <v>4</v>
      </c>
      <c r="G1411" s="2" t="s">
        <v>6032</v>
      </c>
    </row>
    <row r="1412">
      <c r="A1412" s="1" t="s">
        <v>6021</v>
      </c>
      <c r="B1412" s="1" t="s">
        <v>4453</v>
      </c>
      <c r="C1412" s="1" t="s">
        <v>6022</v>
      </c>
      <c r="D1412" s="2" t="s">
        <v>6023</v>
      </c>
      <c r="E1412" t="str">
        <f>IMAGE("http://cointelegraph.com/images/725_aHR0cDovL2NvaW50ZWxlZ3JhcGguY29tL3N0b3JhZ2UvdXBsb2Fkcy92aWV3L2EwYzNiN2JhMTYxYWE3ZGY5MTM3MDgyYmQ3ODYwNjRmLnBuZw==.jpg",1)</f>
        <v/>
      </c>
      <c r="F1412" s="1" t="s">
        <v>4</v>
      </c>
      <c r="G1412" s="2" t="s">
        <v>6024</v>
      </c>
    </row>
    <row r="1413">
      <c r="A1413" s="1" t="s">
        <v>6033</v>
      </c>
      <c r="B1413" s="1" t="s">
        <v>6034</v>
      </c>
      <c r="C1413" s="1" t="s">
        <v>6035</v>
      </c>
      <c r="D1413" s="2" t="s">
        <v>4031</v>
      </c>
      <c r="E1413" t="str">
        <f>IMAGE("http://ifttt.com/images/no_image_card.png",1)</f>
        <v/>
      </c>
      <c r="F1413" s="1" t="s">
        <v>4</v>
      </c>
      <c r="G1413" s="2" t="s">
        <v>6036</v>
      </c>
    </row>
    <row r="1414">
      <c r="A1414" s="1" t="s">
        <v>6037</v>
      </c>
      <c r="B1414" s="1" t="s">
        <v>3884</v>
      </c>
      <c r="C1414" s="1" t="s">
        <v>6038</v>
      </c>
      <c r="D1414" s="2" t="s">
        <v>6039</v>
      </c>
      <c r="E1414" t="str">
        <f>IMAGE("http://cointelegraph.com/images/725_aHR0cDovL2NvaW50ZWxlZ3JhcGguY29tL3N0b3JhZ2UvdXBsb2Fkcy92aWV3LzBjZWU3ZjA5OTNlNjU3YTgzZDUwNTk4ZmZhZGIxYTRkLnBuZw==.jpg",1)</f>
        <v/>
      </c>
      <c r="F1414" s="1" t="s">
        <v>4</v>
      </c>
      <c r="G1414" s="2" t="s">
        <v>6040</v>
      </c>
    </row>
    <row r="1415">
      <c r="A1415" s="1" t="s">
        <v>6033</v>
      </c>
      <c r="B1415" s="1" t="s">
        <v>6034</v>
      </c>
      <c r="C1415" s="1" t="s">
        <v>6035</v>
      </c>
      <c r="D1415" s="2" t="s">
        <v>4031</v>
      </c>
      <c r="E1415" t="str">
        <f t="shared" ref="E1415:E1416" si="182">IMAGE("http://ifttt.com/images/no_image_card.png",1)</f>
        <v/>
      </c>
      <c r="F1415" s="1" t="s">
        <v>4</v>
      </c>
      <c r="G1415" s="2" t="s">
        <v>6036</v>
      </c>
    </row>
    <row r="1416">
      <c r="A1416" s="1" t="s">
        <v>6041</v>
      </c>
      <c r="B1416" s="1" t="s">
        <v>6042</v>
      </c>
      <c r="C1416" s="1" t="s">
        <v>6043</v>
      </c>
      <c r="D1416" s="1" t="s">
        <v>6044</v>
      </c>
      <c r="E1416" t="str">
        <f t="shared" si="182"/>
        <v/>
      </c>
      <c r="F1416" s="1" t="s">
        <v>4</v>
      </c>
      <c r="G1416" s="2" t="s">
        <v>6045</v>
      </c>
    </row>
    <row r="1417">
      <c r="A1417" s="1" t="s">
        <v>6046</v>
      </c>
      <c r="B1417" s="1" t="s">
        <v>6047</v>
      </c>
      <c r="C1417" s="1" t="s">
        <v>6048</v>
      </c>
      <c r="D1417" s="2" t="s">
        <v>6049</v>
      </c>
      <c r="E1417" t="str">
        <f>IMAGE("https://freedomhacker.net/wp-content/uploads/2015/06/Man-Robbed-at-Gunpoint-for-1100-in-BitCoin.jpg",1)</f>
        <v/>
      </c>
      <c r="F1417" s="1" t="s">
        <v>4</v>
      </c>
      <c r="G1417" s="2" t="s">
        <v>6050</v>
      </c>
    </row>
    <row r="1418">
      <c r="A1418" s="1" t="s">
        <v>6051</v>
      </c>
      <c r="B1418" s="1" t="s">
        <v>6052</v>
      </c>
      <c r="C1418" s="1" t="s">
        <v>6053</v>
      </c>
      <c r="D1418" s="1" t="s">
        <v>6054</v>
      </c>
      <c r="E1418" t="str">
        <f t="shared" ref="E1418:E1419" si="183">IMAGE("http://ifttt.com/images/no_image_card.png",1)</f>
        <v/>
      </c>
      <c r="F1418" s="1" t="s">
        <v>4</v>
      </c>
      <c r="G1418" s="2" t="s">
        <v>6055</v>
      </c>
    </row>
    <row r="1419">
      <c r="A1419" s="1" t="s">
        <v>6056</v>
      </c>
      <c r="B1419" s="1" t="s">
        <v>1522</v>
      </c>
      <c r="C1419" s="1" t="s">
        <v>6057</v>
      </c>
      <c r="D1419" s="2" t="s">
        <v>6058</v>
      </c>
      <c r="E1419" t="str">
        <f t="shared" si="183"/>
        <v/>
      </c>
      <c r="F1419" s="1" t="s">
        <v>4</v>
      </c>
      <c r="G1419" s="2" t="s">
        <v>6059</v>
      </c>
    </row>
    <row r="1420">
      <c r="A1420" s="1" t="s">
        <v>6060</v>
      </c>
      <c r="B1420" s="1" t="s">
        <v>6061</v>
      </c>
      <c r="C1420" s="1" t="s">
        <v>6062</v>
      </c>
      <c r="D1420" s="2" t="s">
        <v>6063</v>
      </c>
      <c r="E1420" t="str">
        <f>IMAGE("https://pbs.twimg.com/profile_images/439442740036636672/WphBR37n_400x400.png",1)</f>
        <v/>
      </c>
      <c r="F1420" s="1" t="s">
        <v>4</v>
      </c>
      <c r="G1420" s="2" t="s">
        <v>6064</v>
      </c>
    </row>
    <row r="1421">
      <c r="A1421" s="1" t="s">
        <v>6065</v>
      </c>
      <c r="B1421" s="1" t="s">
        <v>814</v>
      </c>
      <c r="C1421" s="1" t="s">
        <v>6066</v>
      </c>
      <c r="D1421" s="2" t="s">
        <v>6067</v>
      </c>
      <c r="E1421" t="str">
        <f>IMAGE("http://i.imgur.com/F6sB0mI.jpg",1)</f>
        <v/>
      </c>
      <c r="F1421" s="1" t="s">
        <v>4</v>
      </c>
      <c r="G1421" s="2" t="s">
        <v>6068</v>
      </c>
    </row>
    <row r="1422">
      <c r="A1422" s="1" t="s">
        <v>6051</v>
      </c>
      <c r="B1422" s="1" t="s">
        <v>6052</v>
      </c>
      <c r="C1422" s="1" t="s">
        <v>6053</v>
      </c>
      <c r="D1422" s="1" t="s">
        <v>6054</v>
      </c>
      <c r="E1422" t="str">
        <f t="shared" ref="E1422:E1423" si="184">IMAGE("http://ifttt.com/images/no_image_card.png",1)</f>
        <v/>
      </c>
      <c r="F1422" s="1" t="s">
        <v>4</v>
      </c>
      <c r="G1422" s="2" t="s">
        <v>6055</v>
      </c>
    </row>
    <row r="1423">
      <c r="A1423" s="1" t="s">
        <v>6069</v>
      </c>
      <c r="B1423" s="1" t="s">
        <v>4094</v>
      </c>
      <c r="C1423" s="1" t="s">
        <v>6070</v>
      </c>
      <c r="D1423" s="1" t="s">
        <v>6071</v>
      </c>
      <c r="E1423" t="str">
        <f t="shared" si="184"/>
        <v/>
      </c>
      <c r="F1423" s="1" t="s">
        <v>4</v>
      </c>
      <c r="G1423" s="2" t="s">
        <v>6072</v>
      </c>
    </row>
    <row r="1424">
      <c r="A1424" s="1" t="s">
        <v>6073</v>
      </c>
      <c r="B1424" s="1" t="s">
        <v>6074</v>
      </c>
      <c r="C1424" s="1" t="s">
        <v>6075</v>
      </c>
      <c r="D1424" s="2" t="s">
        <v>6076</v>
      </c>
      <c r="E1424" t="str">
        <f>IMAGE("https://cdn2.vox-cdn.com/thumbor/zJJZ5CZGrPjoBmYBQjwKrNp-j2A=/0x183:3500x2152/1600x900/cdn0.vox-cdn.com/uploads/chorus_image/image/46503322/GettyImages-466495828.0.jpg",1)</f>
        <v/>
      </c>
      <c r="F1424" s="1" t="s">
        <v>4</v>
      </c>
      <c r="G1424" s="2" t="s">
        <v>6077</v>
      </c>
    </row>
    <row r="1425">
      <c r="A1425" s="1" t="s">
        <v>6078</v>
      </c>
      <c r="B1425" s="1" t="s">
        <v>794</v>
      </c>
      <c r="C1425" s="1" t="s">
        <v>6079</v>
      </c>
      <c r="D1425" s="2" t="s">
        <v>6080</v>
      </c>
      <c r="E1425" t="str">
        <f>IMAGE("https://avatars1.githubusercontent.com/u/6308081?v=3&amp;amp;s=400",1)</f>
        <v/>
      </c>
      <c r="F1425" s="1" t="s">
        <v>4</v>
      </c>
      <c r="G1425" s="2" t="s">
        <v>6081</v>
      </c>
    </row>
    <row r="1426">
      <c r="A1426" s="1" t="s">
        <v>6069</v>
      </c>
      <c r="B1426" s="1" t="s">
        <v>4094</v>
      </c>
      <c r="C1426" s="1" t="s">
        <v>6070</v>
      </c>
      <c r="D1426" s="1" t="s">
        <v>6071</v>
      </c>
      <c r="E1426" t="str">
        <f t="shared" ref="E1426:E1427" si="185">IMAGE("http://ifttt.com/images/no_image_card.png",1)</f>
        <v/>
      </c>
      <c r="F1426" s="1" t="s">
        <v>4</v>
      </c>
      <c r="G1426" s="2" t="s">
        <v>6072</v>
      </c>
    </row>
    <row r="1427">
      <c r="A1427" s="1" t="s">
        <v>6082</v>
      </c>
      <c r="B1427" s="1" t="s">
        <v>6083</v>
      </c>
      <c r="C1427" s="1" t="s">
        <v>6084</v>
      </c>
      <c r="D1427" s="1" t="s">
        <v>6085</v>
      </c>
      <c r="E1427" t="str">
        <f t="shared" si="185"/>
        <v/>
      </c>
      <c r="F1427" s="1" t="s">
        <v>4</v>
      </c>
      <c r="G1427" s="2" t="s">
        <v>6086</v>
      </c>
    </row>
    <row r="1428">
      <c r="A1428" s="1" t="s">
        <v>6082</v>
      </c>
      <c r="B1428" s="1" t="s">
        <v>6087</v>
      </c>
      <c r="C1428" s="1" t="s">
        <v>6088</v>
      </c>
      <c r="D1428" s="2" t="s">
        <v>6089</v>
      </c>
      <c r="E1428" t="str">
        <f>IMAGE("https://i.ytimg.com/vi/US5Qpfirv_Y/hqdefault.jpg",1)</f>
        <v/>
      </c>
      <c r="F1428" s="1" t="s">
        <v>4</v>
      </c>
      <c r="G1428" s="2" t="s">
        <v>6090</v>
      </c>
    </row>
    <row r="1429">
      <c r="A1429" s="1" t="s">
        <v>6091</v>
      </c>
      <c r="B1429" s="1" t="s">
        <v>6092</v>
      </c>
      <c r="C1429" s="1" t="s">
        <v>6093</v>
      </c>
      <c r="D1429" s="2" t="s">
        <v>6094</v>
      </c>
      <c r="E1429" t="str">
        <f>IMAGE("http://d.ibtimes.co.uk/en/full/1372173/karpelescoin.png",1)</f>
        <v/>
      </c>
      <c r="F1429" s="1" t="s">
        <v>4</v>
      </c>
      <c r="G1429" s="2" t="s">
        <v>6095</v>
      </c>
    </row>
    <row r="1430">
      <c r="A1430" s="1" t="s">
        <v>6096</v>
      </c>
      <c r="B1430" s="1" t="s">
        <v>6097</v>
      </c>
      <c r="C1430" s="1" t="s">
        <v>6098</v>
      </c>
      <c r="D1430" s="2" t="s">
        <v>6099</v>
      </c>
      <c r="E1430" t="str">
        <f>IMAGE("http://i.imgur.com/mujfWV2.png?fb",1)</f>
        <v/>
      </c>
      <c r="F1430" s="1" t="s">
        <v>4</v>
      </c>
      <c r="G1430" s="2" t="s">
        <v>6100</v>
      </c>
    </row>
    <row r="1431">
      <c r="A1431" s="1" t="s">
        <v>6101</v>
      </c>
      <c r="B1431" s="1" t="s">
        <v>6102</v>
      </c>
      <c r="C1431" s="1" t="s">
        <v>6103</v>
      </c>
      <c r="D1431" s="2" t="s">
        <v>6104</v>
      </c>
      <c r="E1431" t="str">
        <f>IMAGE("http://assets.bwbx.io/images/iNUh0qkFuHxA/v1/840x473.jpg",1)</f>
        <v/>
      </c>
      <c r="F1431" s="1" t="s">
        <v>4</v>
      </c>
      <c r="G1431" s="2" t="s">
        <v>6105</v>
      </c>
    </row>
    <row r="1432">
      <c r="A1432" s="1" t="s">
        <v>6106</v>
      </c>
      <c r="B1432" s="1" t="s">
        <v>742</v>
      </c>
      <c r="C1432" s="1" t="s">
        <v>6107</v>
      </c>
      <c r="D1432" s="2" t="s">
        <v>6108</v>
      </c>
      <c r="E1432" t="str">
        <f>IMAGE("http://www.kurzweilai.net/images/Brainprint.jpg",1)</f>
        <v/>
      </c>
      <c r="F1432" s="1" t="s">
        <v>4</v>
      </c>
      <c r="G1432" s="2" t="s">
        <v>6109</v>
      </c>
    </row>
    <row r="1433">
      <c r="A1433" s="1" t="s">
        <v>6110</v>
      </c>
      <c r="B1433" s="1" t="s">
        <v>6111</v>
      </c>
      <c r="C1433" s="1" t="s">
        <v>6112</v>
      </c>
      <c r="D1433" s="1" t="s">
        <v>6113</v>
      </c>
      <c r="E1433" t="str">
        <f>IMAGE("http://ifttt.com/images/no_image_card.png",1)</f>
        <v/>
      </c>
      <c r="F1433" s="1" t="s">
        <v>4</v>
      </c>
      <c r="G1433" s="2" t="s">
        <v>6114</v>
      </c>
    </row>
    <row r="1434">
      <c r="A1434" s="1" t="s">
        <v>6115</v>
      </c>
      <c r="B1434" s="1" t="s">
        <v>5354</v>
      </c>
      <c r="C1434" s="1" t="s">
        <v>6116</v>
      </c>
      <c r="D1434" s="2" t="s">
        <v>6117</v>
      </c>
      <c r="E1434" t="str">
        <f>IMAGE("https://bitcoinnewsmagazine.com/wp-content/uploads/2015/06/bitcoincloudservicesponzi.png",1)</f>
        <v/>
      </c>
      <c r="F1434" s="1" t="s">
        <v>4</v>
      </c>
      <c r="G1434" s="2" t="s">
        <v>6118</v>
      </c>
    </row>
    <row r="1435">
      <c r="A1435" s="1" t="s">
        <v>6119</v>
      </c>
      <c r="B1435" s="1" t="s">
        <v>5480</v>
      </c>
      <c r="C1435" s="1" t="s">
        <v>6120</v>
      </c>
      <c r="D1435" s="1" t="s">
        <v>6121</v>
      </c>
      <c r="E1435" t="str">
        <f>IMAGE("http://ifttt.com/images/no_image_card.png",1)</f>
        <v/>
      </c>
      <c r="F1435" s="1" t="s">
        <v>4</v>
      </c>
      <c r="G1435" s="2" t="s">
        <v>6122</v>
      </c>
    </row>
    <row r="1436">
      <c r="A1436" s="1" t="s">
        <v>6123</v>
      </c>
      <c r="B1436" s="1" t="s">
        <v>6124</v>
      </c>
      <c r="C1436" s="1" t="s">
        <v>6125</v>
      </c>
      <c r="D1436" s="2" t="s">
        <v>6126</v>
      </c>
      <c r="E1436" t="str">
        <f>IMAGE("https://i.redditmedia.com/cekq-6QaaTwcfsDB2dwVuJ7kq2qyBBIiCk55UTFH35w.jpg?w=216&amp;amp;s=3d483eb0dd92352d209ef143446f6ea7",1)</f>
        <v/>
      </c>
      <c r="F1436" s="1" t="s">
        <v>4</v>
      </c>
      <c r="G1436" s="2" t="s">
        <v>6127</v>
      </c>
    </row>
    <row r="1437">
      <c r="A1437" s="1" t="s">
        <v>6128</v>
      </c>
      <c r="B1437" s="1" t="s">
        <v>6129</v>
      </c>
      <c r="C1437" s="1" t="s">
        <v>6130</v>
      </c>
      <c r="D1437" s="1" t="s">
        <v>6131</v>
      </c>
      <c r="E1437" t="str">
        <f>IMAGE("http://ifttt.com/images/no_image_card.png",1)</f>
        <v/>
      </c>
      <c r="F1437" s="1" t="s">
        <v>4</v>
      </c>
      <c r="G1437" s="2" t="s">
        <v>6132</v>
      </c>
    </row>
    <row r="1438">
      <c r="A1438" s="1" t="s">
        <v>6133</v>
      </c>
      <c r="B1438" s="1" t="s">
        <v>1295</v>
      </c>
      <c r="C1438" s="1" t="s">
        <v>6134</v>
      </c>
      <c r="D1438" s="2" t="s">
        <v>6135</v>
      </c>
      <c r="E1438" t="str">
        <f>IMAGE("https://i.imgur.com/sweibRz.png",1)</f>
        <v/>
      </c>
      <c r="F1438" s="1" t="s">
        <v>4</v>
      </c>
      <c r="G1438" s="2" t="s">
        <v>6136</v>
      </c>
    </row>
    <row r="1439">
      <c r="A1439" s="1" t="s">
        <v>6137</v>
      </c>
      <c r="B1439" s="1" t="s">
        <v>776</v>
      </c>
      <c r="C1439" s="1" t="s">
        <v>6138</v>
      </c>
      <c r="D1439" s="1" t="s">
        <v>6139</v>
      </c>
      <c r="E1439" t="str">
        <f>IMAGE("http://ifttt.com/images/no_image_card.png",1)</f>
        <v/>
      </c>
      <c r="F1439" s="1" t="s">
        <v>4</v>
      </c>
      <c r="G1439" s="2" t="s">
        <v>6140</v>
      </c>
    </row>
    <row r="1440">
      <c r="A1440" s="1" t="s">
        <v>6141</v>
      </c>
      <c r="B1440" s="1" t="s">
        <v>1990</v>
      </c>
      <c r="C1440" s="1" t="s">
        <v>6142</v>
      </c>
      <c r="D1440" s="2" t="s">
        <v>6143</v>
      </c>
      <c r="E1440" t="str">
        <f>IMAGE("https://fortunedotcom.files.wordpress.com/2015/06/screen-shot-2015-06-10-at-12-05-13-pm.jpg?quality=80&amp;amp;w=820&amp;amp;h=485&amp;amp;crop=1",1)</f>
        <v/>
      </c>
      <c r="F1440" s="1" t="s">
        <v>4</v>
      </c>
      <c r="G1440" s="2" t="s">
        <v>6144</v>
      </c>
    </row>
    <row r="1441">
      <c r="A1441" s="1" t="s">
        <v>6145</v>
      </c>
      <c r="B1441" s="1" t="s">
        <v>6146</v>
      </c>
      <c r="C1441" s="1" t="s">
        <v>6147</v>
      </c>
      <c r="D1441" s="1" t="s">
        <v>6148</v>
      </c>
      <c r="E1441" t="str">
        <f t="shared" ref="E1441:E1442" si="186">IMAGE("http://ifttt.com/images/no_image_card.png",1)</f>
        <v/>
      </c>
      <c r="F1441" s="1" t="s">
        <v>4</v>
      </c>
      <c r="G1441" s="2" t="s">
        <v>6149</v>
      </c>
    </row>
    <row r="1442">
      <c r="A1442" s="1" t="s">
        <v>6145</v>
      </c>
      <c r="B1442" s="1" t="s">
        <v>6150</v>
      </c>
      <c r="C1442" s="1" t="s">
        <v>6151</v>
      </c>
      <c r="D1442" s="1" t="s">
        <v>364</v>
      </c>
      <c r="E1442" t="str">
        <f t="shared" si="186"/>
        <v/>
      </c>
      <c r="F1442" s="1" t="s">
        <v>4</v>
      </c>
      <c r="G1442" s="2" t="s">
        <v>6152</v>
      </c>
    </row>
    <row r="1443">
      <c r="A1443" s="1" t="s">
        <v>6153</v>
      </c>
      <c r="B1443" s="1" t="s">
        <v>6154</v>
      </c>
      <c r="C1443" s="1" t="s">
        <v>6155</v>
      </c>
      <c r="D1443" s="2" t="s">
        <v>6156</v>
      </c>
      <c r="E1443" t="str">
        <f>IMAGE("http://1.bp.blogspot.com/-AKBGG49nibY/U-PkuyMQavI/AAAAAAAABQg/u9s_c3kbRiY/s80/*",1)</f>
        <v/>
      </c>
      <c r="F1443" s="1" t="s">
        <v>4</v>
      </c>
      <c r="G1443" s="2" t="s">
        <v>6157</v>
      </c>
    </row>
    <row r="1444">
      <c r="A1444" s="1" t="s">
        <v>6158</v>
      </c>
      <c r="B1444" s="1" t="s">
        <v>6159</v>
      </c>
      <c r="C1444" s="1" t="s">
        <v>6160</v>
      </c>
      <c r="D1444" s="2" t="s">
        <v>6161</v>
      </c>
      <c r="E1444" t="str">
        <f>IMAGE("https://www.bitcoincloudservices.com/wp-content/uploads/2014/09/mining.png",1)</f>
        <v/>
      </c>
      <c r="F1444" s="1" t="s">
        <v>4</v>
      </c>
      <c r="G1444" s="2" t="s">
        <v>6162</v>
      </c>
    </row>
    <row r="1445">
      <c r="A1445" s="1" t="s">
        <v>6163</v>
      </c>
      <c r="B1445" s="1" t="s">
        <v>6164</v>
      </c>
      <c r="C1445" s="1" t="s">
        <v>6165</v>
      </c>
      <c r="D1445" s="1" t="s">
        <v>6166</v>
      </c>
      <c r="E1445" t="str">
        <f>IMAGE("http://ifttt.com/images/no_image_card.png",1)</f>
        <v/>
      </c>
      <c r="F1445" s="1" t="s">
        <v>4</v>
      </c>
      <c r="G1445" s="2" t="s">
        <v>6167</v>
      </c>
    </row>
    <row r="1446">
      <c r="A1446" s="1" t="s">
        <v>6168</v>
      </c>
      <c r="B1446" s="1" t="s">
        <v>6169</v>
      </c>
      <c r="C1446" s="1" t="s">
        <v>6170</v>
      </c>
      <c r="D1446" s="2" t="s">
        <v>6171</v>
      </c>
      <c r="E1446" t="str">
        <f>IMAGE("https://www.redditstatic.com/icon.png",1)</f>
        <v/>
      </c>
      <c r="F1446" s="1" t="s">
        <v>4</v>
      </c>
      <c r="G1446" s="2" t="s">
        <v>6172</v>
      </c>
    </row>
    <row r="1447">
      <c r="A1447" s="1" t="s">
        <v>6173</v>
      </c>
      <c r="B1447" s="1" t="s">
        <v>6174</v>
      </c>
      <c r="C1447" s="1" t="s">
        <v>6175</v>
      </c>
      <c r="D1447" s="2" t="s">
        <v>6176</v>
      </c>
      <c r="E1447" t="str">
        <f>IMAGE("https://pbs.twimg.com/profile_images/3734928120/903f70a89e8b8d9993be2150794f4013_400x400.jpeg",1)</f>
        <v/>
      </c>
      <c r="F1447" s="1" t="s">
        <v>4</v>
      </c>
      <c r="G1447" s="2" t="s">
        <v>6177</v>
      </c>
    </row>
    <row r="1448">
      <c r="A1448" s="1" t="s">
        <v>6178</v>
      </c>
      <c r="B1448" s="1" t="s">
        <v>6179</v>
      </c>
      <c r="C1448" s="1" t="s">
        <v>6180</v>
      </c>
      <c r="D1448" s="1" t="s">
        <v>6181</v>
      </c>
      <c r="E1448" t="str">
        <f>IMAGE("http://ifttt.com/images/no_image_card.png",1)</f>
        <v/>
      </c>
      <c r="F1448" s="1" t="s">
        <v>4</v>
      </c>
      <c r="G1448" s="2" t="s">
        <v>6182</v>
      </c>
    </row>
    <row r="1449">
      <c r="A1449" s="1" t="s">
        <v>6183</v>
      </c>
      <c r="B1449" s="1" t="s">
        <v>6184</v>
      </c>
      <c r="C1449" s="1" t="s">
        <v>6185</v>
      </c>
      <c r="D1449" s="2" t="s">
        <v>6186</v>
      </c>
      <c r="E1449" t="str">
        <f>IMAGE("https://pbs.twimg.com/profile_images/470238110735814656/rA84eW2q_400x400.jpeg",1)</f>
        <v/>
      </c>
      <c r="F1449" s="1" t="s">
        <v>4</v>
      </c>
      <c r="G1449" s="2" t="s">
        <v>6187</v>
      </c>
    </row>
    <row r="1450">
      <c r="A1450" s="1" t="s">
        <v>6188</v>
      </c>
      <c r="B1450" s="1" t="s">
        <v>1393</v>
      </c>
      <c r="C1450" s="1" t="s">
        <v>6189</v>
      </c>
      <c r="D1450" s="2" t="s">
        <v>6190</v>
      </c>
      <c r="E1450" t="str">
        <f>IMAGE("https://pbs.twimg.com/profile_images/529060806906757121/aNY8vt_h_400x400.jpeg",1)</f>
        <v/>
      </c>
      <c r="F1450" s="1" t="s">
        <v>4</v>
      </c>
      <c r="G1450" s="2" t="s">
        <v>6191</v>
      </c>
    </row>
    <row r="1451">
      <c r="A1451" s="1" t="s">
        <v>6192</v>
      </c>
      <c r="B1451" s="1" t="s">
        <v>6193</v>
      </c>
      <c r="C1451" s="1" t="s">
        <v>6194</v>
      </c>
      <c r="D1451" s="2" t="s">
        <v>6195</v>
      </c>
      <c r="E1451" t="str">
        <f>IMAGE("http://donate.osm.org/img/twitter-card.png",1)</f>
        <v/>
      </c>
      <c r="F1451" s="1" t="s">
        <v>4</v>
      </c>
      <c r="G1451" s="2" t="s">
        <v>6196</v>
      </c>
    </row>
    <row r="1452">
      <c r="A1452" s="1" t="s">
        <v>6197</v>
      </c>
      <c r="B1452" s="1" t="s">
        <v>6198</v>
      </c>
      <c r="C1452" s="1" t="s">
        <v>6199</v>
      </c>
      <c r="D1452" s="1" t="s">
        <v>6200</v>
      </c>
      <c r="E1452" t="str">
        <f>IMAGE("http://ifttt.com/images/no_image_card.png",1)</f>
        <v/>
      </c>
      <c r="F1452" s="1" t="s">
        <v>4</v>
      </c>
      <c r="G1452" s="2" t="s">
        <v>6201</v>
      </c>
    </row>
    <row r="1453">
      <c r="A1453" s="1" t="s">
        <v>6202</v>
      </c>
      <c r="B1453" s="1" t="s">
        <v>2230</v>
      </c>
      <c r="C1453" s="1" t="s">
        <v>6203</v>
      </c>
      <c r="D1453" s="2" t="s">
        <v>6204</v>
      </c>
      <c r="E1453" t="str">
        <f>IMAGE("https://www.redditstatic.com/icon.png",1)</f>
        <v/>
      </c>
      <c r="F1453" s="1" t="s">
        <v>4</v>
      </c>
      <c r="G1453" s="2" t="s">
        <v>6205</v>
      </c>
    </row>
    <row r="1454">
      <c r="A1454" s="1" t="s">
        <v>6206</v>
      </c>
      <c r="B1454" s="1" t="s">
        <v>1203</v>
      </c>
      <c r="C1454" s="1" t="s">
        <v>6207</v>
      </c>
      <c r="D1454" s="1" t="s">
        <v>364</v>
      </c>
      <c r="E1454" t="str">
        <f>IMAGE("http://ifttt.com/images/no_image_card.png",1)</f>
        <v/>
      </c>
      <c r="F1454" s="1" t="s">
        <v>4</v>
      </c>
      <c r="G1454" s="2" t="s">
        <v>6208</v>
      </c>
    </row>
    <row r="1455">
      <c r="A1455" s="1" t="s">
        <v>6209</v>
      </c>
      <c r="B1455" s="1" t="s">
        <v>1384</v>
      </c>
      <c r="C1455" s="1" t="s">
        <v>6210</v>
      </c>
      <c r="D1455" s="2" t="s">
        <v>6211</v>
      </c>
      <c r="E1455" t="str">
        <f>IMAGE("http://bitcoinist.net/wp-content/uploads/2015/06/warehouse.jpg",1)</f>
        <v/>
      </c>
      <c r="F1455" s="1" t="s">
        <v>4</v>
      </c>
      <c r="G1455" s="2" t="s">
        <v>6212</v>
      </c>
    </row>
    <row r="1456">
      <c r="A1456" s="1" t="s">
        <v>6213</v>
      </c>
      <c r="B1456" s="1" t="s">
        <v>1034</v>
      </c>
      <c r="C1456" s="1" t="s">
        <v>6214</v>
      </c>
      <c r="D1456" s="1" t="s">
        <v>6215</v>
      </c>
      <c r="E1456" t="str">
        <f t="shared" ref="E1456:E1457" si="187">IMAGE("http://ifttt.com/images/no_image_card.png",1)</f>
        <v/>
      </c>
      <c r="F1456" s="1" t="s">
        <v>4</v>
      </c>
      <c r="G1456" s="2" t="s">
        <v>6216</v>
      </c>
    </row>
    <row r="1457">
      <c r="A1457" s="1" t="s">
        <v>6217</v>
      </c>
      <c r="B1457" s="1" t="s">
        <v>6218</v>
      </c>
      <c r="C1457" s="1" t="s">
        <v>6219</v>
      </c>
      <c r="D1457" s="1" t="s">
        <v>6220</v>
      </c>
      <c r="E1457" t="str">
        <f t="shared" si="187"/>
        <v/>
      </c>
      <c r="F1457" s="1" t="s">
        <v>4</v>
      </c>
      <c r="G1457" s="2" t="s">
        <v>6221</v>
      </c>
    </row>
    <row r="1458">
      <c r="A1458" s="1" t="s">
        <v>6222</v>
      </c>
      <c r="B1458" s="1" t="s">
        <v>6223</v>
      </c>
      <c r="C1458" s="1" t="s">
        <v>6224</v>
      </c>
      <c r="D1458" s="2" t="s">
        <v>6225</v>
      </c>
      <c r="E1458" t="str">
        <f>IMAGE("http://cointelegraph.com/images/725_aHR0cDovL2NvaW50ZWxlZ3JhcGguY29tL3N0b3JhZ2UvdXBsb2Fkcy92aWV3LzUzYTM5NWI0NGU3YTAxYmQwYzE2YmNmZTQ3OWM0OTc0LnBuZw==.jpg",1)</f>
        <v/>
      </c>
      <c r="F1458" s="1" t="s">
        <v>4</v>
      </c>
      <c r="G1458" s="2" t="s">
        <v>6226</v>
      </c>
    </row>
    <row r="1459">
      <c r="A1459" s="1" t="s">
        <v>6213</v>
      </c>
      <c r="B1459" s="1" t="s">
        <v>1034</v>
      </c>
      <c r="C1459" s="1" t="s">
        <v>6214</v>
      </c>
      <c r="D1459" s="1" t="s">
        <v>6215</v>
      </c>
      <c r="E1459" t="str">
        <f t="shared" ref="E1459:E1460" si="188">IMAGE("http://ifttt.com/images/no_image_card.png",1)</f>
        <v/>
      </c>
      <c r="F1459" s="1" t="s">
        <v>4</v>
      </c>
      <c r="G1459" s="2" t="s">
        <v>6216</v>
      </c>
    </row>
    <row r="1460">
      <c r="A1460" s="1" t="s">
        <v>6227</v>
      </c>
      <c r="B1460" s="1" t="s">
        <v>6228</v>
      </c>
      <c r="C1460" s="1" t="s">
        <v>6229</v>
      </c>
      <c r="D1460" s="1" t="s">
        <v>6230</v>
      </c>
      <c r="E1460" t="str">
        <f t="shared" si="188"/>
        <v/>
      </c>
      <c r="F1460" s="1" t="s">
        <v>4</v>
      </c>
      <c r="G1460" s="2" t="s">
        <v>6231</v>
      </c>
    </row>
    <row r="1461">
      <c r="A1461" s="1" t="s">
        <v>6232</v>
      </c>
      <c r="B1461" s="1" t="s">
        <v>5345</v>
      </c>
      <c r="C1461" s="1" t="s">
        <v>6233</v>
      </c>
      <c r="D1461" s="2" t="s">
        <v>6234</v>
      </c>
      <c r="E1461" t="str">
        <f>IMAGE("http://0.gravatar.com/blavatar/80e52697fe656b705b8e007d2b72e6db?s=200&amp;amp;ts=1433975822",1)</f>
        <v/>
      </c>
      <c r="F1461" s="1" t="s">
        <v>4</v>
      </c>
      <c r="G1461" s="2" t="s">
        <v>6235</v>
      </c>
    </row>
    <row r="1462">
      <c r="A1462" s="1" t="s">
        <v>6236</v>
      </c>
      <c r="B1462" s="1" t="s">
        <v>6237</v>
      </c>
      <c r="C1462" s="1" t="s">
        <v>6238</v>
      </c>
      <c r="D1462" s="1" t="s">
        <v>6239</v>
      </c>
      <c r="E1462" t="str">
        <f t="shared" ref="E1462:E1467" si="189">IMAGE("http://ifttt.com/images/no_image_card.png",1)</f>
        <v/>
      </c>
      <c r="F1462" s="1" t="s">
        <v>4</v>
      </c>
      <c r="G1462" s="2" t="s">
        <v>6240</v>
      </c>
    </row>
    <row r="1463">
      <c r="A1463" s="1" t="s">
        <v>6241</v>
      </c>
      <c r="B1463" s="1" t="s">
        <v>6242</v>
      </c>
      <c r="C1463" s="1" t="s">
        <v>6243</v>
      </c>
      <c r="D1463" s="1" t="s">
        <v>6244</v>
      </c>
      <c r="E1463" t="str">
        <f t="shared" si="189"/>
        <v/>
      </c>
      <c r="F1463" s="1" t="s">
        <v>4</v>
      </c>
      <c r="G1463" s="2" t="s">
        <v>6245</v>
      </c>
    </row>
    <row r="1464">
      <c r="A1464" s="1" t="s">
        <v>6246</v>
      </c>
      <c r="B1464" s="1" t="s">
        <v>6247</v>
      </c>
      <c r="C1464" s="1" t="s">
        <v>6248</v>
      </c>
      <c r="D1464" s="1" t="s">
        <v>6249</v>
      </c>
      <c r="E1464" t="str">
        <f t="shared" si="189"/>
        <v/>
      </c>
      <c r="F1464" s="1" t="s">
        <v>4</v>
      </c>
      <c r="G1464" s="2" t="s">
        <v>6250</v>
      </c>
    </row>
    <row r="1465">
      <c r="A1465" s="1" t="s">
        <v>6251</v>
      </c>
      <c r="B1465" s="1" t="s">
        <v>6252</v>
      </c>
      <c r="C1465" s="1" t="s">
        <v>6253</v>
      </c>
      <c r="D1465" s="1" t="s">
        <v>364</v>
      </c>
      <c r="E1465" t="str">
        <f t="shared" si="189"/>
        <v/>
      </c>
      <c r="F1465" s="1" t="s">
        <v>4</v>
      </c>
      <c r="G1465" s="2" t="s">
        <v>6254</v>
      </c>
    </row>
    <row r="1466">
      <c r="A1466" s="1" t="s">
        <v>6255</v>
      </c>
      <c r="B1466" s="1" t="s">
        <v>6256</v>
      </c>
      <c r="C1466" s="1" t="s">
        <v>6257</v>
      </c>
      <c r="D1466" s="1" t="s">
        <v>6258</v>
      </c>
      <c r="E1466" t="str">
        <f t="shared" si="189"/>
        <v/>
      </c>
      <c r="F1466" s="1" t="s">
        <v>4</v>
      </c>
      <c r="G1466" s="2" t="s">
        <v>6259</v>
      </c>
    </row>
    <row r="1467">
      <c r="A1467" s="1" t="s">
        <v>6260</v>
      </c>
      <c r="B1467" s="1" t="s">
        <v>6261</v>
      </c>
      <c r="C1467" s="1" t="s">
        <v>6262</v>
      </c>
      <c r="D1467" s="1" t="s">
        <v>6263</v>
      </c>
      <c r="E1467" t="str">
        <f t="shared" si="189"/>
        <v/>
      </c>
      <c r="F1467" s="1" t="s">
        <v>4</v>
      </c>
      <c r="G1467" s="2" t="s">
        <v>6264</v>
      </c>
    </row>
    <row r="1468">
      <c r="A1468" s="1" t="s">
        <v>6265</v>
      </c>
      <c r="B1468" s="1" t="s">
        <v>6266</v>
      </c>
      <c r="C1468" s="1" t="s">
        <v>6267</v>
      </c>
      <c r="D1468" s="2" t="s">
        <v>6268</v>
      </c>
      <c r="E1468" t="str">
        <f>IMAGE("https://i.redditmedia.com/v-5G8v7oI3focV5zFwkSS_f7V5G6wkohKB8FdjP4mbE.jpg?w=216&amp;amp;s=47bbe8808a69dae1941d4afc4b8616d6",1)</f>
        <v/>
      </c>
      <c r="F1468" s="1" t="s">
        <v>4</v>
      </c>
      <c r="G1468" s="2" t="s">
        <v>6269</v>
      </c>
    </row>
    <row r="1469">
      <c r="A1469" s="1" t="s">
        <v>6270</v>
      </c>
      <c r="B1469" s="1" t="s">
        <v>495</v>
      </c>
      <c r="C1469" s="1" t="s">
        <v>6271</v>
      </c>
      <c r="D1469" s="1" t="s">
        <v>364</v>
      </c>
      <c r="E1469" t="str">
        <f t="shared" ref="E1469:E1472" si="190">IMAGE("http://ifttt.com/images/no_image_card.png",1)</f>
        <v/>
      </c>
      <c r="F1469" s="1" t="s">
        <v>4</v>
      </c>
      <c r="G1469" s="2" t="s">
        <v>6272</v>
      </c>
    </row>
    <row r="1470">
      <c r="A1470" s="1" t="s">
        <v>6273</v>
      </c>
      <c r="B1470" s="1" t="s">
        <v>6274</v>
      </c>
      <c r="C1470" s="1" t="s">
        <v>6275</v>
      </c>
      <c r="D1470" s="1" t="s">
        <v>6276</v>
      </c>
      <c r="E1470" t="str">
        <f t="shared" si="190"/>
        <v/>
      </c>
      <c r="F1470" s="1" t="s">
        <v>4</v>
      </c>
      <c r="G1470" s="2" t="s">
        <v>6277</v>
      </c>
    </row>
    <row r="1471">
      <c r="A1471" s="1" t="s">
        <v>6278</v>
      </c>
      <c r="B1471" s="1" t="s">
        <v>5331</v>
      </c>
      <c r="C1471" s="1" t="s">
        <v>6279</v>
      </c>
      <c r="D1471" s="1" t="s">
        <v>6280</v>
      </c>
      <c r="E1471" t="str">
        <f t="shared" si="190"/>
        <v/>
      </c>
      <c r="F1471" s="1" t="s">
        <v>4</v>
      </c>
      <c r="G1471" s="2" t="s">
        <v>6281</v>
      </c>
    </row>
    <row r="1472">
      <c r="A1472" s="1" t="s">
        <v>6278</v>
      </c>
      <c r="B1472" s="1" t="s">
        <v>6282</v>
      </c>
      <c r="C1472" s="1" t="s">
        <v>6283</v>
      </c>
      <c r="D1472" s="2" t="s">
        <v>6284</v>
      </c>
      <c r="E1472" t="str">
        <f t="shared" si="190"/>
        <v/>
      </c>
      <c r="F1472" s="1" t="s">
        <v>4</v>
      </c>
      <c r="G1472" s="2" t="s">
        <v>6285</v>
      </c>
    </row>
    <row r="1473">
      <c r="A1473" s="1" t="s">
        <v>6286</v>
      </c>
      <c r="B1473" s="1" t="s">
        <v>2273</v>
      </c>
      <c r="C1473" s="1" t="s">
        <v>6287</v>
      </c>
      <c r="D1473" s="2" t="s">
        <v>6288</v>
      </c>
      <c r="E1473" t="str">
        <f>IMAGE("http://img.astroawani.com/2014-10/81413878620_295x200.jpg",1)</f>
        <v/>
      </c>
      <c r="F1473" s="1" t="s">
        <v>4</v>
      </c>
      <c r="G1473" s="2" t="s">
        <v>6289</v>
      </c>
    </row>
    <row r="1474">
      <c r="A1474" s="1" t="s">
        <v>6286</v>
      </c>
      <c r="B1474" s="1" t="s">
        <v>6290</v>
      </c>
      <c r="C1474" s="1" t="s">
        <v>6291</v>
      </c>
      <c r="D1474" s="2" t="s">
        <v>6292</v>
      </c>
      <c r="E1474" t="str">
        <f>IMAGE("http://notquant.com/wp-content/uploads/2015/06/inspirational_Redistribution.jpg",1)</f>
        <v/>
      </c>
      <c r="F1474" s="1" t="s">
        <v>4</v>
      </c>
      <c r="G1474" s="2" t="s">
        <v>6293</v>
      </c>
    </row>
    <row r="1475">
      <c r="A1475" s="1" t="s">
        <v>6294</v>
      </c>
      <c r="B1475" s="1" t="s">
        <v>2066</v>
      </c>
      <c r="C1475" s="1" t="s">
        <v>6295</v>
      </c>
      <c r="D1475" s="1" t="s">
        <v>6296</v>
      </c>
      <c r="E1475" t="str">
        <f>IMAGE("http://ifttt.com/images/no_image_card.png",1)</f>
        <v/>
      </c>
      <c r="F1475" s="1" t="s">
        <v>4</v>
      </c>
      <c r="G1475" s="2" t="s">
        <v>6297</v>
      </c>
    </row>
    <row r="1476">
      <c r="A1476" s="1" t="s">
        <v>6298</v>
      </c>
      <c r="B1476" s="1" t="s">
        <v>4325</v>
      </c>
      <c r="C1476" s="1" t="s">
        <v>6299</v>
      </c>
      <c r="D1476" s="2" t="s">
        <v>6300</v>
      </c>
      <c r="E1476" t="str">
        <f>IMAGE("http://www.nasdaq.com/images/dreamit.jpg",1)</f>
        <v/>
      </c>
      <c r="F1476" s="1" t="s">
        <v>4</v>
      </c>
      <c r="G1476" s="2" t="s">
        <v>6301</v>
      </c>
    </row>
    <row r="1477">
      <c r="A1477" s="1" t="s">
        <v>6302</v>
      </c>
      <c r="B1477" s="1" t="s">
        <v>6303</v>
      </c>
      <c r="C1477" s="1" t="s">
        <v>6304</v>
      </c>
      <c r="D1477" s="1" t="s">
        <v>6305</v>
      </c>
      <c r="E1477" t="str">
        <f t="shared" ref="E1477:E1478" si="191">IMAGE("http://ifttt.com/images/no_image_card.png",1)</f>
        <v/>
      </c>
      <c r="F1477" s="1" t="s">
        <v>4</v>
      </c>
      <c r="G1477" s="2" t="s">
        <v>6306</v>
      </c>
    </row>
    <row r="1478">
      <c r="A1478" s="1" t="s">
        <v>6307</v>
      </c>
      <c r="B1478" s="1" t="s">
        <v>6308</v>
      </c>
      <c r="C1478" s="1" t="s">
        <v>6309</v>
      </c>
      <c r="D1478" s="1" t="s">
        <v>6310</v>
      </c>
      <c r="E1478" t="str">
        <f t="shared" si="191"/>
        <v/>
      </c>
      <c r="F1478" s="1" t="s">
        <v>4</v>
      </c>
      <c r="G1478" s="2" t="s">
        <v>6311</v>
      </c>
    </row>
    <row r="1479">
      <c r="A1479" s="1" t="s">
        <v>6298</v>
      </c>
      <c r="B1479" s="1" t="s">
        <v>4325</v>
      </c>
      <c r="C1479" s="1" t="s">
        <v>6299</v>
      </c>
      <c r="D1479" s="2" t="s">
        <v>6300</v>
      </c>
      <c r="E1479" t="str">
        <f>IMAGE("http://www.nasdaq.com/images/dreamit.jpg",1)</f>
        <v/>
      </c>
      <c r="F1479" s="1" t="s">
        <v>4</v>
      </c>
      <c r="G1479" s="2" t="s">
        <v>6301</v>
      </c>
    </row>
    <row r="1480">
      <c r="A1480" s="1" t="s">
        <v>6312</v>
      </c>
      <c r="B1480" s="1" t="s">
        <v>981</v>
      </c>
      <c r="C1480" s="1" t="s">
        <v>6313</v>
      </c>
      <c r="D1480" s="2" t="s">
        <v>6314</v>
      </c>
      <c r="E1480" t="str">
        <f>IMAGE("http://bravenewcoin.com/assets/Uploads/_resampled/CroppedImage400400-Selection-137.png",1)</f>
        <v/>
      </c>
      <c r="F1480" s="1" t="s">
        <v>4</v>
      </c>
      <c r="G1480" s="2" t="s">
        <v>6315</v>
      </c>
    </row>
    <row r="1481">
      <c r="A1481" s="1" t="s">
        <v>6316</v>
      </c>
      <c r="B1481" s="1" t="s">
        <v>4188</v>
      </c>
      <c r="C1481" s="1" t="s">
        <v>6317</v>
      </c>
      <c r="D1481" s="2" t="s">
        <v>6318</v>
      </c>
      <c r="E1481" t="str">
        <f>IMAGE("https://i.ytimg.com/vi/2ky3mDUoh74/hqdefault.jpg",1)</f>
        <v/>
      </c>
      <c r="F1481" s="1" t="s">
        <v>4</v>
      </c>
      <c r="G1481" s="2" t="s">
        <v>6319</v>
      </c>
    </row>
    <row r="1482">
      <c r="A1482" s="1" t="s">
        <v>6320</v>
      </c>
      <c r="B1482" s="1" t="s">
        <v>3335</v>
      </c>
      <c r="C1482" s="1" t="s">
        <v>6321</v>
      </c>
      <c r="D1482" s="2" t="s">
        <v>6322</v>
      </c>
      <c r="E1482" t="str">
        <f>IMAGE("https://i.ytimg.com/vi/ggK95uVZnKs/hqdefault.jpg",1)</f>
        <v/>
      </c>
      <c r="F1482" s="1" t="s">
        <v>4</v>
      </c>
      <c r="G1482" s="2" t="s">
        <v>6323</v>
      </c>
    </row>
    <row r="1483">
      <c r="A1483" s="1" t="s">
        <v>6324</v>
      </c>
      <c r="B1483" s="1" t="s">
        <v>3406</v>
      </c>
      <c r="C1483" s="1" t="s">
        <v>6325</v>
      </c>
      <c r="D1483" s="2" t="s">
        <v>6326</v>
      </c>
      <c r="E1483" t="str">
        <f>IMAGE("http://247cryptonews.com/wp-content/uploads/2015/06/BetChain-Header.png",1)</f>
        <v/>
      </c>
      <c r="F1483" s="1" t="s">
        <v>4</v>
      </c>
      <c r="G1483" s="2" t="s">
        <v>6327</v>
      </c>
    </row>
    <row r="1484">
      <c r="A1484" s="1" t="s">
        <v>6324</v>
      </c>
      <c r="B1484" s="1" t="s">
        <v>991</v>
      </c>
      <c r="C1484" s="1" t="s">
        <v>6328</v>
      </c>
      <c r="D1484" s="1" t="s">
        <v>6329</v>
      </c>
      <c r="E1484" t="str">
        <f t="shared" ref="E1484:E1485" si="192">IMAGE("http://ifttt.com/images/no_image_card.png",1)</f>
        <v/>
      </c>
      <c r="F1484" s="1" t="s">
        <v>4</v>
      </c>
      <c r="G1484" s="2" t="s">
        <v>6330</v>
      </c>
    </row>
    <row r="1485">
      <c r="A1485" s="1" t="s">
        <v>6331</v>
      </c>
      <c r="B1485" s="1" t="s">
        <v>6332</v>
      </c>
      <c r="C1485" s="1" t="s">
        <v>6333</v>
      </c>
      <c r="D1485" s="1" t="s">
        <v>6334</v>
      </c>
      <c r="E1485" t="str">
        <f t="shared" si="192"/>
        <v/>
      </c>
      <c r="F1485" s="1" t="s">
        <v>4</v>
      </c>
      <c r="G1485" s="2" t="s">
        <v>6335</v>
      </c>
    </row>
    <row r="1486">
      <c r="A1486" s="1" t="s">
        <v>6336</v>
      </c>
      <c r="B1486" s="1" t="s">
        <v>6030</v>
      </c>
      <c r="C1486" s="1" t="s">
        <v>6337</v>
      </c>
      <c r="D1486" s="2" t="s">
        <v>6338</v>
      </c>
      <c r="E1486" t="str">
        <f>IMAGE("http://www.itaxsmart.com/wp-content/uploads/2014/10/7-Apps-for-Mobile-Entrepreneurs1.jpg",1)</f>
        <v/>
      </c>
      <c r="F1486" s="1" t="s">
        <v>4</v>
      </c>
      <c r="G1486" s="2" t="s">
        <v>6339</v>
      </c>
    </row>
    <row r="1487">
      <c r="A1487" s="1" t="s">
        <v>6336</v>
      </c>
      <c r="B1487" s="1" t="s">
        <v>5743</v>
      </c>
      <c r="C1487" s="1" t="s">
        <v>6340</v>
      </c>
      <c r="D1487" s="2" t="s">
        <v>6341</v>
      </c>
      <c r="E1487" t="str">
        <f>IMAGE("http://i.imgur.com/hvGFdP7.png",1)</f>
        <v/>
      </c>
      <c r="F1487" s="1" t="s">
        <v>4</v>
      </c>
      <c r="G1487" s="2" t="s">
        <v>6342</v>
      </c>
    </row>
    <row r="1488">
      <c r="A1488" s="1" t="s">
        <v>6343</v>
      </c>
      <c r="B1488" s="1" t="s">
        <v>6344</v>
      </c>
      <c r="C1488" s="1" t="s">
        <v>6345</v>
      </c>
      <c r="D1488" s="1" t="s">
        <v>364</v>
      </c>
      <c r="E1488" t="str">
        <f>IMAGE("http://ifttt.com/images/no_image_card.png",1)</f>
        <v/>
      </c>
      <c r="F1488" s="1" t="s">
        <v>4</v>
      </c>
      <c r="G1488" s="2" t="s">
        <v>6346</v>
      </c>
    </row>
    <row r="1489">
      <c r="A1489" s="1" t="s">
        <v>6347</v>
      </c>
      <c r="B1489" s="1" t="s">
        <v>6348</v>
      </c>
      <c r="C1489" s="1" t="s">
        <v>6349</v>
      </c>
      <c r="D1489" s="2" t="s">
        <v>6350</v>
      </c>
      <c r="E1489" t="str">
        <f>IMAGE("https://pbs.twimg.com/media/CHMp85uUkAA6V67.png:large",1)</f>
        <v/>
      </c>
      <c r="F1489" s="1" t="s">
        <v>4</v>
      </c>
      <c r="G1489" s="2" t="s">
        <v>6351</v>
      </c>
    </row>
    <row r="1490">
      <c r="A1490" s="1" t="s">
        <v>6352</v>
      </c>
      <c r="B1490" s="1" t="s">
        <v>6353</v>
      </c>
      <c r="C1490" s="1" t="s">
        <v>6354</v>
      </c>
      <c r="D1490" s="1" t="s">
        <v>364</v>
      </c>
      <c r="E1490" t="str">
        <f>IMAGE("http://ifttt.com/images/no_image_card.png",1)</f>
        <v/>
      </c>
      <c r="F1490" s="1" t="s">
        <v>4</v>
      </c>
      <c r="G1490" s="2" t="s">
        <v>6355</v>
      </c>
    </row>
    <row r="1491">
      <c r="A1491" s="1" t="s">
        <v>6356</v>
      </c>
      <c r="B1491" s="1" t="s">
        <v>2110</v>
      </c>
      <c r="C1491" s="1" t="s">
        <v>6357</v>
      </c>
      <c r="D1491" s="2" t="s">
        <v>6358</v>
      </c>
      <c r="E1491" t="str">
        <f>IMAGE("http://fm.cnbc.com/applications/cnbc.com/resources/img/editorial/2015/06/10/102748338-109e5c1f392d14a8c2cc71e7b877bf462415a64c.600x400.jpg",1)</f>
        <v/>
      </c>
      <c r="F1491" s="1" t="s">
        <v>4</v>
      </c>
      <c r="G1491" s="2" t="s">
        <v>6359</v>
      </c>
    </row>
    <row r="1492">
      <c r="A1492" s="1" t="s">
        <v>6360</v>
      </c>
      <c r="B1492" s="1" t="s">
        <v>1300</v>
      </c>
      <c r="C1492" s="1" t="s">
        <v>6361</v>
      </c>
      <c r="D1492" s="1" t="s">
        <v>6362</v>
      </c>
      <c r="E1492" t="str">
        <f t="shared" ref="E1492:E1495" si="193">IMAGE("http://ifttt.com/images/no_image_card.png",1)</f>
        <v/>
      </c>
      <c r="F1492" s="1" t="s">
        <v>4</v>
      </c>
      <c r="G1492" s="2" t="s">
        <v>6363</v>
      </c>
    </row>
    <row r="1493">
      <c r="A1493" s="1" t="s">
        <v>6364</v>
      </c>
      <c r="B1493" s="1" t="s">
        <v>6365</v>
      </c>
      <c r="C1493" s="1" t="s">
        <v>6366</v>
      </c>
      <c r="D1493" s="1" t="s">
        <v>6367</v>
      </c>
      <c r="E1493" t="str">
        <f t="shared" si="193"/>
        <v/>
      </c>
      <c r="F1493" s="1" t="s">
        <v>4</v>
      </c>
      <c r="G1493" s="2" t="s">
        <v>6368</v>
      </c>
    </row>
    <row r="1494">
      <c r="A1494" s="1" t="s">
        <v>6369</v>
      </c>
      <c r="B1494" s="1" t="s">
        <v>667</v>
      </c>
      <c r="C1494" s="1" t="s">
        <v>6370</v>
      </c>
      <c r="D1494" s="1" t="s">
        <v>6371</v>
      </c>
      <c r="E1494" t="str">
        <f t="shared" si="193"/>
        <v/>
      </c>
      <c r="F1494" s="1" t="s">
        <v>4</v>
      </c>
      <c r="G1494" s="2" t="s">
        <v>6372</v>
      </c>
    </row>
    <row r="1495">
      <c r="A1495" s="1" t="s">
        <v>6373</v>
      </c>
      <c r="B1495" s="1" t="s">
        <v>5083</v>
      </c>
      <c r="C1495" s="1" t="s">
        <v>6374</v>
      </c>
      <c r="D1495" s="1" t="s">
        <v>6375</v>
      </c>
      <c r="E1495" t="str">
        <f t="shared" si="193"/>
        <v/>
      </c>
      <c r="F1495" s="1" t="s">
        <v>4</v>
      </c>
      <c r="G1495" s="2" t="s">
        <v>6376</v>
      </c>
    </row>
    <row r="1496">
      <c r="A1496" s="1" t="s">
        <v>6377</v>
      </c>
      <c r="B1496" s="1" t="s">
        <v>1117</v>
      </c>
      <c r="C1496" s="1" t="s">
        <v>6378</v>
      </c>
      <c r="D1496" s="2" t="s">
        <v>6379</v>
      </c>
      <c r="E1496" t="str">
        <f>IMAGE("http://i.imgur.com/cy3xZOq.png?fb",1)</f>
        <v/>
      </c>
      <c r="F1496" s="1" t="s">
        <v>4</v>
      </c>
      <c r="G1496" s="2" t="s">
        <v>6380</v>
      </c>
    </row>
    <row r="1497">
      <c r="A1497" s="1" t="s">
        <v>6381</v>
      </c>
      <c r="B1497" s="1" t="s">
        <v>6382</v>
      </c>
      <c r="C1497" s="1" t="s">
        <v>6383</v>
      </c>
      <c r="D1497" s="2" t="s">
        <v>6384</v>
      </c>
      <c r="E1497" t="str">
        <f t="shared" ref="E1497:E1500" si="194">IMAGE("http://ifttt.com/images/no_image_card.png",1)</f>
        <v/>
      </c>
      <c r="F1497" s="1" t="s">
        <v>4</v>
      </c>
      <c r="G1497" s="2" t="s">
        <v>6385</v>
      </c>
    </row>
    <row r="1498">
      <c r="A1498" s="1" t="s">
        <v>6386</v>
      </c>
      <c r="B1498" s="1" t="s">
        <v>495</v>
      </c>
      <c r="C1498" s="1" t="s">
        <v>6387</v>
      </c>
      <c r="D1498" s="1" t="s">
        <v>364</v>
      </c>
      <c r="E1498" t="str">
        <f t="shared" si="194"/>
        <v/>
      </c>
      <c r="F1498" s="1" t="s">
        <v>4</v>
      </c>
      <c r="G1498" s="2" t="s">
        <v>6388</v>
      </c>
    </row>
    <row r="1499">
      <c r="A1499" s="1" t="s">
        <v>6389</v>
      </c>
      <c r="B1499" s="1" t="s">
        <v>6390</v>
      </c>
      <c r="C1499" s="1" t="s">
        <v>6391</v>
      </c>
      <c r="D1499" s="1" t="s">
        <v>6392</v>
      </c>
      <c r="E1499" t="str">
        <f t="shared" si="194"/>
        <v/>
      </c>
      <c r="F1499" s="1" t="s">
        <v>4</v>
      </c>
      <c r="G1499" s="2" t="s">
        <v>6393</v>
      </c>
    </row>
    <row r="1500">
      <c r="A1500" s="1" t="s">
        <v>6394</v>
      </c>
      <c r="B1500" s="1" t="s">
        <v>6395</v>
      </c>
      <c r="C1500" s="1" t="s">
        <v>6396</v>
      </c>
      <c r="D1500" s="1" t="s">
        <v>6397</v>
      </c>
      <c r="E1500" t="str">
        <f t="shared" si="194"/>
        <v/>
      </c>
      <c r="F1500" s="1" t="s">
        <v>4</v>
      </c>
      <c r="G1500" s="2" t="s">
        <v>6398</v>
      </c>
    </row>
    <row r="1501">
      <c r="A1501" s="1" t="s">
        <v>6399</v>
      </c>
      <c r="B1501" s="1" t="s">
        <v>1029</v>
      </c>
      <c r="C1501" s="1" t="s">
        <v>6400</v>
      </c>
      <c r="D1501" s="2" t="s">
        <v>6401</v>
      </c>
      <c r="E1501" t="str">
        <f>IMAGE("https://d262ilb51hltx0.cloudfront.net/max/800/1*QaG9-bCOkx_-KNU8VIeZsQ.jpeg",1)</f>
        <v/>
      </c>
      <c r="F1501" s="1" t="s">
        <v>4</v>
      </c>
      <c r="G1501" s="2" t="s">
        <v>6402</v>
      </c>
    </row>
    <row r="1502">
      <c r="A1502" s="1" t="s">
        <v>6403</v>
      </c>
      <c r="B1502" s="1" t="s">
        <v>3591</v>
      </c>
      <c r="C1502" s="1" t="s">
        <v>6404</v>
      </c>
      <c r="D1502" s="1" t="s">
        <v>6405</v>
      </c>
      <c r="E1502" t="str">
        <f t="shared" ref="E1502:E1503" si="195">IMAGE("http://ifttt.com/images/no_image_card.png",1)</f>
        <v/>
      </c>
      <c r="F1502" s="1" t="s">
        <v>4</v>
      </c>
      <c r="G1502" s="2" t="s">
        <v>6406</v>
      </c>
    </row>
    <row r="1503">
      <c r="A1503" s="1" t="s">
        <v>6407</v>
      </c>
      <c r="B1503" s="1" t="s">
        <v>485</v>
      </c>
      <c r="C1503" s="1" t="s">
        <v>6408</v>
      </c>
      <c r="D1503" s="1" t="s">
        <v>6409</v>
      </c>
      <c r="E1503" t="str">
        <f t="shared" si="195"/>
        <v/>
      </c>
      <c r="F1503" s="1" t="s">
        <v>4</v>
      </c>
      <c r="G1503" s="2" t="s">
        <v>6410</v>
      </c>
    </row>
    <row r="1504">
      <c r="A1504" s="1" t="s">
        <v>6411</v>
      </c>
      <c r="B1504" s="1" t="s">
        <v>435</v>
      </c>
      <c r="C1504" s="1" t="s">
        <v>6412</v>
      </c>
      <c r="D1504" s="2" t="s">
        <v>6413</v>
      </c>
      <c r="E1504" t="str">
        <f>IMAGE("https://pbs.twimg.com/media/CHM4jaIUYAAQbr7.jpg:large",1)</f>
        <v/>
      </c>
      <c r="F1504" s="1" t="s">
        <v>4</v>
      </c>
      <c r="G1504" s="2" t="s">
        <v>6414</v>
      </c>
    </row>
    <row r="1505">
      <c r="A1505" s="1" t="s">
        <v>6415</v>
      </c>
      <c r="B1505" s="1" t="s">
        <v>526</v>
      </c>
      <c r="C1505" s="1" t="s">
        <v>6416</v>
      </c>
      <c r="D1505" s="2" t="s">
        <v>6417</v>
      </c>
      <c r="E1505" t="str">
        <f>IMAGE("http://pbs.twimg.com/profile_images/378800000002208078/0f94c135df0c40e73aec5f946961135f_normal.jpeg",1)</f>
        <v/>
      </c>
      <c r="F1505" s="1" t="s">
        <v>4</v>
      </c>
      <c r="G1505" s="2" t="s">
        <v>6418</v>
      </c>
    </row>
    <row r="1506">
      <c r="A1506" s="1" t="s">
        <v>6419</v>
      </c>
      <c r="B1506" s="1" t="s">
        <v>2028</v>
      </c>
      <c r="C1506" s="1" t="s">
        <v>6420</v>
      </c>
      <c r="D1506" s="2" t="s">
        <v>6421</v>
      </c>
      <c r="E1506" t="str">
        <f>IMAGE("http://media.coindesk.com/2015/06/Wences-Casares.png",1)</f>
        <v/>
      </c>
      <c r="F1506" s="1" t="s">
        <v>4</v>
      </c>
      <c r="G1506" s="2" t="s">
        <v>6422</v>
      </c>
    </row>
    <row r="1507">
      <c r="A1507" s="1" t="s">
        <v>6423</v>
      </c>
      <c r="B1507" s="1" t="s">
        <v>5480</v>
      </c>
      <c r="C1507" s="1" t="s">
        <v>6424</v>
      </c>
      <c r="D1507" s="2" t="s">
        <v>6425</v>
      </c>
      <c r="E1507" t="str">
        <f>IMAGE("https://i1.sndcdn.com/artworks-000119862189-1pq1w4-t500x500.jpg",1)</f>
        <v/>
      </c>
      <c r="F1507" s="1" t="s">
        <v>4</v>
      </c>
      <c r="G1507" s="2" t="s">
        <v>6426</v>
      </c>
    </row>
    <row r="1508">
      <c r="A1508" s="1" t="s">
        <v>6427</v>
      </c>
      <c r="B1508" s="1" t="s">
        <v>6428</v>
      </c>
      <c r="C1508" s="1" t="s">
        <v>6429</v>
      </c>
      <c r="D1508" s="1" t="s">
        <v>6430</v>
      </c>
      <c r="E1508" t="str">
        <f>IMAGE("http://ifttt.com/images/no_image_card.png",1)</f>
        <v/>
      </c>
      <c r="F1508" s="1" t="s">
        <v>4</v>
      </c>
      <c r="G1508" s="2" t="s">
        <v>6431</v>
      </c>
    </row>
    <row r="1509">
      <c r="A1509" s="1" t="s">
        <v>6432</v>
      </c>
      <c r="B1509" s="1" t="s">
        <v>6348</v>
      </c>
      <c r="C1509" s="1" t="s">
        <v>6433</v>
      </c>
      <c r="D1509" s="2" t="s">
        <v>6350</v>
      </c>
      <c r="E1509" t="str">
        <f>IMAGE("https://pbs.twimg.com/media/CHMp85uUkAA6V67.png:large",1)</f>
        <v/>
      </c>
      <c r="F1509" s="1" t="s">
        <v>4</v>
      </c>
      <c r="G1509" s="2" t="s">
        <v>6434</v>
      </c>
    </row>
    <row r="1510">
      <c r="A1510" s="1" t="s">
        <v>6435</v>
      </c>
      <c r="B1510" s="1" t="s">
        <v>667</v>
      </c>
      <c r="C1510" s="1" t="s">
        <v>6436</v>
      </c>
      <c r="D1510" s="1" t="s">
        <v>6437</v>
      </c>
      <c r="E1510" t="str">
        <f>IMAGE("http://ifttt.com/images/no_image_card.png",1)</f>
        <v/>
      </c>
      <c r="F1510" s="1" t="s">
        <v>4</v>
      </c>
      <c r="G1510" s="2" t="s">
        <v>6438</v>
      </c>
    </row>
    <row r="1511">
      <c r="A1511" s="1" t="s">
        <v>6439</v>
      </c>
      <c r="B1511" s="1" t="s">
        <v>6440</v>
      </c>
      <c r="C1511" s="1" t="s">
        <v>6441</v>
      </c>
      <c r="D1511" s="2" t="s">
        <v>6442</v>
      </c>
      <c r="E1511" t="str">
        <f>IMAGE("http://cointelegraph.com/images/725_aHR0cDovL2NvaW50ZWxlZ3JhcGguY29tL3N0b3JhZ2UvdXBsb2Fkcy92aWV3LzMxOTYwOWQ4ZjEyNjgwOTMxMDdkMzU0NDQ1ZjNlZTQ4LnBuZw==.jpg",1)</f>
        <v/>
      </c>
      <c r="F1511" s="1" t="s">
        <v>4</v>
      </c>
      <c r="G1511" s="2" t="s">
        <v>6443</v>
      </c>
    </row>
    <row r="1512">
      <c r="A1512" s="1" t="s">
        <v>6444</v>
      </c>
      <c r="B1512" s="1" t="s">
        <v>6445</v>
      </c>
      <c r="C1512" s="1" t="s">
        <v>6446</v>
      </c>
      <c r="D1512" s="2" t="s">
        <v>6447</v>
      </c>
      <c r="E1512" t="str">
        <f>IMAGE("https://btcoins.files.wordpress.com/2015/06/blocksize-umfrge.png?w=620",1)</f>
        <v/>
      </c>
      <c r="F1512" s="1" t="s">
        <v>4</v>
      </c>
      <c r="G1512" s="2" t="s">
        <v>6448</v>
      </c>
    </row>
    <row r="1513">
      <c r="A1513" s="1" t="s">
        <v>6449</v>
      </c>
      <c r="B1513" s="1" t="s">
        <v>6124</v>
      </c>
      <c r="C1513" s="1" t="s">
        <v>6450</v>
      </c>
      <c r="D1513" s="2" t="s">
        <v>6451</v>
      </c>
      <c r="E1513" t="str">
        <f>IMAGE("https://i.redditmedia.com/M7tobIbSDIBNbHjXfGNaJMm_h0ptHTqyFvc0RIeTxJM.jpg?w=216&amp;amp;s=6b38c650b92ef7fa7dc009524413f162",1)</f>
        <v/>
      </c>
      <c r="F1513" s="1" t="s">
        <v>4</v>
      </c>
      <c r="G1513" s="2" t="s">
        <v>6452</v>
      </c>
    </row>
    <row r="1514">
      <c r="A1514" s="1" t="s">
        <v>6453</v>
      </c>
      <c r="B1514" s="1" t="s">
        <v>6454</v>
      </c>
      <c r="C1514" s="1" t="s">
        <v>6455</v>
      </c>
      <c r="D1514" s="1" t="s">
        <v>6456</v>
      </c>
      <c r="E1514" t="str">
        <f>IMAGE("http://ifttt.com/images/no_image_card.png",1)</f>
        <v/>
      </c>
      <c r="F1514" s="1" t="s">
        <v>4</v>
      </c>
      <c r="G1514" s="2" t="s">
        <v>6457</v>
      </c>
    </row>
    <row r="1515">
      <c r="A1515" s="1" t="s">
        <v>6458</v>
      </c>
      <c r="B1515" s="1" t="s">
        <v>3245</v>
      </c>
      <c r="C1515" s="1" t="s">
        <v>6459</v>
      </c>
      <c r="D1515" s="2" t="s">
        <v>6460</v>
      </c>
      <c r="E1515" t="str">
        <f>IMAGE("https://diginomics.com/wp-content/uploads/did-john-nash-help-invent-bitcoin.png",1)</f>
        <v/>
      </c>
      <c r="F1515" s="1" t="s">
        <v>4</v>
      </c>
      <c r="G1515" s="2" t="s">
        <v>6461</v>
      </c>
    </row>
    <row r="1516">
      <c r="A1516" s="1" t="s">
        <v>6462</v>
      </c>
      <c r="B1516" s="1" t="s">
        <v>3610</v>
      </c>
      <c r="C1516" s="1" t="s">
        <v>6463</v>
      </c>
      <c r="D1516" s="2" t="s">
        <v>6464</v>
      </c>
      <c r="E1516" t="str">
        <f>IMAGE("http://i.imgur.com/DPfBDxm.png?fb",1)</f>
        <v/>
      </c>
      <c r="F1516" s="1" t="s">
        <v>4</v>
      </c>
      <c r="G1516" s="2" t="s">
        <v>6465</v>
      </c>
    </row>
    <row r="1517">
      <c r="A1517" s="1" t="s">
        <v>6466</v>
      </c>
      <c r="B1517" s="1" t="s">
        <v>6467</v>
      </c>
      <c r="C1517" s="1" t="s">
        <v>6468</v>
      </c>
      <c r="D1517" s="1" t="s">
        <v>6469</v>
      </c>
      <c r="E1517" t="str">
        <f>IMAGE("http://ifttt.com/images/no_image_card.png",1)</f>
        <v/>
      </c>
      <c r="F1517" s="1" t="s">
        <v>4</v>
      </c>
      <c r="G1517" s="2" t="s">
        <v>6470</v>
      </c>
    </row>
    <row r="1518">
      <c r="A1518" s="1" t="s">
        <v>6471</v>
      </c>
      <c r="B1518" s="1" t="s">
        <v>6472</v>
      </c>
      <c r="C1518" s="1" t="s">
        <v>6473</v>
      </c>
      <c r="D1518" s="2" t="s">
        <v>6474</v>
      </c>
      <c r="E1518" t="str">
        <f>IMAGE("https://i.redditmedia.com/pdQ6N-WdFK---PEidbo7axKfI4RkJAhKx3-M4QS2_M0.jpg?w=216&amp;amp;s=dddf062abd0ceefff56362110a1183b3",1)</f>
        <v/>
      </c>
      <c r="F1518" s="1" t="s">
        <v>4</v>
      </c>
      <c r="G1518" s="2" t="s">
        <v>6475</v>
      </c>
    </row>
    <row r="1519">
      <c r="A1519" s="1" t="s">
        <v>6476</v>
      </c>
      <c r="B1519" s="1" t="s">
        <v>2866</v>
      </c>
      <c r="C1519" s="1" t="s">
        <v>6477</v>
      </c>
      <c r="D1519" s="2" t="s">
        <v>6478</v>
      </c>
      <c r="E1519" t="str">
        <f>IMAGE("http://insidebitcoins.com/wp-content/uploads/2015/06/OpenBazaar_Screenshot-150x150.png",1)</f>
        <v/>
      </c>
      <c r="F1519" s="1" t="s">
        <v>4</v>
      </c>
      <c r="G1519" s="2" t="s">
        <v>6479</v>
      </c>
    </row>
    <row r="1520">
      <c r="A1520" s="1" t="s">
        <v>6480</v>
      </c>
      <c r="B1520" s="1" t="s">
        <v>1669</v>
      </c>
      <c r="C1520" s="1" t="s">
        <v>6481</v>
      </c>
      <c r="D1520" s="2" t="s">
        <v>6482</v>
      </c>
      <c r="E1520" t="str">
        <f>IMAGE("http://media.coindesk.com/2015/06/Dollars-funding.jpg",1)</f>
        <v/>
      </c>
      <c r="F1520" s="1" t="s">
        <v>4</v>
      </c>
      <c r="G1520" s="2" t="s">
        <v>6483</v>
      </c>
    </row>
    <row r="1521">
      <c r="A1521" s="1" t="s">
        <v>6484</v>
      </c>
      <c r="B1521" s="1" t="s">
        <v>6485</v>
      </c>
      <c r="C1521" s="1" t="s">
        <v>6486</v>
      </c>
      <c r="D1521" s="2" t="s">
        <v>6487</v>
      </c>
      <c r="E1521" t="str">
        <f>IMAGE("http://si.wsj.net/public/resources/images/BN-FE233_forres_G_20141023145939.jpg",1)</f>
        <v/>
      </c>
      <c r="F1521" s="1" t="s">
        <v>4</v>
      </c>
      <c r="G1521" s="2" t="s">
        <v>6488</v>
      </c>
    </row>
    <row r="1522">
      <c r="A1522" s="1" t="s">
        <v>6489</v>
      </c>
      <c r="B1522" s="1" t="s">
        <v>6490</v>
      </c>
      <c r="C1522" s="1" t="s">
        <v>6491</v>
      </c>
      <c r="D1522" s="2" t="s">
        <v>6492</v>
      </c>
      <c r="E1522" t="str">
        <f>IMAGE("https://i.ytimg.com/vi/RapC2-oxSRM/maxresdefault.jpg",1)</f>
        <v/>
      </c>
      <c r="F1522" s="1" t="s">
        <v>4</v>
      </c>
      <c r="G1522" s="2" t="s">
        <v>6493</v>
      </c>
    </row>
    <row r="1523">
      <c r="A1523" s="1" t="s">
        <v>6494</v>
      </c>
      <c r="B1523" s="1" t="s">
        <v>6395</v>
      </c>
      <c r="C1523" s="1" t="s">
        <v>6495</v>
      </c>
      <c r="D1523" s="2" t="s">
        <v>6496</v>
      </c>
      <c r="E1523" t="str">
        <f>IMAGE("http://si.wsj.net/public/resources/images/BN-IW154_openba_G_20150610174742.jpg",1)</f>
        <v/>
      </c>
      <c r="F1523" s="1" t="s">
        <v>4</v>
      </c>
      <c r="G1523" s="2" t="s">
        <v>6497</v>
      </c>
    </row>
    <row r="1524">
      <c r="A1524" s="1" t="s">
        <v>6498</v>
      </c>
      <c r="B1524" s="1" t="s">
        <v>981</v>
      </c>
      <c r="C1524" s="1" t="s">
        <v>6499</v>
      </c>
      <c r="D1524" s="2" t="s">
        <v>6500</v>
      </c>
      <c r="E1524" t="str">
        <f>IMAGE("http://ifttt.com/images/no_image_card.png",1)</f>
        <v/>
      </c>
      <c r="F1524" s="1" t="s">
        <v>4</v>
      </c>
      <c r="G1524" s="2" t="s">
        <v>6501</v>
      </c>
    </row>
    <row r="1525">
      <c r="A1525" s="1" t="s">
        <v>6502</v>
      </c>
      <c r="B1525" s="1" t="s">
        <v>232</v>
      </c>
      <c r="C1525" s="1" t="s">
        <v>6503</v>
      </c>
      <c r="D1525" s="2" t="s">
        <v>6504</v>
      </c>
      <c r="E1525" t="str">
        <f>IMAGE("http://cointelegraph.com/images/725_aHR0cDovL2NvaW50ZWxlZ3JhcGguY29tL3N0b3JhZ2UvdXBsb2Fkcy92aWV3Lzc3N2JjODgwZDE4MzYyZmU2ZWQwYTAxMzcyYjNhZGVjLnBuZw==.jpg",1)</f>
        <v/>
      </c>
      <c r="F1525" s="1" t="s">
        <v>4</v>
      </c>
      <c r="G1525" s="2" t="s">
        <v>6505</v>
      </c>
    </row>
    <row r="1526">
      <c r="A1526" s="1" t="s">
        <v>6506</v>
      </c>
      <c r="B1526" s="1" t="s">
        <v>6507</v>
      </c>
      <c r="C1526" s="1" t="s">
        <v>6508</v>
      </c>
      <c r="D1526" s="2" t="s">
        <v>6509</v>
      </c>
      <c r="E1526" t="str">
        <f>IMAGE("https://research.tradeblock.com/wp-content/uploads/2015/06/8MB.png",1)</f>
        <v/>
      </c>
      <c r="F1526" s="1" t="s">
        <v>4</v>
      </c>
      <c r="G1526" s="2" t="s">
        <v>6510</v>
      </c>
    </row>
    <row r="1527">
      <c r="A1527" s="1" t="s">
        <v>6511</v>
      </c>
      <c r="B1527" s="1" t="s">
        <v>6512</v>
      </c>
      <c r="C1527" s="1" t="s">
        <v>6513</v>
      </c>
      <c r="D1527" s="2" t="s">
        <v>6514</v>
      </c>
      <c r="E1527" t="str">
        <f>IMAGE("http://forklog.net/wp-content/uploads/2015/06/cover.png",1)</f>
        <v/>
      </c>
      <c r="F1527" s="1" t="s">
        <v>4</v>
      </c>
      <c r="G1527" s="2" t="s">
        <v>6515</v>
      </c>
    </row>
    <row r="1528">
      <c r="A1528" s="1" t="s">
        <v>6506</v>
      </c>
      <c r="B1528" s="1" t="s">
        <v>6507</v>
      </c>
      <c r="C1528" s="1" t="s">
        <v>6508</v>
      </c>
      <c r="D1528" s="2" t="s">
        <v>6509</v>
      </c>
      <c r="E1528" t="str">
        <f>IMAGE("https://research.tradeblock.com/wp-content/uploads/2015/06/8MB.png",1)</f>
        <v/>
      </c>
      <c r="F1528" s="1" t="s">
        <v>4</v>
      </c>
      <c r="G1528" s="2" t="s">
        <v>6510</v>
      </c>
    </row>
    <row r="1529">
      <c r="A1529" s="1" t="s">
        <v>6516</v>
      </c>
      <c r="B1529" s="1" t="s">
        <v>6517</v>
      </c>
      <c r="C1529" s="1" t="s">
        <v>6518</v>
      </c>
      <c r="D1529" s="1" t="s">
        <v>6519</v>
      </c>
      <c r="E1529" t="str">
        <f t="shared" ref="E1529:E1532" si="196">IMAGE("http://ifttt.com/images/no_image_card.png",1)</f>
        <v/>
      </c>
      <c r="F1529" s="1" t="s">
        <v>4</v>
      </c>
      <c r="G1529" s="2" t="s">
        <v>6520</v>
      </c>
    </row>
    <row r="1530">
      <c r="A1530" s="1" t="s">
        <v>6521</v>
      </c>
      <c r="B1530" s="1" t="s">
        <v>3600</v>
      </c>
      <c r="C1530" s="1" t="s">
        <v>6522</v>
      </c>
      <c r="D1530" s="1" t="s">
        <v>6523</v>
      </c>
      <c r="E1530" t="str">
        <f t="shared" si="196"/>
        <v/>
      </c>
      <c r="F1530" s="1" t="s">
        <v>4</v>
      </c>
      <c r="G1530" s="2" t="s">
        <v>6524</v>
      </c>
    </row>
    <row r="1531">
      <c r="A1531" s="1" t="s">
        <v>6525</v>
      </c>
      <c r="B1531" s="1" t="s">
        <v>1902</v>
      </c>
      <c r="C1531" s="1" t="s">
        <v>6526</v>
      </c>
      <c r="D1531" s="1" t="s">
        <v>6527</v>
      </c>
      <c r="E1531" t="str">
        <f t="shared" si="196"/>
        <v/>
      </c>
      <c r="F1531" s="1" t="s">
        <v>4</v>
      </c>
      <c r="G1531" s="2" t="s">
        <v>6528</v>
      </c>
    </row>
    <row r="1532">
      <c r="A1532" s="1" t="s">
        <v>6529</v>
      </c>
      <c r="B1532" s="1" t="s">
        <v>2028</v>
      </c>
      <c r="C1532" s="1" t="s">
        <v>6530</v>
      </c>
      <c r="D1532" s="1" t="s">
        <v>6531</v>
      </c>
      <c r="E1532" t="str">
        <f t="shared" si="196"/>
        <v/>
      </c>
      <c r="F1532" s="1" t="s">
        <v>4</v>
      </c>
      <c r="G1532" s="2" t="s">
        <v>6532</v>
      </c>
    </row>
    <row r="1533">
      <c r="A1533" s="1" t="s">
        <v>6533</v>
      </c>
      <c r="B1533" s="1" t="s">
        <v>2028</v>
      </c>
      <c r="C1533" s="1" t="s">
        <v>6534</v>
      </c>
      <c r="D1533" s="2" t="s">
        <v>6535</v>
      </c>
      <c r="E1533" t="str">
        <f>IMAGE("http://i.imgur.com/xxAJCyR.jpg",1)</f>
        <v/>
      </c>
      <c r="F1533" s="1" t="s">
        <v>4</v>
      </c>
      <c r="G1533" s="2" t="s">
        <v>6536</v>
      </c>
    </row>
    <row r="1534">
      <c r="A1534" s="1" t="s">
        <v>6537</v>
      </c>
      <c r="B1534" s="1" t="s">
        <v>6538</v>
      </c>
      <c r="C1534" s="1" t="s">
        <v>6539</v>
      </c>
      <c r="D1534" s="1" t="s">
        <v>6540</v>
      </c>
      <c r="E1534" t="str">
        <f t="shared" ref="E1534:E1535" si="197">IMAGE("http://ifttt.com/images/no_image_card.png",1)</f>
        <v/>
      </c>
      <c r="F1534" s="1" t="s">
        <v>4</v>
      </c>
      <c r="G1534" s="2" t="s">
        <v>6541</v>
      </c>
    </row>
    <row r="1535">
      <c r="A1535" s="1" t="s">
        <v>6542</v>
      </c>
      <c r="B1535" s="1" t="s">
        <v>6543</v>
      </c>
      <c r="C1535" s="1" t="s">
        <v>6544</v>
      </c>
      <c r="D1535" s="1" t="s">
        <v>364</v>
      </c>
      <c r="E1535" t="str">
        <f t="shared" si="197"/>
        <v/>
      </c>
      <c r="F1535" s="1" t="s">
        <v>4</v>
      </c>
      <c r="G1535" s="2" t="s">
        <v>6545</v>
      </c>
    </row>
    <row r="1536">
      <c r="A1536" s="1" t="s">
        <v>6546</v>
      </c>
      <c r="B1536" s="1" t="s">
        <v>1651</v>
      </c>
      <c r="C1536" s="1" t="s">
        <v>6547</v>
      </c>
      <c r="D1536" s="2" t="s">
        <v>6548</v>
      </c>
      <c r="E1536" t="str">
        <f>IMAGE("http://www.newsbtc.com/wp-content/uploads/2015/06/erik-voorhees-shapeshift-illustration.png",1)</f>
        <v/>
      </c>
      <c r="F1536" s="1" t="s">
        <v>4</v>
      </c>
      <c r="G1536" s="2" t="s">
        <v>6549</v>
      </c>
    </row>
    <row r="1537">
      <c r="A1537" s="1" t="s">
        <v>6550</v>
      </c>
      <c r="B1537" s="1" t="s">
        <v>6551</v>
      </c>
      <c r="C1537" s="1" t="s">
        <v>6552</v>
      </c>
      <c r="D1537" s="2" t="s">
        <v>6553</v>
      </c>
      <c r="E1537" t="str">
        <f>IMAGE("http://cointelegraph.com/images/725_aHR0cDovL2NvaW50ZWxlZ3JhcGguY29tL3N0b3JhZ2UvdXBsb2Fkcy92aWV3L2ZhMGIxODgwN2VjZGFkYjMyNGNlZGVjZjgzZDQ5ODBiLnBuZw==.jpg",1)</f>
        <v/>
      </c>
      <c r="F1537" s="1" t="s">
        <v>4</v>
      </c>
      <c r="G1537" s="2" t="s">
        <v>6554</v>
      </c>
    </row>
    <row r="1538">
      <c r="A1538" s="1" t="s">
        <v>6555</v>
      </c>
      <c r="B1538" s="1" t="s">
        <v>435</v>
      </c>
      <c r="C1538" s="1" t="s">
        <v>6556</v>
      </c>
      <c r="D1538" s="2" t="s">
        <v>6557</v>
      </c>
      <c r="E1538" t="str">
        <f>IMAGE("https://pbs.twimg.com/media/CHO9DvsUgAADXrs.jpg:large",1)</f>
        <v/>
      </c>
      <c r="F1538" s="1" t="s">
        <v>4</v>
      </c>
      <c r="G1538" s="2" t="s">
        <v>6558</v>
      </c>
    </row>
    <row r="1539">
      <c r="A1539" s="1" t="s">
        <v>6559</v>
      </c>
      <c r="B1539" s="1" t="s">
        <v>6560</v>
      </c>
      <c r="C1539" s="1" t="s">
        <v>6561</v>
      </c>
      <c r="D1539" s="1" t="s">
        <v>6562</v>
      </c>
      <c r="E1539" t="str">
        <f t="shared" ref="E1539:E1544" si="198">IMAGE("http://ifttt.com/images/no_image_card.png",1)</f>
        <v/>
      </c>
      <c r="F1539" s="1" t="s">
        <v>4</v>
      </c>
      <c r="G1539" s="2" t="s">
        <v>6563</v>
      </c>
    </row>
    <row r="1540">
      <c r="A1540" s="1" t="s">
        <v>6564</v>
      </c>
      <c r="B1540" s="1" t="s">
        <v>4952</v>
      </c>
      <c r="C1540" s="1" t="s">
        <v>6565</v>
      </c>
      <c r="D1540" s="1" t="s">
        <v>6566</v>
      </c>
      <c r="E1540" t="str">
        <f t="shared" si="198"/>
        <v/>
      </c>
      <c r="F1540" s="1" t="s">
        <v>4</v>
      </c>
      <c r="G1540" s="2" t="s">
        <v>6567</v>
      </c>
    </row>
    <row r="1541">
      <c r="A1541" s="1" t="s">
        <v>6568</v>
      </c>
      <c r="B1541" s="1" t="s">
        <v>6569</v>
      </c>
      <c r="C1541" s="1" t="s">
        <v>6570</v>
      </c>
      <c r="D1541" s="1" t="s">
        <v>6571</v>
      </c>
      <c r="E1541" t="str">
        <f t="shared" si="198"/>
        <v/>
      </c>
      <c r="F1541" s="1" t="s">
        <v>4</v>
      </c>
      <c r="G1541" s="2" t="s">
        <v>6572</v>
      </c>
    </row>
    <row r="1542">
      <c r="A1542" s="1" t="s">
        <v>6573</v>
      </c>
      <c r="B1542" s="1" t="s">
        <v>6574</v>
      </c>
      <c r="C1542" s="1" t="s">
        <v>6575</v>
      </c>
      <c r="D1542" s="1" t="s">
        <v>6576</v>
      </c>
      <c r="E1542" t="str">
        <f t="shared" si="198"/>
        <v/>
      </c>
      <c r="F1542" s="1" t="s">
        <v>4</v>
      </c>
      <c r="G1542" s="2" t="s">
        <v>6577</v>
      </c>
    </row>
    <row r="1543">
      <c r="A1543" s="1" t="s">
        <v>6578</v>
      </c>
      <c r="B1543" s="1" t="s">
        <v>1439</v>
      </c>
      <c r="C1543" s="1" t="s">
        <v>6579</v>
      </c>
      <c r="D1543" s="1" t="s">
        <v>6580</v>
      </c>
      <c r="E1543" t="str">
        <f t="shared" si="198"/>
        <v/>
      </c>
      <c r="F1543" s="1" t="s">
        <v>4</v>
      </c>
      <c r="G1543" s="2" t="s">
        <v>6581</v>
      </c>
    </row>
    <row r="1544">
      <c r="A1544" s="1" t="s">
        <v>6582</v>
      </c>
      <c r="B1544" s="1" t="s">
        <v>2986</v>
      </c>
      <c r="C1544" s="1" t="s">
        <v>6583</v>
      </c>
      <c r="D1544" s="2" t="s">
        <v>6584</v>
      </c>
      <c r="E1544" t="str">
        <f t="shared" si="198"/>
        <v/>
      </c>
      <c r="F1544" s="1" t="s">
        <v>4</v>
      </c>
      <c r="G1544" s="2" t="s">
        <v>6585</v>
      </c>
    </row>
    <row r="1545">
      <c r="A1545" s="1" t="s">
        <v>6586</v>
      </c>
      <c r="B1545" s="1" t="s">
        <v>6587</v>
      </c>
      <c r="C1545" s="1" t="s">
        <v>6588</v>
      </c>
      <c r="D1545" s="2" t="s">
        <v>6589</v>
      </c>
      <c r="E1545" t="str">
        <f>IMAGE("https://i.ytimg.com/vi/-A93mLlSWuw/maxresdefault.jpg",1)</f>
        <v/>
      </c>
      <c r="F1545" s="1" t="s">
        <v>4</v>
      </c>
      <c r="G1545" s="2" t="s">
        <v>6590</v>
      </c>
    </row>
    <row r="1546">
      <c r="A1546" s="1" t="s">
        <v>6546</v>
      </c>
      <c r="B1546" s="1" t="s">
        <v>1651</v>
      </c>
      <c r="C1546" s="1" t="s">
        <v>6547</v>
      </c>
      <c r="D1546" s="2" t="s">
        <v>6548</v>
      </c>
      <c r="E1546" t="str">
        <f>IMAGE("http://www.newsbtc.com/wp-content/uploads/2015/06/erik-voorhees-shapeshift-illustration.png",1)</f>
        <v/>
      </c>
      <c r="F1546" s="1" t="s">
        <v>4</v>
      </c>
      <c r="G1546" s="2" t="s">
        <v>6549</v>
      </c>
    </row>
    <row r="1547">
      <c r="A1547" s="1" t="s">
        <v>6550</v>
      </c>
      <c r="B1547" s="1" t="s">
        <v>6551</v>
      </c>
      <c r="C1547" s="1" t="s">
        <v>6552</v>
      </c>
      <c r="D1547" s="2" t="s">
        <v>6553</v>
      </c>
      <c r="E1547" t="str">
        <f>IMAGE("http://cointelegraph.com/images/725_aHR0cDovL2NvaW50ZWxlZ3JhcGguY29tL3N0b3JhZ2UvdXBsb2Fkcy92aWV3L2ZhMGIxODgwN2VjZGFkYjMyNGNlZGVjZjgzZDQ5ODBiLnBuZw==.jpg",1)</f>
        <v/>
      </c>
      <c r="F1547" s="1" t="s">
        <v>4</v>
      </c>
      <c r="G1547" s="2" t="s">
        <v>6554</v>
      </c>
    </row>
    <row r="1548">
      <c r="A1548" s="1" t="s">
        <v>6591</v>
      </c>
      <c r="B1548" s="1" t="s">
        <v>1479</v>
      </c>
      <c r="C1548" s="1" t="s">
        <v>6592</v>
      </c>
      <c r="D1548" s="1" t="s">
        <v>6593</v>
      </c>
      <c r="E1548" t="str">
        <f t="shared" ref="E1548:E1549" si="199">IMAGE("http://ifttt.com/images/no_image_card.png",1)</f>
        <v/>
      </c>
      <c r="F1548" s="1" t="s">
        <v>4</v>
      </c>
      <c r="G1548" s="2" t="s">
        <v>6594</v>
      </c>
    </row>
    <row r="1549">
      <c r="A1549" s="1" t="s">
        <v>6595</v>
      </c>
      <c r="B1549" s="1" t="s">
        <v>1479</v>
      </c>
      <c r="C1549" s="1" t="s">
        <v>6596</v>
      </c>
      <c r="D1549" s="1" t="s">
        <v>364</v>
      </c>
      <c r="E1549" t="str">
        <f t="shared" si="199"/>
        <v/>
      </c>
      <c r="F1549" s="1" t="s">
        <v>4</v>
      </c>
      <c r="G1549" s="2" t="s">
        <v>6597</v>
      </c>
    </row>
    <row r="1550">
      <c r="A1550" s="1" t="s">
        <v>6598</v>
      </c>
      <c r="B1550" s="1" t="s">
        <v>6599</v>
      </c>
      <c r="C1550" s="1" t="s">
        <v>6600</v>
      </c>
      <c r="D1550" s="2" t="s">
        <v>6601</v>
      </c>
      <c r="E1550" t="str">
        <f>IMAGE("http://bitcoinmagazine.liberty.me/wp-content/uploads/sites/1382/2015/06/btcs-spondoolies.jpg",1)</f>
        <v/>
      </c>
      <c r="F1550" s="1" t="s">
        <v>4</v>
      </c>
      <c r="G1550" s="2" t="s">
        <v>6602</v>
      </c>
    </row>
    <row r="1551">
      <c r="A1551" s="1" t="s">
        <v>6603</v>
      </c>
      <c r="B1551" s="1" t="s">
        <v>6604</v>
      </c>
      <c r="C1551" s="1" t="s">
        <v>6605</v>
      </c>
      <c r="D1551" s="2" t="s">
        <v>6606</v>
      </c>
      <c r="E1551" t="str">
        <f>IMAGE("http://economictimes.indiatimes.com/photo/40-of-companies-will-be-dead-in-10-years-predicts-Cisco-CEO/47598574.cms",1)</f>
        <v/>
      </c>
      <c r="F1551" s="1" t="s">
        <v>4</v>
      </c>
      <c r="G1551" s="2" t="s">
        <v>6607</v>
      </c>
    </row>
    <row r="1552">
      <c r="A1552" s="1" t="s">
        <v>6608</v>
      </c>
      <c r="B1552" s="1" t="s">
        <v>6609</v>
      </c>
      <c r="C1552" s="1" t="s">
        <v>6610</v>
      </c>
      <c r="D1552" s="2" t="s">
        <v>6611</v>
      </c>
      <c r="E1552" t="str">
        <f>IMAGE("https://pbs.twimg.com/profile_images/450741591540375553/tqhabTr__400x400.png",1)</f>
        <v/>
      </c>
      <c r="F1552" s="1" t="s">
        <v>4</v>
      </c>
      <c r="G1552" s="2" t="s">
        <v>6612</v>
      </c>
    </row>
    <row r="1553">
      <c r="A1553" s="1" t="s">
        <v>6613</v>
      </c>
      <c r="B1553" s="1" t="s">
        <v>6614</v>
      </c>
      <c r="C1553" s="1" t="s">
        <v>6615</v>
      </c>
      <c r="D1553" s="2" t="s">
        <v>6616</v>
      </c>
      <c r="E1553" t="str">
        <f>IMAGE("http://media.10news.com/photo/2015/06/09/060915_surveillance1_1433891082471_19539592_ver1.0_640_480.jpg",1)</f>
        <v/>
      </c>
      <c r="F1553" s="1" t="s">
        <v>4</v>
      </c>
      <c r="G1553" s="2" t="s">
        <v>6617</v>
      </c>
    </row>
    <row r="1554">
      <c r="A1554" s="1" t="s">
        <v>6618</v>
      </c>
      <c r="B1554" s="1" t="s">
        <v>6619</v>
      </c>
      <c r="C1554" s="1" t="s">
        <v>6620</v>
      </c>
      <c r="D1554" s="2" t="s">
        <v>6621</v>
      </c>
      <c r="E1554" t="str">
        <f>IMAGE("http://i.dailymail.co.uk/i/pix/2015/06/11/15/298A41DB00000578-0-image-a-18_1434031640604.jpg",1)</f>
        <v/>
      </c>
      <c r="F1554" s="1" t="s">
        <v>4</v>
      </c>
      <c r="G1554" s="2" t="s">
        <v>6622</v>
      </c>
    </row>
    <row r="1555">
      <c r="A1555" s="1" t="s">
        <v>6623</v>
      </c>
      <c r="B1555" s="1" t="s">
        <v>6624</v>
      </c>
      <c r="C1555" s="1" t="s">
        <v>6625</v>
      </c>
      <c r="D1555" s="1" t="s">
        <v>6626</v>
      </c>
      <c r="E1555" t="str">
        <f t="shared" ref="E1555:E1556" si="200">IMAGE("http://ifttt.com/images/no_image_card.png",1)</f>
        <v/>
      </c>
      <c r="F1555" s="1" t="s">
        <v>4</v>
      </c>
      <c r="G1555" s="2" t="s">
        <v>6627</v>
      </c>
    </row>
    <row r="1556">
      <c r="A1556" s="1" t="s">
        <v>6628</v>
      </c>
      <c r="B1556" s="1" t="s">
        <v>6629</v>
      </c>
      <c r="C1556" s="1" t="s">
        <v>6630</v>
      </c>
      <c r="D1556" s="1" t="s">
        <v>6631</v>
      </c>
      <c r="E1556" t="str">
        <f t="shared" si="200"/>
        <v/>
      </c>
      <c r="F1556" s="1" t="s">
        <v>4</v>
      </c>
      <c r="G1556" s="2" t="s">
        <v>6632</v>
      </c>
    </row>
    <row r="1557">
      <c r="A1557" s="1" t="s">
        <v>6633</v>
      </c>
      <c r="B1557" s="1" t="s">
        <v>3630</v>
      </c>
      <c r="C1557" s="1" t="s">
        <v>6634</v>
      </c>
      <c r="D1557" s="2" t="s">
        <v>6635</v>
      </c>
      <c r="E1557" t="str">
        <f>IMAGE("https://pbs.twimg.com/profile_images/448747008325476354/zpSaUO-F_400x400.jpeg",1)</f>
        <v/>
      </c>
      <c r="F1557" s="1" t="s">
        <v>4</v>
      </c>
      <c r="G1557" s="2" t="s">
        <v>6636</v>
      </c>
    </row>
    <row r="1558">
      <c r="A1558" s="1" t="s">
        <v>6637</v>
      </c>
      <c r="B1558" s="1" t="s">
        <v>794</v>
      </c>
      <c r="C1558" s="1" t="s">
        <v>6638</v>
      </c>
      <c r="D1558" s="2" t="s">
        <v>6639</v>
      </c>
      <c r="E1558" t="str">
        <f t="shared" ref="E1558:E1561" si="201">IMAGE("http://ifttt.com/images/no_image_card.png",1)</f>
        <v/>
      </c>
      <c r="F1558" s="1" t="s">
        <v>4</v>
      </c>
      <c r="G1558" s="2" t="s">
        <v>6640</v>
      </c>
    </row>
    <row r="1559">
      <c r="A1559" s="1" t="s">
        <v>6641</v>
      </c>
      <c r="B1559" s="1" t="s">
        <v>6642</v>
      </c>
      <c r="C1559" s="1" t="s">
        <v>6643</v>
      </c>
      <c r="D1559" s="1" t="s">
        <v>6644</v>
      </c>
      <c r="E1559" t="str">
        <f t="shared" si="201"/>
        <v/>
      </c>
      <c r="F1559" s="1" t="s">
        <v>4</v>
      </c>
      <c r="G1559" s="2" t="s">
        <v>6645</v>
      </c>
    </row>
    <row r="1560">
      <c r="A1560" s="1" t="s">
        <v>6646</v>
      </c>
      <c r="B1560" s="1" t="s">
        <v>6647</v>
      </c>
      <c r="C1560" s="1" t="s">
        <v>6648</v>
      </c>
      <c r="D1560" s="1" t="s">
        <v>6649</v>
      </c>
      <c r="E1560" t="str">
        <f t="shared" si="201"/>
        <v/>
      </c>
      <c r="F1560" s="1" t="s">
        <v>4</v>
      </c>
      <c r="G1560" s="2" t="s">
        <v>6650</v>
      </c>
    </row>
    <row r="1561">
      <c r="A1561" s="1" t="s">
        <v>6651</v>
      </c>
      <c r="B1561" s="1" t="s">
        <v>6629</v>
      </c>
      <c r="C1561" s="1" t="s">
        <v>6652</v>
      </c>
      <c r="D1561" s="1" t="s">
        <v>6653</v>
      </c>
      <c r="E1561" t="str">
        <f t="shared" si="201"/>
        <v/>
      </c>
      <c r="F1561" s="1" t="s">
        <v>4</v>
      </c>
      <c r="G1561" s="2" t="s">
        <v>6654</v>
      </c>
    </row>
    <row r="1562">
      <c r="A1562" s="1" t="s">
        <v>6655</v>
      </c>
      <c r="B1562" s="1" t="s">
        <v>3630</v>
      </c>
      <c r="C1562" s="1" t="s">
        <v>6656</v>
      </c>
      <c r="D1562" s="2" t="s">
        <v>6657</v>
      </c>
      <c r="E1562" t="str">
        <f>IMAGE("http://cdn.arstechnica.net/wp-content/uploads/2015/06/isil-640x377.png",1)</f>
        <v/>
      </c>
      <c r="F1562" s="1" t="s">
        <v>4</v>
      </c>
      <c r="G1562" s="2" t="s">
        <v>6658</v>
      </c>
    </row>
    <row r="1563">
      <c r="A1563" s="1" t="s">
        <v>6659</v>
      </c>
      <c r="B1563" s="1" t="s">
        <v>6660</v>
      </c>
      <c r="C1563" s="1" t="s">
        <v>6661</v>
      </c>
      <c r="D1563" s="2" t="s">
        <v>6662</v>
      </c>
      <c r="E1563" t="str">
        <f>IMAGE("http://media.coindesk.com/2015/06/ISIS.jpg",1)</f>
        <v/>
      </c>
      <c r="F1563" s="1" t="s">
        <v>4</v>
      </c>
      <c r="G1563" s="2" t="s">
        <v>6663</v>
      </c>
    </row>
    <row r="1564">
      <c r="A1564" s="1" t="s">
        <v>6664</v>
      </c>
      <c r="B1564" s="1" t="s">
        <v>4325</v>
      </c>
      <c r="C1564" s="1" t="s">
        <v>6656</v>
      </c>
      <c r="D1564" s="2" t="s">
        <v>6665</v>
      </c>
      <c r="E1564" t="str">
        <f>IMAGE("http://cdn.arstechnica.net/wp-content/uploads/2015/06/isil-640x377.png",1)</f>
        <v/>
      </c>
      <c r="F1564" s="1" t="s">
        <v>4</v>
      </c>
      <c r="G1564" s="2" t="s">
        <v>6666</v>
      </c>
    </row>
    <row r="1565">
      <c r="A1565" s="1" t="s">
        <v>6667</v>
      </c>
      <c r="B1565" s="1" t="s">
        <v>6668</v>
      </c>
      <c r="C1565" s="1" t="s">
        <v>6669</v>
      </c>
      <c r="D1565" s="2" t="s">
        <v>6670</v>
      </c>
      <c r="E1565" t="str">
        <f>IMAGE("http://www.ifrasia.com/pictures/140xAny/8/7/9/286879_Bitcoin.jpg",1)</f>
        <v/>
      </c>
      <c r="F1565" s="1" t="s">
        <v>4</v>
      </c>
      <c r="G1565" s="2" t="s">
        <v>6671</v>
      </c>
    </row>
    <row r="1566">
      <c r="A1566" s="1" t="s">
        <v>6672</v>
      </c>
      <c r="B1566" s="1" t="s">
        <v>5271</v>
      </c>
      <c r="C1566" s="1" t="s">
        <v>6673</v>
      </c>
      <c r="D1566" s="2" t="s">
        <v>6674</v>
      </c>
      <c r="E1566" t="str">
        <f>IMAGE("https://pbs.twimg.com/profile_images/2606251473/mjbp6afh3h8co3gecbrb_400x400.jpeg",1)</f>
        <v/>
      </c>
      <c r="F1566" s="1" t="s">
        <v>4</v>
      </c>
      <c r="G1566" s="2" t="s">
        <v>6675</v>
      </c>
    </row>
    <row r="1567">
      <c r="A1567" s="1" t="s">
        <v>6676</v>
      </c>
      <c r="B1567" s="1" t="s">
        <v>1439</v>
      </c>
      <c r="C1567" s="1" t="s">
        <v>6677</v>
      </c>
      <c r="D1567" s="1" t="s">
        <v>364</v>
      </c>
      <c r="E1567" t="str">
        <f t="shared" ref="E1567:E1570" si="202">IMAGE("http://ifttt.com/images/no_image_card.png",1)</f>
        <v/>
      </c>
      <c r="F1567" s="1" t="s">
        <v>4</v>
      </c>
      <c r="G1567" s="2" t="s">
        <v>6678</v>
      </c>
    </row>
    <row r="1568">
      <c r="A1568" s="1" t="s">
        <v>6679</v>
      </c>
      <c r="B1568" s="1" t="s">
        <v>6680</v>
      </c>
      <c r="C1568" s="1" t="s">
        <v>6681</v>
      </c>
      <c r="D1568" s="1" t="s">
        <v>6682</v>
      </c>
      <c r="E1568" t="str">
        <f t="shared" si="202"/>
        <v/>
      </c>
      <c r="F1568" s="1" t="s">
        <v>4</v>
      </c>
      <c r="G1568" s="2" t="s">
        <v>6683</v>
      </c>
    </row>
    <row r="1569">
      <c r="A1569" s="1" t="s">
        <v>6684</v>
      </c>
      <c r="B1569" s="1" t="s">
        <v>6685</v>
      </c>
      <c r="C1569" s="1" t="s">
        <v>6686</v>
      </c>
      <c r="D1569" s="1" t="s">
        <v>6687</v>
      </c>
      <c r="E1569" t="str">
        <f t="shared" si="202"/>
        <v/>
      </c>
      <c r="F1569" s="1" t="s">
        <v>4</v>
      </c>
      <c r="G1569" s="2" t="s">
        <v>6688</v>
      </c>
    </row>
    <row r="1570">
      <c r="A1570" s="1" t="s">
        <v>6689</v>
      </c>
      <c r="B1570" s="1" t="s">
        <v>6538</v>
      </c>
      <c r="C1570" s="1" t="s">
        <v>6690</v>
      </c>
      <c r="D1570" s="1" t="s">
        <v>6691</v>
      </c>
      <c r="E1570" t="str">
        <f t="shared" si="202"/>
        <v/>
      </c>
      <c r="F1570" s="1" t="s">
        <v>4</v>
      </c>
      <c r="G1570" s="2" t="s">
        <v>6692</v>
      </c>
    </row>
    <row r="1571">
      <c r="A1571" s="1" t="s">
        <v>6693</v>
      </c>
      <c r="B1571" s="1" t="s">
        <v>6694</v>
      </c>
      <c r="C1571" s="1" t="s">
        <v>6695</v>
      </c>
      <c r="D1571" s="2" t="s">
        <v>6696</v>
      </c>
      <c r="E1571" t="str">
        <f>IMAGE("http://i.imgur.com/V0UGBtT.jpg",1)</f>
        <v/>
      </c>
      <c r="F1571" s="1" t="s">
        <v>4</v>
      </c>
      <c r="G1571" s="2" t="s">
        <v>6697</v>
      </c>
    </row>
    <row r="1572">
      <c r="A1572" s="1" t="s">
        <v>6693</v>
      </c>
      <c r="B1572" s="1" t="s">
        <v>2496</v>
      </c>
      <c r="C1572" s="1" t="s">
        <v>6698</v>
      </c>
      <c r="D1572" s="2" t="s">
        <v>6699</v>
      </c>
      <c r="E1572" t="str">
        <f>IMAGE("http://i.imgur.com/ntAY7zT.png",1)</f>
        <v/>
      </c>
      <c r="F1572" s="1" t="s">
        <v>4</v>
      </c>
      <c r="G1572" s="2" t="s">
        <v>6700</v>
      </c>
    </row>
    <row r="1573">
      <c r="A1573" s="1" t="s">
        <v>6701</v>
      </c>
      <c r="B1573" s="1" t="s">
        <v>6702</v>
      </c>
      <c r="C1573" s="1" t="s">
        <v>6703</v>
      </c>
      <c r="D1573" s="1" t="s">
        <v>6704</v>
      </c>
      <c r="E1573" t="str">
        <f t="shared" ref="E1573:E1575" si="203">IMAGE("http://ifttt.com/images/no_image_card.png",1)</f>
        <v/>
      </c>
      <c r="F1573" s="1" t="s">
        <v>4</v>
      </c>
      <c r="G1573" s="2" t="s">
        <v>6705</v>
      </c>
    </row>
    <row r="1574">
      <c r="A1574" s="1" t="s">
        <v>6706</v>
      </c>
      <c r="B1574" s="1" t="s">
        <v>6707</v>
      </c>
      <c r="C1574" s="1" t="s">
        <v>6708</v>
      </c>
      <c r="D1574" s="1" t="s">
        <v>6709</v>
      </c>
      <c r="E1574" t="str">
        <f t="shared" si="203"/>
        <v/>
      </c>
      <c r="F1574" s="1" t="s">
        <v>4</v>
      </c>
      <c r="G1574" s="2" t="s">
        <v>6710</v>
      </c>
    </row>
    <row r="1575">
      <c r="A1575" s="1" t="s">
        <v>6711</v>
      </c>
      <c r="B1575" s="1" t="s">
        <v>6712</v>
      </c>
      <c r="C1575" s="1" t="s">
        <v>6713</v>
      </c>
      <c r="D1575" s="1" t="s">
        <v>364</v>
      </c>
      <c r="E1575" t="str">
        <f t="shared" si="203"/>
        <v/>
      </c>
      <c r="F1575" s="1" t="s">
        <v>4</v>
      </c>
      <c r="G1575" s="2" t="s">
        <v>6714</v>
      </c>
    </row>
    <row r="1576">
      <c r="A1576" s="1" t="s">
        <v>6715</v>
      </c>
      <c r="B1576" s="1" t="s">
        <v>2339</v>
      </c>
      <c r="C1576" s="1" t="s">
        <v>6716</v>
      </c>
      <c r="D1576" s="2" t="s">
        <v>6717</v>
      </c>
      <c r="E1576" t="str">
        <f>IMAGE("https://tctechcrunch2011.files.wordpress.com/2015/06/apple-wwdc-20150145.jpg?w=560&amp;amp;h=292&amp;amp;crop=1",1)</f>
        <v/>
      </c>
      <c r="F1576" s="1" t="s">
        <v>4</v>
      </c>
      <c r="G1576" s="2" t="s">
        <v>6718</v>
      </c>
    </row>
    <row r="1577">
      <c r="A1577" s="1" t="s">
        <v>6719</v>
      </c>
      <c r="B1577" s="1" t="s">
        <v>6720</v>
      </c>
      <c r="C1577" s="1" t="s">
        <v>6721</v>
      </c>
      <c r="D1577" s="2" t="s">
        <v>6722</v>
      </c>
      <c r="E1577" t="str">
        <f>IMAGE("https://i.ytimg.com/vi/RPxpY_6czRU/maxresdefault.jpg",1)</f>
        <v/>
      </c>
      <c r="F1577" s="1" t="s">
        <v>4</v>
      </c>
      <c r="G1577" s="2" t="s">
        <v>6723</v>
      </c>
    </row>
    <row r="1578">
      <c r="A1578" s="1" t="s">
        <v>6724</v>
      </c>
      <c r="B1578" s="1" t="s">
        <v>6725</v>
      </c>
      <c r="C1578" s="1" t="s">
        <v>6726</v>
      </c>
      <c r="D1578" s="2" t="s">
        <v>6727</v>
      </c>
      <c r="E1578" t="str">
        <f>IMAGE("https://d262ilb51hltx0.cloudfront.net/max/800/1*T35vJ7UKA38HWwj3NaRtlQ.jpeg",1)</f>
        <v/>
      </c>
      <c r="F1578" s="1" t="s">
        <v>4</v>
      </c>
      <c r="G1578" s="2" t="s">
        <v>6728</v>
      </c>
    </row>
    <row r="1579">
      <c r="A1579" s="1" t="s">
        <v>6729</v>
      </c>
      <c r="B1579" s="1" t="s">
        <v>6730</v>
      </c>
      <c r="C1579" s="1" t="s">
        <v>6731</v>
      </c>
      <c r="D1579" s="2" t="s">
        <v>6732</v>
      </c>
      <c r="E1579" t="str">
        <f>IMAGE("http://ad.doubleclick.net/N4735792/ad/us.reuters/news/us/article;type=leaderboard;sz=728x90;tile=1;vbc=aa48hours;articleID=USKBN0OR1V520150611;ord=6161?",1)</f>
        <v/>
      </c>
      <c r="F1579" s="1" t="s">
        <v>4</v>
      </c>
      <c r="G1579" s="2" t="s">
        <v>6733</v>
      </c>
    </row>
    <row r="1580">
      <c r="A1580" s="1" t="s">
        <v>6711</v>
      </c>
      <c r="B1580" s="1" t="s">
        <v>6712</v>
      </c>
      <c r="C1580" s="1" t="s">
        <v>6713</v>
      </c>
      <c r="D1580" s="1" t="s">
        <v>364</v>
      </c>
      <c r="E1580" t="str">
        <f>IMAGE("http://ifttt.com/images/no_image_card.png",1)</f>
        <v/>
      </c>
      <c r="F1580" s="1" t="s">
        <v>4</v>
      </c>
      <c r="G1580" s="2" t="s">
        <v>6714</v>
      </c>
    </row>
    <row r="1581">
      <c r="A1581" s="1" t="s">
        <v>6715</v>
      </c>
      <c r="B1581" s="1" t="s">
        <v>2339</v>
      </c>
      <c r="C1581" s="1" t="s">
        <v>6716</v>
      </c>
      <c r="D1581" s="2" t="s">
        <v>6717</v>
      </c>
      <c r="E1581" t="str">
        <f>IMAGE("https://tctechcrunch2011.files.wordpress.com/2015/06/apple-wwdc-20150145.jpg?w=560&amp;amp;h=292&amp;amp;crop=1",1)</f>
        <v/>
      </c>
      <c r="F1581" s="1" t="s">
        <v>4</v>
      </c>
      <c r="G1581" s="2" t="s">
        <v>6718</v>
      </c>
    </row>
    <row r="1582">
      <c r="A1582" s="1" t="s">
        <v>6734</v>
      </c>
      <c r="B1582" s="1" t="s">
        <v>4832</v>
      </c>
      <c r="C1582" s="1" t="s">
        <v>6735</v>
      </c>
      <c r="D1582" s="1" t="s">
        <v>6736</v>
      </c>
      <c r="E1582" t="str">
        <f t="shared" ref="E1582:E1584" si="204">IMAGE("http://ifttt.com/images/no_image_card.png",1)</f>
        <v/>
      </c>
      <c r="F1582" s="1" t="s">
        <v>4</v>
      </c>
      <c r="G1582" s="2" t="s">
        <v>6737</v>
      </c>
    </row>
    <row r="1583">
      <c r="A1583" s="1" t="s">
        <v>6738</v>
      </c>
      <c r="B1583" s="1" t="s">
        <v>6739</v>
      </c>
      <c r="C1583" s="1" t="s">
        <v>6740</v>
      </c>
      <c r="D1583" s="1" t="s">
        <v>6741</v>
      </c>
      <c r="E1583" t="str">
        <f t="shared" si="204"/>
        <v/>
      </c>
      <c r="F1583" s="1" t="s">
        <v>4</v>
      </c>
      <c r="G1583" s="2" t="s">
        <v>6742</v>
      </c>
    </row>
    <row r="1584">
      <c r="A1584" s="1" t="s">
        <v>6743</v>
      </c>
      <c r="B1584" s="1" t="s">
        <v>6744</v>
      </c>
      <c r="C1584" s="1" t="s">
        <v>6745</v>
      </c>
      <c r="D1584" s="1" t="s">
        <v>6746</v>
      </c>
      <c r="E1584" t="str">
        <f t="shared" si="204"/>
        <v/>
      </c>
      <c r="F1584" s="1" t="s">
        <v>4</v>
      </c>
      <c r="G1584" s="2" t="s">
        <v>6747</v>
      </c>
    </row>
    <row r="1585">
      <c r="A1585" s="1" t="s">
        <v>6729</v>
      </c>
      <c r="B1585" s="1" t="s">
        <v>6730</v>
      </c>
      <c r="C1585" s="1" t="s">
        <v>6731</v>
      </c>
      <c r="D1585" s="2" t="s">
        <v>6732</v>
      </c>
      <c r="E1585" t="str">
        <f>IMAGE("http://ad.doubleclick.net/N4735792/ad/us.reuters/news/us/article;type=leaderboard;sz=728x90;tile=1;vbc=aa48hours;articleID=USKBN0OR1V520150611;ord=6161?",1)</f>
        <v/>
      </c>
      <c r="F1585" s="1" t="s">
        <v>4</v>
      </c>
      <c r="G1585" s="2" t="s">
        <v>6733</v>
      </c>
    </row>
    <row r="1586">
      <c r="A1586" s="1" t="s">
        <v>6711</v>
      </c>
      <c r="B1586" s="1" t="s">
        <v>6712</v>
      </c>
      <c r="C1586" s="1" t="s">
        <v>6713</v>
      </c>
      <c r="D1586" s="1" t="s">
        <v>6748</v>
      </c>
      <c r="E1586" t="str">
        <f>IMAGE("http://ifttt.com/images/no_image_card.png",1)</f>
        <v/>
      </c>
      <c r="F1586" s="1" t="s">
        <v>4</v>
      </c>
      <c r="G1586" s="2" t="s">
        <v>6714</v>
      </c>
    </row>
    <row r="1587">
      <c r="A1587" s="1" t="s">
        <v>6749</v>
      </c>
      <c r="B1587" s="1" t="s">
        <v>868</v>
      </c>
      <c r="C1587" s="1" t="s">
        <v>6750</v>
      </c>
      <c r="D1587" s="2" t="s">
        <v>6751</v>
      </c>
      <c r="E1587" t="str">
        <f>IMAGE("http://hosted.ap.org/specials/images/ap_photo_promo.jpg",1)</f>
        <v/>
      </c>
      <c r="F1587" s="1" t="s">
        <v>4</v>
      </c>
      <c r="G1587" s="2" t="s">
        <v>6752</v>
      </c>
    </row>
    <row r="1588">
      <c r="A1588" s="1" t="s">
        <v>6749</v>
      </c>
      <c r="B1588" s="1" t="s">
        <v>6753</v>
      </c>
      <c r="C1588" s="1" t="s">
        <v>6754</v>
      </c>
      <c r="D1588" s="1" t="s">
        <v>364</v>
      </c>
      <c r="E1588" t="str">
        <f t="shared" ref="E1588:E1589" si="205">IMAGE("http://ifttt.com/images/no_image_card.png",1)</f>
        <v/>
      </c>
      <c r="F1588" s="1" t="s">
        <v>4</v>
      </c>
      <c r="G1588" s="2" t="s">
        <v>6755</v>
      </c>
    </row>
    <row r="1589">
      <c r="A1589" s="1" t="s">
        <v>6756</v>
      </c>
      <c r="B1589" s="1" t="s">
        <v>6757</v>
      </c>
      <c r="C1589" s="1" t="s">
        <v>6758</v>
      </c>
      <c r="D1589" s="1" t="s">
        <v>6759</v>
      </c>
      <c r="E1589" t="str">
        <f t="shared" si="205"/>
        <v/>
      </c>
      <c r="F1589" s="1" t="s">
        <v>4</v>
      </c>
      <c r="G1589" s="2" t="s">
        <v>6760</v>
      </c>
    </row>
    <row r="1590">
      <c r="A1590" s="1" t="s">
        <v>6761</v>
      </c>
      <c r="B1590" s="1" t="s">
        <v>6762</v>
      </c>
      <c r="C1590" s="1" t="s">
        <v>6763</v>
      </c>
      <c r="D1590" s="2" t="s">
        <v>6764</v>
      </c>
      <c r="E1590" t="str">
        <f>IMAGE("http://i.kinja-img.com/gawker-media/image/upload/s--g8Wk64tG--/c_fill,fl_progressive,g_north,h_358,q_80,w_636/1292821538132600751.jpg",1)</f>
        <v/>
      </c>
      <c r="F1590" s="1" t="s">
        <v>4</v>
      </c>
      <c r="G1590" s="2" t="s">
        <v>6765</v>
      </c>
    </row>
    <row r="1591">
      <c r="A1591" s="1" t="s">
        <v>6766</v>
      </c>
      <c r="B1591" s="1" t="s">
        <v>996</v>
      </c>
      <c r="C1591" s="1" t="s">
        <v>6767</v>
      </c>
      <c r="D1591" s="1" t="s">
        <v>6768</v>
      </c>
      <c r="E1591" t="str">
        <f t="shared" ref="E1591:E1592" si="206">IMAGE("http://ifttt.com/images/no_image_card.png",1)</f>
        <v/>
      </c>
      <c r="F1591" s="1" t="s">
        <v>4</v>
      </c>
      <c r="G1591" s="2" t="s">
        <v>6769</v>
      </c>
    </row>
    <row r="1592">
      <c r="A1592" s="1" t="s">
        <v>6770</v>
      </c>
      <c r="B1592" s="1" t="s">
        <v>5808</v>
      </c>
      <c r="C1592" s="1" t="s">
        <v>6771</v>
      </c>
      <c r="D1592" s="1" t="s">
        <v>364</v>
      </c>
      <c r="E1592" t="str">
        <f t="shared" si="206"/>
        <v/>
      </c>
      <c r="F1592" s="1" t="s">
        <v>4</v>
      </c>
      <c r="G1592" s="2" t="s">
        <v>6772</v>
      </c>
    </row>
    <row r="1593">
      <c r="A1593" s="1" t="s">
        <v>6773</v>
      </c>
      <c r="B1593" s="1" t="s">
        <v>2028</v>
      </c>
      <c r="C1593" s="1" t="s">
        <v>6774</v>
      </c>
      <c r="D1593" s="2" t="s">
        <v>6775</v>
      </c>
      <c r="E1593" t="str">
        <f>IMAGE("https://bitreserve.org/images/banner.jpg?v1.13.4",1)</f>
        <v/>
      </c>
      <c r="F1593" s="1" t="s">
        <v>4</v>
      </c>
      <c r="G1593" s="2" t="s">
        <v>6776</v>
      </c>
    </row>
    <row r="1594">
      <c r="A1594" s="1" t="s">
        <v>6777</v>
      </c>
      <c r="B1594" s="1" t="s">
        <v>6778</v>
      </c>
      <c r="C1594" s="1" t="s">
        <v>6779</v>
      </c>
      <c r="D1594" s="1" t="s">
        <v>6780</v>
      </c>
      <c r="E1594" t="str">
        <f>IMAGE("http://ifttt.com/images/no_image_card.png",1)</f>
        <v/>
      </c>
      <c r="F1594" s="1" t="s">
        <v>4</v>
      </c>
      <c r="G1594" s="2" t="s">
        <v>6781</v>
      </c>
    </row>
    <row r="1595">
      <c r="A1595" s="1" t="s">
        <v>6782</v>
      </c>
      <c r="B1595" s="1" t="s">
        <v>6783</v>
      </c>
      <c r="C1595" s="1" t="s">
        <v>6784</v>
      </c>
      <c r="D1595" s="2" t="s">
        <v>6785</v>
      </c>
      <c r="E1595" t="str">
        <f>IMAGE("http://i.imgur.com/rFFl2B5.jpg?fb",1)</f>
        <v/>
      </c>
      <c r="F1595" s="1" t="s">
        <v>4</v>
      </c>
      <c r="G1595" s="2" t="s">
        <v>6786</v>
      </c>
    </row>
    <row r="1596">
      <c r="A1596" s="1" t="s">
        <v>6787</v>
      </c>
      <c r="B1596" s="1" t="s">
        <v>2306</v>
      </c>
      <c r="C1596" s="1" t="s">
        <v>6788</v>
      </c>
      <c r="D1596" s="1" t="s">
        <v>6789</v>
      </c>
      <c r="E1596" t="str">
        <f t="shared" ref="E1596:E1597" si="207">IMAGE("http://ifttt.com/images/no_image_card.png",1)</f>
        <v/>
      </c>
      <c r="F1596" s="1" t="s">
        <v>4</v>
      </c>
      <c r="G1596" s="2" t="s">
        <v>6790</v>
      </c>
    </row>
    <row r="1597">
      <c r="A1597" s="1" t="s">
        <v>6791</v>
      </c>
      <c r="B1597" s="1" t="s">
        <v>36</v>
      </c>
      <c r="C1597" s="1" t="s">
        <v>6792</v>
      </c>
      <c r="D1597" s="1" t="s">
        <v>364</v>
      </c>
      <c r="E1597" t="str">
        <f t="shared" si="207"/>
        <v/>
      </c>
      <c r="F1597" s="1" t="s">
        <v>4</v>
      </c>
      <c r="G1597" s="2" t="s">
        <v>6793</v>
      </c>
    </row>
    <row r="1598">
      <c r="A1598" s="1" t="s">
        <v>6794</v>
      </c>
      <c r="B1598" s="1" t="s">
        <v>6795</v>
      </c>
      <c r="C1598" s="1" t="s">
        <v>6796</v>
      </c>
      <c r="D1598" s="2" t="s">
        <v>6797</v>
      </c>
      <c r="E1598" t="str">
        <f>IMAGE("http://i.imgur.com/xs5VE5t.png",1)</f>
        <v/>
      </c>
      <c r="F1598" s="1" t="s">
        <v>4</v>
      </c>
      <c r="G1598" s="2" t="s">
        <v>6798</v>
      </c>
    </row>
    <row r="1599">
      <c r="A1599" s="1" t="s">
        <v>6799</v>
      </c>
      <c r="B1599" s="1" t="s">
        <v>6800</v>
      </c>
      <c r="C1599" s="1" t="s">
        <v>6801</v>
      </c>
      <c r="D1599" s="1" t="s">
        <v>6802</v>
      </c>
      <c r="E1599" t="str">
        <f>IMAGE("http://ifttt.com/images/no_image_card.png",1)</f>
        <v/>
      </c>
      <c r="F1599" s="1" t="s">
        <v>4</v>
      </c>
      <c r="G1599" s="2" t="s">
        <v>6803</v>
      </c>
    </row>
    <row r="1600">
      <c r="A1600" s="1" t="s">
        <v>6799</v>
      </c>
      <c r="B1600" s="1" t="s">
        <v>6512</v>
      </c>
      <c r="C1600" s="1" t="s">
        <v>6804</v>
      </c>
      <c r="D1600" s="2" t="s">
        <v>6805</v>
      </c>
      <c r="E1600" t="str">
        <f>IMAGE("http://forklog.net/wp-content/uploads/2015/05/ukrainebitcoin.png",1)</f>
        <v/>
      </c>
      <c r="F1600" s="1" t="s">
        <v>4</v>
      </c>
      <c r="G1600" s="2" t="s">
        <v>6806</v>
      </c>
    </row>
    <row r="1601">
      <c r="A1601" s="1" t="s">
        <v>6807</v>
      </c>
      <c r="B1601" s="1" t="s">
        <v>6808</v>
      </c>
      <c r="C1601" s="1" t="s">
        <v>6809</v>
      </c>
      <c r="D1601" s="1" t="s">
        <v>6810</v>
      </c>
      <c r="E1601" t="str">
        <f t="shared" ref="E1601:E1605" si="208">IMAGE("http://ifttt.com/images/no_image_card.png",1)</f>
        <v/>
      </c>
      <c r="F1601" s="1" t="s">
        <v>4</v>
      </c>
      <c r="G1601" s="2" t="s">
        <v>6811</v>
      </c>
    </row>
    <row r="1602">
      <c r="A1602" s="1" t="s">
        <v>6812</v>
      </c>
      <c r="B1602" s="1" t="s">
        <v>173</v>
      </c>
      <c r="C1602" s="1" t="s">
        <v>6813</v>
      </c>
      <c r="D1602" s="1" t="s">
        <v>364</v>
      </c>
      <c r="E1602" t="str">
        <f t="shared" si="208"/>
        <v/>
      </c>
      <c r="F1602" s="1" t="s">
        <v>4</v>
      </c>
      <c r="G1602" s="2" t="s">
        <v>6814</v>
      </c>
    </row>
    <row r="1603">
      <c r="A1603" s="1" t="s">
        <v>6815</v>
      </c>
      <c r="B1603" s="1" t="s">
        <v>6816</v>
      </c>
      <c r="C1603" s="1" t="s">
        <v>6817</v>
      </c>
      <c r="D1603" s="1" t="s">
        <v>6818</v>
      </c>
      <c r="E1603" t="str">
        <f t="shared" si="208"/>
        <v/>
      </c>
      <c r="F1603" s="1" t="s">
        <v>4</v>
      </c>
      <c r="G1603" s="2" t="s">
        <v>6819</v>
      </c>
    </row>
    <row r="1604">
      <c r="A1604" s="1" t="s">
        <v>6820</v>
      </c>
      <c r="B1604" s="1" t="s">
        <v>6821</v>
      </c>
      <c r="C1604" s="1" t="s">
        <v>6822</v>
      </c>
      <c r="D1604" s="1" t="s">
        <v>6823</v>
      </c>
      <c r="E1604" t="str">
        <f t="shared" si="208"/>
        <v/>
      </c>
      <c r="F1604" s="1" t="s">
        <v>4</v>
      </c>
      <c r="G1604" s="2" t="s">
        <v>6824</v>
      </c>
    </row>
    <row r="1605">
      <c r="A1605" s="1" t="s">
        <v>6825</v>
      </c>
      <c r="B1605" s="1" t="s">
        <v>6826</v>
      </c>
      <c r="C1605" s="1" t="s">
        <v>6827</v>
      </c>
      <c r="D1605" s="1" t="s">
        <v>6828</v>
      </c>
      <c r="E1605" t="str">
        <f t="shared" si="208"/>
        <v/>
      </c>
      <c r="F1605" s="1" t="s">
        <v>4</v>
      </c>
      <c r="G1605" s="2" t="s">
        <v>6829</v>
      </c>
    </row>
    <row r="1606">
      <c r="A1606" s="1" t="s">
        <v>6830</v>
      </c>
      <c r="B1606" s="1" t="s">
        <v>6831</v>
      </c>
      <c r="C1606" s="1" t="s">
        <v>6832</v>
      </c>
      <c r="D1606" s="2" t="s">
        <v>6833</v>
      </c>
      <c r="E1606" t="str">
        <f>IMAGE("http://static.nfl.com/static/content/public/video/2012/12/23/0ap2000000115590_video_cp.jpg",1)</f>
        <v/>
      </c>
      <c r="F1606" s="1" t="s">
        <v>4</v>
      </c>
      <c r="G1606" s="2" t="s">
        <v>6834</v>
      </c>
    </row>
    <row r="1607">
      <c r="A1607" s="1" t="s">
        <v>6835</v>
      </c>
      <c r="B1607" s="1" t="s">
        <v>6836</v>
      </c>
      <c r="C1607" s="1" t="s">
        <v>6837</v>
      </c>
      <c r="D1607" s="1" t="s">
        <v>6838</v>
      </c>
      <c r="E1607" t="str">
        <f t="shared" ref="E1607:E1611" si="209">IMAGE("http://ifttt.com/images/no_image_card.png",1)</f>
        <v/>
      </c>
      <c r="F1607" s="1" t="s">
        <v>4</v>
      </c>
      <c r="G1607" s="2" t="s">
        <v>6839</v>
      </c>
    </row>
    <row r="1608">
      <c r="A1608" s="1" t="s">
        <v>6840</v>
      </c>
      <c r="B1608" s="1" t="s">
        <v>6841</v>
      </c>
      <c r="C1608" s="1" t="s">
        <v>6842</v>
      </c>
      <c r="D1608" s="1" t="s">
        <v>6843</v>
      </c>
      <c r="E1608" t="str">
        <f t="shared" si="209"/>
        <v/>
      </c>
      <c r="F1608" s="1" t="s">
        <v>4</v>
      </c>
      <c r="G1608" s="2" t="s">
        <v>6844</v>
      </c>
    </row>
    <row r="1609">
      <c r="A1609" s="1" t="s">
        <v>6845</v>
      </c>
      <c r="B1609" s="1" t="s">
        <v>495</v>
      </c>
      <c r="C1609" s="1" t="s">
        <v>6846</v>
      </c>
      <c r="D1609" s="1" t="s">
        <v>364</v>
      </c>
      <c r="E1609" t="str">
        <f t="shared" si="209"/>
        <v/>
      </c>
      <c r="F1609" s="1" t="s">
        <v>4</v>
      </c>
      <c r="G1609" s="2" t="s">
        <v>6847</v>
      </c>
    </row>
    <row r="1610">
      <c r="A1610" s="1" t="s">
        <v>6845</v>
      </c>
      <c r="B1610" s="1" t="s">
        <v>6848</v>
      </c>
      <c r="C1610" s="1" t="s">
        <v>6849</v>
      </c>
      <c r="D1610" s="1" t="s">
        <v>6850</v>
      </c>
      <c r="E1610" t="str">
        <f t="shared" si="209"/>
        <v/>
      </c>
      <c r="F1610" s="1" t="s">
        <v>4</v>
      </c>
      <c r="G1610" s="2" t="s">
        <v>6851</v>
      </c>
    </row>
    <row r="1611">
      <c r="A1611" s="1" t="s">
        <v>6852</v>
      </c>
      <c r="B1611" s="1" t="s">
        <v>951</v>
      </c>
      <c r="C1611" s="1" t="s">
        <v>6853</v>
      </c>
      <c r="D1611" s="2" t="s">
        <v>6854</v>
      </c>
      <c r="E1611" t="str">
        <f t="shared" si="209"/>
        <v/>
      </c>
      <c r="F1611" s="1" t="s">
        <v>4</v>
      </c>
      <c r="G1611" s="2" t="s">
        <v>6855</v>
      </c>
    </row>
    <row r="1612">
      <c r="A1612" s="1" t="s">
        <v>6856</v>
      </c>
      <c r="B1612" s="1" t="s">
        <v>6857</v>
      </c>
      <c r="C1612" s="1" t="s">
        <v>6858</v>
      </c>
      <c r="D1612" s="2" t="s">
        <v>6859</v>
      </c>
      <c r="E1612" t="str">
        <f>IMAGE("http://i.imgur.com/rq5fsI2.png?fb",1)</f>
        <v/>
      </c>
      <c r="F1612" s="1" t="s">
        <v>4</v>
      </c>
      <c r="G1612" s="2" t="s">
        <v>6860</v>
      </c>
    </row>
    <row r="1613">
      <c r="A1613" s="1" t="s">
        <v>6845</v>
      </c>
      <c r="B1613" s="1" t="s">
        <v>495</v>
      </c>
      <c r="C1613" s="1" t="s">
        <v>6846</v>
      </c>
      <c r="D1613" s="1" t="s">
        <v>364</v>
      </c>
      <c r="E1613" t="str">
        <f>IMAGE("http://ifttt.com/images/no_image_card.png",1)</f>
        <v/>
      </c>
      <c r="F1613" s="1" t="s">
        <v>4</v>
      </c>
      <c r="G1613" s="2" t="s">
        <v>6847</v>
      </c>
    </row>
    <row r="1614">
      <c r="A1614" s="1" t="s">
        <v>6861</v>
      </c>
      <c r="B1614" s="1" t="s">
        <v>6857</v>
      </c>
      <c r="C1614" s="1" t="s">
        <v>6862</v>
      </c>
      <c r="D1614" s="2" t="s">
        <v>6863</v>
      </c>
      <c r="E1614" t="str">
        <f>IMAGE("http://pleaseprotectconsumers.org/img/ss_logo.png",1)</f>
        <v/>
      </c>
      <c r="F1614" s="1" t="s">
        <v>4</v>
      </c>
      <c r="G1614" s="2" t="s">
        <v>6864</v>
      </c>
    </row>
    <row r="1615">
      <c r="A1615" s="1" t="s">
        <v>6865</v>
      </c>
      <c r="B1615" s="1" t="s">
        <v>2273</v>
      </c>
      <c r="C1615" s="1" t="s">
        <v>6866</v>
      </c>
      <c r="D1615" s="2" t="s">
        <v>6867</v>
      </c>
      <c r="E1615" t="str">
        <f>IMAGE("http://3.bp.blogspot.com/--vb_U3PPaQA/U2qp4CMqJYI/AAAAAAAAQZ8/_SBb2s5Xiak/s1600/epj4.jpg",1)</f>
        <v/>
      </c>
      <c r="F1615" s="1" t="s">
        <v>4</v>
      </c>
      <c r="G1615" s="2" t="s">
        <v>6868</v>
      </c>
    </row>
    <row r="1616">
      <c r="A1616" s="1" t="s">
        <v>6869</v>
      </c>
      <c r="B1616" s="1" t="s">
        <v>2273</v>
      </c>
      <c r="C1616" s="1" t="s">
        <v>6870</v>
      </c>
      <c r="D1616" s="2" t="s">
        <v>6871</v>
      </c>
      <c r="E1616" t="str">
        <f>IMAGE("http://www.globelawandbusiness.com/ImagesV2/aboutILO.gif",1)</f>
        <v/>
      </c>
      <c r="F1616" s="1" t="s">
        <v>4</v>
      </c>
      <c r="G1616" s="2" t="s">
        <v>6872</v>
      </c>
    </row>
    <row r="1617">
      <c r="A1617" s="1" t="s">
        <v>6873</v>
      </c>
      <c r="B1617" s="1" t="s">
        <v>2273</v>
      </c>
      <c r="C1617" s="1" t="s">
        <v>6874</v>
      </c>
      <c r="D1617" s="2" t="s">
        <v>6875</v>
      </c>
      <c r="E1617" t="str">
        <f>IMAGE("http://media.bizj.us/view/img/844911/bloombergphotomintedbitcoin*1200xx3000-1688-0-138.jpg",1)</f>
        <v/>
      </c>
      <c r="F1617" s="1" t="s">
        <v>4</v>
      </c>
      <c r="G1617" s="2" t="s">
        <v>6876</v>
      </c>
    </row>
    <row r="1618">
      <c r="A1618" s="1" t="s">
        <v>6877</v>
      </c>
      <c r="B1618" s="1" t="s">
        <v>2273</v>
      </c>
      <c r="C1618" s="1" t="s">
        <v>6878</v>
      </c>
      <c r="D1618" s="2" t="s">
        <v>6879</v>
      </c>
      <c r="E1618" t="str">
        <f>IMAGE("http://www.itweb.co.za/sections/pictures/2015/Bitcoins-Paris_Reuters.jpg",1)</f>
        <v/>
      </c>
      <c r="F1618" s="1" t="s">
        <v>4</v>
      </c>
      <c r="G1618" s="2" t="s">
        <v>6880</v>
      </c>
    </row>
    <row r="1619">
      <c r="A1619" s="1" t="s">
        <v>6877</v>
      </c>
      <c r="B1619" s="1" t="s">
        <v>2273</v>
      </c>
      <c r="C1619" s="1" t="s">
        <v>6881</v>
      </c>
      <c r="D1619" s="2" t="s">
        <v>6882</v>
      </c>
      <c r="E1619" t="str">
        <f>IMAGE("http://insidebitcoins.com/wp-content/uploads/2015/06/nigel_request-150x150.jpg",1)</f>
        <v/>
      </c>
      <c r="F1619" s="1" t="s">
        <v>4</v>
      </c>
      <c r="G1619" s="2" t="s">
        <v>6883</v>
      </c>
    </row>
    <row r="1620">
      <c r="A1620" s="1" t="s">
        <v>6884</v>
      </c>
      <c r="B1620" s="1" t="s">
        <v>2273</v>
      </c>
      <c r="C1620" s="1" t="s">
        <v>6885</v>
      </c>
      <c r="D1620" s="2" t="s">
        <v>6886</v>
      </c>
      <c r="E1620" t="str">
        <f>IMAGE("http://www.ft.com/cms/deeb30b8-0079-11e5-b91e-00144feabdc0.png",1)</f>
        <v/>
      </c>
      <c r="F1620" s="1" t="s">
        <v>4</v>
      </c>
      <c r="G1620" s="2" t="s">
        <v>6887</v>
      </c>
    </row>
    <row r="1621">
      <c r="A1621" s="1" t="s">
        <v>6888</v>
      </c>
      <c r="B1621" s="1" t="s">
        <v>2273</v>
      </c>
      <c r="C1621" s="1" t="s">
        <v>6889</v>
      </c>
      <c r="D1621" s="2" t="s">
        <v>6890</v>
      </c>
      <c r="E1621" t="str">
        <f>IMAGE("http://www.hypebot.com/RNHypbot.png",1)</f>
        <v/>
      </c>
      <c r="F1621" s="1" t="s">
        <v>4</v>
      </c>
      <c r="G1621" s="2" t="s">
        <v>6891</v>
      </c>
    </row>
    <row r="1622">
      <c r="A1622" s="1" t="s">
        <v>6892</v>
      </c>
      <c r="B1622" s="1" t="s">
        <v>2273</v>
      </c>
      <c r="C1622" s="1" t="s">
        <v>6893</v>
      </c>
      <c r="D1622" s="2" t="s">
        <v>6894</v>
      </c>
      <c r="E1622" t="str">
        <f>IMAGE("http://d.ibtimes.co.uk/en/full/1358418/bitcoin.jpg",1)</f>
        <v/>
      </c>
      <c r="F1622" s="1" t="s">
        <v>4</v>
      </c>
      <c r="G1622" s="2" t="s">
        <v>6895</v>
      </c>
    </row>
    <row r="1623">
      <c r="A1623" s="1" t="s">
        <v>6896</v>
      </c>
      <c r="B1623" s="1" t="s">
        <v>6897</v>
      </c>
      <c r="C1623" s="1" t="s">
        <v>6898</v>
      </c>
      <c r="D1623" s="1" t="s">
        <v>6899</v>
      </c>
      <c r="E1623" t="str">
        <f>IMAGE("http://ifttt.com/images/no_image_card.png",1)</f>
        <v/>
      </c>
      <c r="F1623" s="1" t="s">
        <v>4</v>
      </c>
      <c r="G1623" s="2" t="s">
        <v>6900</v>
      </c>
    </row>
    <row r="1624">
      <c r="A1624" s="1" t="s">
        <v>6901</v>
      </c>
      <c r="B1624" s="1" t="s">
        <v>5451</v>
      </c>
      <c r="C1624" s="1" t="s">
        <v>6902</v>
      </c>
      <c r="D1624" s="2" t="s">
        <v>6903</v>
      </c>
      <c r="E1624" t="str">
        <f>IMAGE("https://i.ytimg.com/vi/r1PH693_3EU/hqdefault.jpg",1)</f>
        <v/>
      </c>
      <c r="F1624" s="1" t="s">
        <v>4</v>
      </c>
      <c r="G1624" s="2" t="s">
        <v>6904</v>
      </c>
    </row>
    <row r="1625">
      <c r="A1625" s="1" t="s">
        <v>6905</v>
      </c>
      <c r="B1625" s="1" t="s">
        <v>6906</v>
      </c>
      <c r="C1625" s="1" t="s">
        <v>6907</v>
      </c>
      <c r="D1625" s="1" t="s">
        <v>6908</v>
      </c>
      <c r="E1625" t="str">
        <f>IMAGE("http://ifttt.com/images/no_image_card.png",1)</f>
        <v/>
      </c>
      <c r="F1625" s="1" t="s">
        <v>4</v>
      </c>
      <c r="G1625" s="2" t="s">
        <v>6909</v>
      </c>
    </row>
    <row r="1626">
      <c r="A1626" s="1" t="s">
        <v>6910</v>
      </c>
      <c r="B1626" s="1" t="s">
        <v>5409</v>
      </c>
      <c r="C1626" s="1" t="s">
        <v>6911</v>
      </c>
      <c r="D1626" s="2" t="s">
        <v>6912</v>
      </c>
      <c r="E1626" t="str">
        <f>IMAGE("http://cointelegraph.com/images/725_aHR0cDovL2NvaW50ZWxlZ3JhcGguY29tL3N0b3JhZ2UvdXBsb2Fkcy92aWV3L2ZhMGIxODgwN2VjZGFkYjMyNGNlZGVjZjgzZDQ5ODBiLnBuZw==.jpg",1)</f>
        <v/>
      </c>
      <c r="F1626" s="1" t="s">
        <v>4</v>
      </c>
      <c r="G1626" s="2" t="s">
        <v>6913</v>
      </c>
    </row>
    <row r="1627">
      <c r="A1627" s="1" t="s">
        <v>6914</v>
      </c>
      <c r="B1627" s="1" t="s">
        <v>6915</v>
      </c>
      <c r="C1627" s="1" t="s">
        <v>6916</v>
      </c>
      <c r="D1627" s="2" t="s">
        <v>6917</v>
      </c>
      <c r="E1627" t="str">
        <f>IMAGE("https://i.ytimg.com/vi/1GOigv_6Iyw/hqdefault.jpg",1)</f>
        <v/>
      </c>
      <c r="F1627" s="1" t="s">
        <v>4</v>
      </c>
      <c r="G1627" s="2" t="s">
        <v>6918</v>
      </c>
    </row>
    <row r="1628">
      <c r="A1628" s="1" t="s">
        <v>6919</v>
      </c>
      <c r="B1628" s="1" t="s">
        <v>6920</v>
      </c>
      <c r="C1628" s="1" t="s">
        <v>6921</v>
      </c>
      <c r="D1628" s="1" t="s">
        <v>6922</v>
      </c>
      <c r="E1628" t="str">
        <f>IMAGE("http://ifttt.com/images/no_image_card.png",1)</f>
        <v/>
      </c>
      <c r="F1628" s="1" t="s">
        <v>4</v>
      </c>
      <c r="G1628" s="2" t="s">
        <v>6923</v>
      </c>
    </row>
    <row r="1629">
      <c r="A1629" s="1" t="s">
        <v>6924</v>
      </c>
      <c r="B1629" s="1" t="s">
        <v>981</v>
      </c>
      <c r="C1629" s="1" t="s">
        <v>6925</v>
      </c>
      <c r="D1629" s="2" t="s">
        <v>6926</v>
      </c>
      <c r="E1629" t="str">
        <f>IMAGE("http://bravenewcoin.com/assets/Uploads/_resampled/CroppedImage400400-Selection-329.png",1)</f>
        <v/>
      </c>
      <c r="F1629" s="1" t="s">
        <v>4</v>
      </c>
      <c r="G1629" s="2" t="s">
        <v>6927</v>
      </c>
    </row>
    <row r="1630">
      <c r="A1630" s="1" t="s">
        <v>6928</v>
      </c>
      <c r="B1630" s="1" t="s">
        <v>6929</v>
      </c>
      <c r="C1630" s="1" t="s">
        <v>6930</v>
      </c>
      <c r="D1630" s="2" t="s">
        <v>6931</v>
      </c>
      <c r="E1630" t="str">
        <f>IMAGE("https://i.ytimg.com/vi/fgx8jziR9p0/maxresdefault.jpg",1)</f>
        <v/>
      </c>
      <c r="F1630" s="1" t="s">
        <v>4</v>
      </c>
      <c r="G1630" s="2" t="s">
        <v>6932</v>
      </c>
    </row>
    <row r="1631">
      <c r="A1631" s="1" t="s">
        <v>6933</v>
      </c>
      <c r="B1631" s="1" t="s">
        <v>1439</v>
      </c>
      <c r="C1631" s="1" t="s">
        <v>6934</v>
      </c>
      <c r="D1631" s="1" t="s">
        <v>364</v>
      </c>
      <c r="E1631" t="str">
        <f>IMAGE("http://ifttt.com/images/no_image_card.png",1)</f>
        <v/>
      </c>
      <c r="F1631" s="1" t="s">
        <v>4</v>
      </c>
      <c r="G1631" s="2" t="s">
        <v>6935</v>
      </c>
    </row>
    <row r="1632">
      <c r="A1632" s="1" t="s">
        <v>6924</v>
      </c>
      <c r="B1632" s="1" t="s">
        <v>981</v>
      </c>
      <c r="C1632" s="1" t="s">
        <v>6925</v>
      </c>
      <c r="D1632" s="2" t="s">
        <v>6926</v>
      </c>
      <c r="E1632" t="str">
        <f>IMAGE("http://bravenewcoin.com/assets/Uploads/_resampled/CroppedImage400400-Selection-329.png",1)</f>
        <v/>
      </c>
      <c r="F1632" s="1" t="s">
        <v>4</v>
      </c>
      <c r="G1632" s="2" t="s">
        <v>6927</v>
      </c>
    </row>
    <row r="1633">
      <c r="A1633" s="1" t="s">
        <v>6936</v>
      </c>
      <c r="B1633" s="1" t="s">
        <v>3397</v>
      </c>
      <c r="C1633" s="1" t="s">
        <v>6937</v>
      </c>
      <c r="D1633" s="1" t="s">
        <v>6938</v>
      </c>
      <c r="E1633" t="str">
        <f>IMAGE("http://ifttt.com/images/no_image_card.png",1)</f>
        <v/>
      </c>
      <c r="F1633" s="1" t="s">
        <v>4</v>
      </c>
      <c r="G1633" s="2" t="s">
        <v>6939</v>
      </c>
    </row>
    <row r="1634">
      <c r="A1634" s="1" t="s">
        <v>6940</v>
      </c>
      <c r="B1634" s="1" t="s">
        <v>6941</v>
      </c>
      <c r="C1634" s="1" t="s">
        <v>6942</v>
      </c>
      <c r="D1634" s="2" t="s">
        <v>6943</v>
      </c>
      <c r="E1634" t="str">
        <f>IMAGE("http://digitalmoneytimes.com/wp-content/uploads/2015/02/banx-io-348x180.jpg",1)</f>
        <v/>
      </c>
      <c r="F1634" s="1" t="s">
        <v>4</v>
      </c>
      <c r="G1634" s="2" t="s">
        <v>6944</v>
      </c>
    </row>
    <row r="1635">
      <c r="A1635" s="1" t="s">
        <v>6945</v>
      </c>
      <c r="B1635" s="1" t="s">
        <v>6946</v>
      </c>
      <c r="C1635" s="1" t="s">
        <v>6947</v>
      </c>
      <c r="D1635" s="2" t="s">
        <v>6948</v>
      </c>
      <c r="E1635" t="str">
        <f t="shared" ref="E1635:E1636" si="210">IMAGE("http://ifttt.com/images/no_image_card.png",1)</f>
        <v/>
      </c>
      <c r="F1635" s="1" t="s">
        <v>4</v>
      </c>
      <c r="G1635" s="2" t="s">
        <v>6949</v>
      </c>
    </row>
    <row r="1636">
      <c r="A1636" s="1" t="s">
        <v>6950</v>
      </c>
      <c r="B1636" s="1" t="s">
        <v>6951</v>
      </c>
      <c r="C1636" s="1" t="s">
        <v>6952</v>
      </c>
      <c r="D1636" s="1" t="s">
        <v>6953</v>
      </c>
      <c r="E1636" t="str">
        <f t="shared" si="210"/>
        <v/>
      </c>
      <c r="F1636" s="1" t="s">
        <v>4</v>
      </c>
      <c r="G1636" s="2" t="s">
        <v>6954</v>
      </c>
    </row>
    <row r="1637">
      <c r="A1637" s="1" t="s">
        <v>6955</v>
      </c>
      <c r="B1637" s="1" t="s">
        <v>3630</v>
      </c>
      <c r="C1637" s="1" t="s">
        <v>6956</v>
      </c>
      <c r="D1637" s="2" t="s">
        <v>6957</v>
      </c>
      <c r="E1637" t="str">
        <f>IMAGE("http://www.contravex.com/wp-content/uploads/2015/06/contravex-header-banyan-2.jpg",1)</f>
        <v/>
      </c>
      <c r="F1637" s="1" t="s">
        <v>4</v>
      </c>
      <c r="G1637" s="2" t="s">
        <v>6958</v>
      </c>
    </row>
    <row r="1638">
      <c r="A1638" s="1" t="s">
        <v>6959</v>
      </c>
      <c r="B1638" s="1" t="s">
        <v>849</v>
      </c>
      <c r="C1638" s="1" t="s">
        <v>6960</v>
      </c>
      <c r="D1638" s="1" t="s">
        <v>364</v>
      </c>
      <c r="E1638" t="str">
        <f t="shared" ref="E1638:E1645" si="211">IMAGE("http://ifttt.com/images/no_image_card.png",1)</f>
        <v/>
      </c>
      <c r="F1638" s="1" t="s">
        <v>4</v>
      </c>
      <c r="G1638" s="2" t="s">
        <v>6961</v>
      </c>
    </row>
    <row r="1639">
      <c r="A1639" s="1" t="s">
        <v>6962</v>
      </c>
      <c r="B1639" s="1" t="s">
        <v>2110</v>
      </c>
      <c r="C1639" s="1" t="s">
        <v>6963</v>
      </c>
      <c r="D1639" s="1" t="s">
        <v>6964</v>
      </c>
      <c r="E1639" t="str">
        <f t="shared" si="211"/>
        <v/>
      </c>
      <c r="F1639" s="1" t="s">
        <v>4</v>
      </c>
      <c r="G1639" s="2" t="s">
        <v>6965</v>
      </c>
    </row>
    <row r="1640">
      <c r="A1640" s="1" t="s">
        <v>6966</v>
      </c>
      <c r="B1640" s="1" t="s">
        <v>6967</v>
      </c>
      <c r="C1640" s="1" t="s">
        <v>6968</v>
      </c>
      <c r="D1640" s="1" t="s">
        <v>6969</v>
      </c>
      <c r="E1640" t="str">
        <f t="shared" si="211"/>
        <v/>
      </c>
      <c r="F1640" s="1" t="s">
        <v>4</v>
      </c>
      <c r="G1640" s="2" t="s">
        <v>6970</v>
      </c>
    </row>
    <row r="1641">
      <c r="A1641" s="1" t="s">
        <v>6971</v>
      </c>
      <c r="B1641" s="1" t="s">
        <v>6972</v>
      </c>
      <c r="C1641" s="1" t="s">
        <v>6973</v>
      </c>
      <c r="D1641" s="1" t="s">
        <v>6974</v>
      </c>
      <c r="E1641" t="str">
        <f t="shared" si="211"/>
        <v/>
      </c>
      <c r="F1641" s="1" t="s">
        <v>4</v>
      </c>
      <c r="G1641" s="2" t="s">
        <v>6975</v>
      </c>
    </row>
    <row r="1642">
      <c r="A1642" s="1" t="s">
        <v>6976</v>
      </c>
      <c r="B1642" s="1" t="s">
        <v>6977</v>
      </c>
      <c r="C1642" s="1" t="s">
        <v>6978</v>
      </c>
      <c r="D1642" s="1" t="s">
        <v>6979</v>
      </c>
      <c r="E1642" t="str">
        <f t="shared" si="211"/>
        <v/>
      </c>
      <c r="F1642" s="1" t="s">
        <v>4</v>
      </c>
      <c r="G1642" s="2" t="s">
        <v>6980</v>
      </c>
    </row>
    <row r="1643">
      <c r="A1643" s="1" t="s">
        <v>6981</v>
      </c>
      <c r="B1643" s="1" t="s">
        <v>1764</v>
      </c>
      <c r="C1643" s="1" t="s">
        <v>6982</v>
      </c>
      <c r="D1643" s="1" t="s">
        <v>6983</v>
      </c>
      <c r="E1643" t="str">
        <f t="shared" si="211"/>
        <v/>
      </c>
      <c r="F1643" s="1" t="s">
        <v>4</v>
      </c>
      <c r="G1643" s="2" t="s">
        <v>6984</v>
      </c>
    </row>
    <row r="1644">
      <c r="A1644" s="1" t="s">
        <v>6985</v>
      </c>
      <c r="B1644" s="1" t="s">
        <v>1393</v>
      </c>
      <c r="C1644" s="1" t="s">
        <v>6986</v>
      </c>
      <c r="D1644" s="1" t="s">
        <v>6987</v>
      </c>
      <c r="E1644" t="str">
        <f t="shared" si="211"/>
        <v/>
      </c>
      <c r="F1644" s="1" t="s">
        <v>4</v>
      </c>
      <c r="G1644" s="2" t="s">
        <v>6988</v>
      </c>
    </row>
    <row r="1645">
      <c r="A1645" s="1" t="s">
        <v>6989</v>
      </c>
      <c r="B1645" s="1" t="s">
        <v>6990</v>
      </c>
      <c r="C1645" s="1" t="s">
        <v>6991</v>
      </c>
      <c r="D1645" s="1" t="s">
        <v>6992</v>
      </c>
      <c r="E1645" t="str">
        <f t="shared" si="211"/>
        <v/>
      </c>
      <c r="F1645" s="1" t="s">
        <v>4</v>
      </c>
      <c r="G1645" s="2" t="s">
        <v>6993</v>
      </c>
    </row>
    <row r="1646">
      <c r="A1646" s="1" t="s">
        <v>6994</v>
      </c>
      <c r="B1646" s="1" t="s">
        <v>5702</v>
      </c>
      <c r="C1646" s="1" t="s">
        <v>6995</v>
      </c>
      <c r="D1646" s="2" t="s">
        <v>6996</v>
      </c>
      <c r="E1646" t="str">
        <f>IMAGE("http://economictimes.indiatimes.com/photo/46792386.cms",1)</f>
        <v/>
      </c>
      <c r="F1646" s="1" t="s">
        <v>4</v>
      </c>
      <c r="G1646" s="2" t="s">
        <v>6997</v>
      </c>
    </row>
    <row r="1647">
      <c r="A1647" s="1" t="s">
        <v>6998</v>
      </c>
      <c r="B1647" s="1" t="s">
        <v>2976</v>
      </c>
      <c r="C1647" s="1" t="s">
        <v>6999</v>
      </c>
      <c r="D1647" s="1" t="s">
        <v>7000</v>
      </c>
      <c r="E1647" t="str">
        <f t="shared" ref="E1647:E1649" si="212">IMAGE("http://ifttt.com/images/no_image_card.png",1)</f>
        <v/>
      </c>
      <c r="F1647" s="1" t="s">
        <v>4</v>
      </c>
      <c r="G1647" s="2" t="s">
        <v>7001</v>
      </c>
    </row>
    <row r="1648">
      <c r="A1648" s="1" t="s">
        <v>7002</v>
      </c>
      <c r="B1648" s="1" t="s">
        <v>7003</v>
      </c>
      <c r="C1648" s="1" t="s">
        <v>7004</v>
      </c>
      <c r="D1648" s="2" t="s">
        <v>7005</v>
      </c>
      <c r="E1648" t="str">
        <f t="shared" si="212"/>
        <v/>
      </c>
      <c r="F1648" s="1" t="s">
        <v>4</v>
      </c>
      <c r="G1648" s="2" t="s">
        <v>7006</v>
      </c>
    </row>
    <row r="1649">
      <c r="A1649" s="1" t="s">
        <v>7007</v>
      </c>
      <c r="B1649" s="1" t="s">
        <v>7008</v>
      </c>
      <c r="C1649" s="1" t="s">
        <v>7009</v>
      </c>
      <c r="D1649" s="1" t="s">
        <v>7010</v>
      </c>
      <c r="E1649" t="str">
        <f t="shared" si="212"/>
        <v/>
      </c>
      <c r="F1649" s="1" t="s">
        <v>4</v>
      </c>
      <c r="G1649" s="2" t="s">
        <v>7011</v>
      </c>
    </row>
    <row r="1650">
      <c r="A1650" s="1" t="s">
        <v>7012</v>
      </c>
      <c r="B1650" s="1" t="s">
        <v>1522</v>
      </c>
      <c r="C1650" s="1" t="s">
        <v>7013</v>
      </c>
      <c r="D1650" s="2" t="s">
        <v>7014</v>
      </c>
      <c r="E1650" t="str">
        <f>IMAGE("http://ventureburn.com/wp-content/uploads/2015/06/bithub-launches-help-incubate-bitcoin-startups.jpg?b_id=591628670",1)</f>
        <v/>
      </c>
      <c r="F1650" s="1" t="s">
        <v>4</v>
      </c>
      <c r="G1650" s="2" t="s">
        <v>7015</v>
      </c>
    </row>
    <row r="1651">
      <c r="A1651" s="1" t="s">
        <v>7016</v>
      </c>
      <c r="B1651" s="1" t="s">
        <v>1393</v>
      </c>
      <c r="C1651" s="1" t="s">
        <v>7017</v>
      </c>
      <c r="D1651" s="1" t="s">
        <v>7018</v>
      </c>
      <c r="E1651" t="str">
        <f t="shared" ref="E1651:E1652" si="213">IMAGE("http://ifttt.com/images/no_image_card.png",1)</f>
        <v/>
      </c>
      <c r="F1651" s="1" t="s">
        <v>4</v>
      </c>
      <c r="G1651" s="2" t="s">
        <v>7019</v>
      </c>
    </row>
    <row r="1652">
      <c r="A1652" s="1" t="s">
        <v>7020</v>
      </c>
      <c r="B1652" s="1" t="s">
        <v>7021</v>
      </c>
      <c r="C1652" s="1" t="s">
        <v>7022</v>
      </c>
      <c r="D1652" s="1" t="s">
        <v>7023</v>
      </c>
      <c r="E1652" t="str">
        <f t="shared" si="213"/>
        <v/>
      </c>
      <c r="F1652" s="1" t="s">
        <v>4</v>
      </c>
      <c r="G1652" s="2" t="s">
        <v>7024</v>
      </c>
    </row>
    <row r="1653">
      <c r="A1653" s="1" t="s">
        <v>7025</v>
      </c>
      <c r="B1653" s="1" t="s">
        <v>7026</v>
      </c>
      <c r="C1653" s="1" t="s">
        <v>7027</v>
      </c>
      <c r="D1653" s="2" t="s">
        <v>7028</v>
      </c>
      <c r="E1653" t="str">
        <f>IMAGE("http://pocketcs.com/PFH.png",1)</f>
        <v/>
      </c>
      <c r="F1653" s="1" t="s">
        <v>4</v>
      </c>
      <c r="G1653" s="2" t="s">
        <v>7029</v>
      </c>
    </row>
    <row r="1654">
      <c r="A1654" s="1" t="s">
        <v>7030</v>
      </c>
      <c r="B1654" s="1" t="s">
        <v>7031</v>
      </c>
      <c r="C1654" s="1" t="s">
        <v>7032</v>
      </c>
      <c r="D1654" s="1" t="s">
        <v>7033</v>
      </c>
      <c r="E1654" t="str">
        <f t="shared" ref="E1654:E1658" si="214">IMAGE("http://ifttt.com/images/no_image_card.png",1)</f>
        <v/>
      </c>
      <c r="F1654" s="1" t="s">
        <v>4</v>
      </c>
      <c r="G1654" s="2" t="s">
        <v>7034</v>
      </c>
    </row>
    <row r="1655">
      <c r="A1655" s="1" t="s">
        <v>7035</v>
      </c>
      <c r="B1655" s="1" t="s">
        <v>338</v>
      </c>
      <c r="C1655" s="1" t="s">
        <v>7036</v>
      </c>
      <c r="D1655" s="1" t="s">
        <v>7037</v>
      </c>
      <c r="E1655" t="str">
        <f t="shared" si="214"/>
        <v/>
      </c>
      <c r="F1655" s="1" t="s">
        <v>4</v>
      </c>
      <c r="G1655" s="2" t="s">
        <v>7038</v>
      </c>
    </row>
    <row r="1656">
      <c r="A1656" s="1" t="s">
        <v>7039</v>
      </c>
      <c r="B1656" s="1" t="s">
        <v>7040</v>
      </c>
      <c r="C1656" s="1" t="s">
        <v>7041</v>
      </c>
      <c r="D1656" s="1" t="s">
        <v>7042</v>
      </c>
      <c r="E1656" t="str">
        <f t="shared" si="214"/>
        <v/>
      </c>
      <c r="F1656" s="1" t="s">
        <v>4</v>
      </c>
      <c r="G1656" s="2" t="s">
        <v>7043</v>
      </c>
    </row>
    <row r="1657">
      <c r="A1657" s="1" t="s">
        <v>7044</v>
      </c>
      <c r="B1657" s="1" t="s">
        <v>7045</v>
      </c>
      <c r="C1657" s="1" t="s">
        <v>7046</v>
      </c>
      <c r="D1657" s="1" t="s">
        <v>7047</v>
      </c>
      <c r="E1657" t="str">
        <f t="shared" si="214"/>
        <v/>
      </c>
      <c r="F1657" s="1" t="s">
        <v>4</v>
      </c>
      <c r="G1657" s="2" t="s">
        <v>7048</v>
      </c>
    </row>
    <row r="1658">
      <c r="A1658" s="1" t="s">
        <v>7049</v>
      </c>
      <c r="B1658" s="1" t="s">
        <v>6061</v>
      </c>
      <c r="C1658" s="1" t="s">
        <v>7050</v>
      </c>
      <c r="D1658" s="1" t="s">
        <v>7051</v>
      </c>
      <c r="E1658" t="str">
        <f t="shared" si="214"/>
        <v/>
      </c>
      <c r="F1658" s="1" t="s">
        <v>4</v>
      </c>
      <c r="G1658" s="2" t="s">
        <v>7052</v>
      </c>
    </row>
    <row r="1659">
      <c r="A1659" s="1" t="s">
        <v>7053</v>
      </c>
      <c r="B1659" s="1" t="s">
        <v>541</v>
      </c>
      <c r="C1659" s="1" t="s">
        <v>7054</v>
      </c>
      <c r="D1659" s="2" t="s">
        <v>7055</v>
      </c>
      <c r="E1659" t="str">
        <f>IMAGE("https://blockchain.info/Resources/loading-large.gif",1)</f>
        <v/>
      </c>
      <c r="F1659" s="1" t="s">
        <v>4</v>
      </c>
      <c r="G1659" s="2" t="s">
        <v>7056</v>
      </c>
    </row>
    <row r="1660">
      <c r="A1660" s="1" t="s">
        <v>7057</v>
      </c>
      <c r="B1660" s="1" t="s">
        <v>7058</v>
      </c>
      <c r="C1660" s="1" t="s">
        <v>7059</v>
      </c>
      <c r="D1660" s="2" t="s">
        <v>7060</v>
      </c>
      <c r="E1660" t="str">
        <f>IMAGE("https://avatars3.githubusercontent.com/u/3361224?v=3&amp;amp;s=400",1)</f>
        <v/>
      </c>
      <c r="F1660" s="1" t="s">
        <v>4</v>
      </c>
      <c r="G1660" s="2" t="s">
        <v>7061</v>
      </c>
    </row>
    <row r="1661">
      <c r="A1661" s="1" t="s">
        <v>7062</v>
      </c>
      <c r="B1661" s="1" t="s">
        <v>908</v>
      </c>
      <c r="C1661" s="1" t="s">
        <v>7063</v>
      </c>
      <c r="D1661" s="2" t="s">
        <v>7064</v>
      </c>
      <c r="E1661" t="str">
        <f>IMAGE("http://fm.cnbc.com/applications/cnbc.com/resources/img/editorial/2015/03/31/102550928-461203344.1910x1000.jpg",1)</f>
        <v/>
      </c>
      <c r="F1661" s="1" t="s">
        <v>4</v>
      </c>
      <c r="G1661" s="2" t="s">
        <v>7065</v>
      </c>
    </row>
    <row r="1662">
      <c r="A1662" s="1" t="s">
        <v>7062</v>
      </c>
      <c r="B1662" s="1" t="s">
        <v>7066</v>
      </c>
      <c r="C1662" s="1" t="s">
        <v>7067</v>
      </c>
      <c r="D1662" s="1" t="s">
        <v>7068</v>
      </c>
      <c r="E1662" t="str">
        <f>IMAGE("http://ifttt.com/images/no_image_card.png",1)</f>
        <v/>
      </c>
      <c r="F1662" s="1" t="s">
        <v>4</v>
      </c>
      <c r="G1662" s="2" t="s">
        <v>7069</v>
      </c>
    </row>
    <row r="1663">
      <c r="A1663" s="1" t="s">
        <v>7070</v>
      </c>
      <c r="B1663" s="1" t="s">
        <v>6124</v>
      </c>
      <c r="C1663" s="1" t="s">
        <v>7071</v>
      </c>
      <c r="D1663" s="2" t="s">
        <v>7072</v>
      </c>
      <c r="E1663" t="str">
        <f>IMAGE("https://i.ytimg.com/vd?id=OVVhc3B7aq0&amp;amp;ats=31000&amp;amp;w=960&amp;amp;h=720&amp;amp;sigh=XaG0z-x8n487AvuOYPjWtbzOz-w",1)</f>
        <v/>
      </c>
      <c r="F1663" s="1" t="s">
        <v>4</v>
      </c>
      <c r="G1663" s="2" t="s">
        <v>7073</v>
      </c>
    </row>
    <row r="1664">
      <c r="A1664" s="1" t="s">
        <v>7074</v>
      </c>
      <c r="B1664" s="1" t="s">
        <v>7075</v>
      </c>
      <c r="C1664" s="1" t="s">
        <v>7076</v>
      </c>
      <c r="D1664" s="1" t="s">
        <v>7077</v>
      </c>
      <c r="E1664" t="str">
        <f>IMAGE("http://ifttt.com/images/no_image_card.png",1)</f>
        <v/>
      </c>
      <c r="F1664" s="1" t="s">
        <v>4</v>
      </c>
      <c r="G1664" s="2" t="s">
        <v>7078</v>
      </c>
    </row>
    <row r="1665">
      <c r="A1665" s="1" t="s">
        <v>7079</v>
      </c>
      <c r="B1665" s="1" t="s">
        <v>7080</v>
      </c>
      <c r="C1665" s="1" t="s">
        <v>7081</v>
      </c>
      <c r="D1665" s="2" t="s">
        <v>7082</v>
      </c>
      <c r="E1665" t="str">
        <f>IMAGE("https://i.ytimg.com/vi/LTG00oimXO0/maxresdefault.jpg",1)</f>
        <v/>
      </c>
      <c r="F1665" s="1" t="s">
        <v>4</v>
      </c>
      <c r="G1665" s="2" t="s">
        <v>7083</v>
      </c>
    </row>
    <row r="1666">
      <c r="A1666" s="1" t="s">
        <v>7084</v>
      </c>
      <c r="B1666" s="1" t="s">
        <v>7085</v>
      </c>
      <c r="C1666" s="1" t="s">
        <v>7086</v>
      </c>
      <c r="D1666" s="2" t="s">
        <v>7087</v>
      </c>
      <c r="E1666" t="str">
        <f>IMAGE("http://i.imgur.com/3nibVjf.png?fb",1)</f>
        <v/>
      </c>
      <c r="F1666" s="1" t="s">
        <v>4</v>
      </c>
      <c r="G1666" s="2" t="s">
        <v>7088</v>
      </c>
    </row>
    <row r="1667">
      <c r="A1667" s="1" t="s">
        <v>7089</v>
      </c>
      <c r="B1667" s="1" t="s">
        <v>7090</v>
      </c>
      <c r="C1667" s="1" t="s">
        <v>7091</v>
      </c>
      <c r="D1667" s="2" t="s">
        <v>7092</v>
      </c>
      <c r="E1667" t="str">
        <f>IMAGE("https://res.cloudinary.com/indiegogo-media-prod-cld/image/upload/c_fill,h_200,w_200/v1425330989/yfmcvtg6zbmwr5v2elsz.jpg",1)</f>
        <v/>
      </c>
      <c r="F1667" s="1" t="s">
        <v>4</v>
      </c>
      <c r="G1667" s="2" t="s">
        <v>7093</v>
      </c>
    </row>
    <row r="1668">
      <c r="A1668" s="1" t="s">
        <v>7094</v>
      </c>
      <c r="B1668" s="1" t="s">
        <v>7095</v>
      </c>
      <c r="C1668" s="1" t="s">
        <v>7096</v>
      </c>
      <c r="D1668" s="2" t="s">
        <v>7097</v>
      </c>
      <c r="E1668" t="str">
        <f>IMAGE("http://d1gqps90bl2jsp.cloudfront.net/content/brain/136/5/1592/F6.large.jpg",1)</f>
        <v/>
      </c>
      <c r="F1668" s="1" t="s">
        <v>4</v>
      </c>
      <c r="G1668" s="2" t="s">
        <v>7098</v>
      </c>
    </row>
    <row r="1669">
      <c r="A1669" s="1" t="s">
        <v>7099</v>
      </c>
      <c r="B1669" s="1" t="s">
        <v>6353</v>
      </c>
      <c r="C1669" s="1" t="s">
        <v>7100</v>
      </c>
      <c r="D1669" s="2" t="s">
        <v>7101</v>
      </c>
      <c r="E1669" t="str">
        <f>IMAGE("http://makeameme.org/media/created/core-devs-debating-2csw5k.jpg",1)</f>
        <v/>
      </c>
      <c r="F1669" s="1" t="s">
        <v>4</v>
      </c>
      <c r="G1669" s="2" t="s">
        <v>7102</v>
      </c>
    </row>
    <row r="1670">
      <c r="A1670" s="1" t="s">
        <v>7103</v>
      </c>
      <c r="B1670" s="1" t="s">
        <v>5633</v>
      </c>
      <c r="C1670" s="1" t="s">
        <v>7104</v>
      </c>
      <c r="D1670" s="2" t="s">
        <v>7105</v>
      </c>
      <c r="E1670" t="str">
        <f>IMAGE("https://i.ytimg.com/vi/yc6Hp_Zq3rU/hqdefault.jpg",1)</f>
        <v/>
      </c>
      <c r="F1670" s="1" t="s">
        <v>4</v>
      </c>
      <c r="G1670" s="2" t="s">
        <v>7106</v>
      </c>
    </row>
    <row r="1671">
      <c r="A1671" s="1" t="s">
        <v>7107</v>
      </c>
      <c r="B1671" s="1" t="s">
        <v>3199</v>
      </c>
      <c r="C1671" s="1" t="s">
        <v>7108</v>
      </c>
      <c r="D1671" s="2" t="s">
        <v>7109</v>
      </c>
      <c r="E1671" t="str">
        <f>IMAGE("http://d.ibtimes.co.uk/en/full/1443583/marcel-roelants-general-manager-europe-bitpay.jpg",1)</f>
        <v/>
      </c>
      <c r="F1671" s="1" t="s">
        <v>4</v>
      </c>
      <c r="G1671" s="2" t="s">
        <v>7110</v>
      </c>
    </row>
    <row r="1672">
      <c r="A1672" s="1" t="s">
        <v>7111</v>
      </c>
      <c r="B1672" s="1" t="s">
        <v>7112</v>
      </c>
      <c r="C1672" s="1" t="s">
        <v>7113</v>
      </c>
      <c r="D1672" s="1" t="s">
        <v>7114</v>
      </c>
      <c r="E1672" t="str">
        <f t="shared" ref="E1672:E1673" si="215">IMAGE("http://ifttt.com/images/no_image_card.png",1)</f>
        <v/>
      </c>
      <c r="F1672" s="1" t="s">
        <v>4</v>
      </c>
      <c r="G1672" s="2" t="s">
        <v>7115</v>
      </c>
    </row>
    <row r="1673">
      <c r="A1673" s="1" t="s">
        <v>7111</v>
      </c>
      <c r="B1673" s="1" t="s">
        <v>4385</v>
      </c>
      <c r="C1673" s="1" t="s">
        <v>7116</v>
      </c>
      <c r="D1673" s="1" t="s">
        <v>7117</v>
      </c>
      <c r="E1673" t="str">
        <f t="shared" si="215"/>
        <v/>
      </c>
      <c r="F1673" s="1" t="s">
        <v>4</v>
      </c>
      <c r="G1673" s="2" t="s">
        <v>7118</v>
      </c>
    </row>
    <row r="1674">
      <c r="A1674" s="1" t="s">
        <v>7119</v>
      </c>
      <c r="B1674" s="1" t="s">
        <v>4039</v>
      </c>
      <c r="C1674" s="1" t="s">
        <v>7120</v>
      </c>
      <c r="D1674" s="2" t="s">
        <v>7121</v>
      </c>
      <c r="E1674" t="str">
        <f>IMAGE("http://static4.businessinsider.com/image/5579a3026da811eb4e0e27e9/zimbabwe-is-paying-its-citizens-5-for-175000000000000000-zimbabwe-dollars.jpg",1)</f>
        <v/>
      </c>
      <c r="F1674" s="1" t="s">
        <v>4</v>
      </c>
      <c r="G1674" s="2" t="s">
        <v>7122</v>
      </c>
    </row>
    <row r="1675">
      <c r="A1675" s="1" t="s">
        <v>7123</v>
      </c>
      <c r="B1675" s="1" t="s">
        <v>7124</v>
      </c>
      <c r="C1675" s="1" t="s">
        <v>7125</v>
      </c>
      <c r="D1675" s="2" t="s">
        <v>7126</v>
      </c>
      <c r="E1675" t="str">
        <f>IMAGE("http://www.lloyds.com/~/media/lloyds/contacts/key%20contacts/market%20directories.jpg?w=80&amp;h=80&amp;as=1",1)</f>
        <v/>
      </c>
      <c r="F1675" s="1" t="s">
        <v>4</v>
      </c>
      <c r="G1675" s="2" t="s">
        <v>7127</v>
      </c>
    </row>
    <row r="1676">
      <c r="A1676" s="1" t="s">
        <v>7128</v>
      </c>
      <c r="B1676" s="1" t="s">
        <v>7129</v>
      </c>
      <c r="C1676" s="1" t="s">
        <v>7130</v>
      </c>
      <c r="D1676" s="1" t="s">
        <v>7131</v>
      </c>
      <c r="E1676" t="str">
        <f t="shared" ref="E1676:E1677" si="216">IMAGE("http://ifttt.com/images/no_image_card.png",1)</f>
        <v/>
      </c>
      <c r="F1676" s="1" t="s">
        <v>4</v>
      </c>
      <c r="G1676" s="2" t="s">
        <v>7132</v>
      </c>
    </row>
    <row r="1677">
      <c r="A1677" s="1" t="s">
        <v>7133</v>
      </c>
      <c r="B1677" s="1" t="s">
        <v>1917</v>
      </c>
      <c r="C1677" s="1" t="s">
        <v>7134</v>
      </c>
      <c r="D1677" s="1" t="s">
        <v>7135</v>
      </c>
      <c r="E1677" t="str">
        <f t="shared" si="216"/>
        <v/>
      </c>
      <c r="F1677" s="1" t="s">
        <v>4</v>
      </c>
      <c r="G1677" s="2" t="s">
        <v>7136</v>
      </c>
    </row>
    <row r="1678">
      <c r="A1678" s="1" t="s">
        <v>7137</v>
      </c>
      <c r="B1678" s="1" t="s">
        <v>888</v>
      </c>
      <c r="C1678" s="1" t="s">
        <v>7138</v>
      </c>
      <c r="D1678" s="2" t="s">
        <v>7139</v>
      </c>
      <c r="E1678" t="str">
        <f>IMAGE("http://i.imgur.com/2xzhvfw.jpg?fb",1)</f>
        <v/>
      </c>
      <c r="F1678" s="1" t="s">
        <v>4</v>
      </c>
      <c r="G1678" s="2" t="s">
        <v>7140</v>
      </c>
    </row>
    <row r="1679">
      <c r="A1679" s="1" t="s">
        <v>7141</v>
      </c>
      <c r="B1679" s="1" t="s">
        <v>1479</v>
      </c>
      <c r="C1679" s="1" t="s">
        <v>7142</v>
      </c>
      <c r="D1679" s="1" t="s">
        <v>364</v>
      </c>
      <c r="E1679" t="str">
        <f>IMAGE("http://ifttt.com/images/no_image_card.png",1)</f>
        <v/>
      </c>
      <c r="F1679" s="1" t="s">
        <v>4</v>
      </c>
      <c r="G1679" s="2" t="s">
        <v>7143</v>
      </c>
    </row>
    <row r="1680">
      <c r="A1680" s="1" t="s">
        <v>7144</v>
      </c>
      <c r="B1680" s="1" t="s">
        <v>6929</v>
      </c>
      <c r="C1680" s="1" t="s">
        <v>7145</v>
      </c>
      <c r="D1680" s="2" t="s">
        <v>7146</v>
      </c>
      <c r="E1680" t="str">
        <f>IMAGE("http://imgs.xkcd.com/comics/star_trek_into_darkness.png",1)</f>
        <v/>
      </c>
      <c r="F1680" s="1" t="s">
        <v>4</v>
      </c>
      <c r="G1680" s="2" t="s">
        <v>7147</v>
      </c>
    </row>
    <row r="1681">
      <c r="A1681" s="1" t="s">
        <v>7148</v>
      </c>
      <c r="B1681" s="1" t="s">
        <v>182</v>
      </c>
      <c r="C1681" s="1" t="s">
        <v>7149</v>
      </c>
      <c r="D1681" s="2" t="s">
        <v>7150</v>
      </c>
      <c r="E1681" t="str">
        <f>IMAGE("https://i.ytimg.com/vi/C_dw4DB0ksA/maxresdefault.jpg",1)</f>
        <v/>
      </c>
      <c r="F1681" s="1" t="s">
        <v>4</v>
      </c>
      <c r="G1681" s="2" t="s">
        <v>7151</v>
      </c>
    </row>
    <row r="1682">
      <c r="A1682" s="1" t="s">
        <v>7152</v>
      </c>
      <c r="B1682" s="1" t="s">
        <v>7153</v>
      </c>
      <c r="C1682" s="1" t="s">
        <v>7154</v>
      </c>
      <c r="D1682" s="1" t="s">
        <v>7155</v>
      </c>
      <c r="E1682" t="str">
        <f t="shared" ref="E1682:E1689" si="217">IMAGE("http://ifttt.com/images/no_image_card.png",1)</f>
        <v/>
      </c>
      <c r="F1682" s="1" t="s">
        <v>4</v>
      </c>
      <c r="G1682" s="2" t="s">
        <v>7156</v>
      </c>
    </row>
    <row r="1683">
      <c r="A1683" s="1" t="s">
        <v>7157</v>
      </c>
      <c r="B1683" s="1" t="s">
        <v>7158</v>
      </c>
      <c r="C1683" s="1" t="s">
        <v>7159</v>
      </c>
      <c r="D1683" s="1" t="s">
        <v>7160</v>
      </c>
      <c r="E1683" t="str">
        <f t="shared" si="217"/>
        <v/>
      </c>
      <c r="F1683" s="1" t="s">
        <v>4</v>
      </c>
      <c r="G1683" s="2" t="s">
        <v>7161</v>
      </c>
    </row>
    <row r="1684">
      <c r="A1684" s="1" t="s">
        <v>7162</v>
      </c>
      <c r="B1684" s="1" t="s">
        <v>7163</v>
      </c>
      <c r="C1684" s="1" t="s">
        <v>7164</v>
      </c>
      <c r="D1684" s="1" t="s">
        <v>7165</v>
      </c>
      <c r="E1684" t="str">
        <f t="shared" si="217"/>
        <v/>
      </c>
      <c r="F1684" s="1" t="s">
        <v>4</v>
      </c>
      <c r="G1684" s="2" t="s">
        <v>7166</v>
      </c>
    </row>
    <row r="1685">
      <c r="A1685" s="1" t="s">
        <v>7167</v>
      </c>
      <c r="B1685" s="1" t="s">
        <v>5993</v>
      </c>
      <c r="C1685" s="1" t="s">
        <v>7168</v>
      </c>
      <c r="D1685" s="1" t="s">
        <v>7169</v>
      </c>
      <c r="E1685" t="str">
        <f t="shared" si="217"/>
        <v/>
      </c>
      <c r="F1685" s="1" t="s">
        <v>4</v>
      </c>
      <c r="G1685" s="2" t="s">
        <v>7170</v>
      </c>
    </row>
    <row r="1686">
      <c r="A1686" s="1" t="s">
        <v>7171</v>
      </c>
      <c r="B1686" s="1" t="s">
        <v>3199</v>
      </c>
      <c r="C1686" s="1" t="s">
        <v>7172</v>
      </c>
      <c r="D1686" s="2" t="s">
        <v>7173</v>
      </c>
      <c r="E1686" t="str">
        <f t="shared" si="217"/>
        <v/>
      </c>
      <c r="F1686" s="1" t="s">
        <v>4</v>
      </c>
      <c r="G1686" s="2" t="s">
        <v>7174</v>
      </c>
    </row>
    <row r="1687">
      <c r="A1687" s="1" t="s">
        <v>7175</v>
      </c>
      <c r="B1687" s="1" t="s">
        <v>7176</v>
      </c>
      <c r="C1687" s="1" t="s">
        <v>7177</v>
      </c>
      <c r="D1687" s="1" t="s">
        <v>7178</v>
      </c>
      <c r="E1687" t="str">
        <f t="shared" si="217"/>
        <v/>
      </c>
      <c r="F1687" s="1" t="s">
        <v>4</v>
      </c>
      <c r="G1687" s="2" t="s">
        <v>7179</v>
      </c>
    </row>
    <row r="1688">
      <c r="A1688" s="1" t="s">
        <v>7180</v>
      </c>
      <c r="B1688" s="1" t="s">
        <v>5466</v>
      </c>
      <c r="C1688" s="1" t="s">
        <v>7181</v>
      </c>
      <c r="D1688" s="2" t="s">
        <v>7182</v>
      </c>
      <c r="E1688" t="str">
        <f t="shared" si="217"/>
        <v/>
      </c>
      <c r="F1688" s="1" t="s">
        <v>4</v>
      </c>
      <c r="G1688" s="2" t="s">
        <v>7183</v>
      </c>
    </row>
    <row r="1689">
      <c r="A1689" s="1" t="s">
        <v>7184</v>
      </c>
      <c r="B1689" s="1" t="s">
        <v>7185</v>
      </c>
      <c r="C1689" s="1" t="s">
        <v>7186</v>
      </c>
      <c r="D1689" s="1" t="s">
        <v>7187</v>
      </c>
      <c r="E1689" t="str">
        <f t="shared" si="217"/>
        <v/>
      </c>
      <c r="F1689" s="1" t="s">
        <v>4</v>
      </c>
      <c r="G1689" s="2" t="s">
        <v>7188</v>
      </c>
    </row>
    <row r="1690">
      <c r="A1690" s="1" t="s">
        <v>7189</v>
      </c>
      <c r="B1690" s="1" t="s">
        <v>5442</v>
      </c>
      <c r="C1690" s="1" t="s">
        <v>7190</v>
      </c>
      <c r="D1690" s="2" t="s">
        <v>7191</v>
      </c>
      <c r="E1690" t="str">
        <f>IMAGE("https://s0.wp.com/i/blank.jpg",1)</f>
        <v/>
      </c>
      <c r="F1690" s="1" t="s">
        <v>4</v>
      </c>
      <c r="G1690" s="2" t="s">
        <v>7192</v>
      </c>
    </row>
    <row r="1691">
      <c r="A1691" s="1" t="s">
        <v>7193</v>
      </c>
      <c r="B1691" s="1" t="s">
        <v>7194</v>
      </c>
      <c r="C1691" s="1" t="s">
        <v>7195</v>
      </c>
      <c r="D1691" s="2" t="s">
        <v>7196</v>
      </c>
      <c r="E1691" t="str">
        <f>IMAGE("http://www.retailtechnology.co.uk/ads/sango_Retail_technology.gif",1)</f>
        <v/>
      </c>
      <c r="F1691" s="1" t="s">
        <v>4</v>
      </c>
      <c r="G1691" s="2" t="s">
        <v>7197</v>
      </c>
    </row>
    <row r="1692">
      <c r="A1692" s="1" t="s">
        <v>7198</v>
      </c>
      <c r="B1692" s="1" t="s">
        <v>182</v>
      </c>
      <c r="C1692" s="1" t="s">
        <v>7199</v>
      </c>
      <c r="D1692" s="2" t="s">
        <v>7200</v>
      </c>
      <c r="E1692" t="str">
        <f>IMAGE("http://i.imgur.com/yB8xXtl.jpg",1)</f>
        <v/>
      </c>
      <c r="F1692" s="1" t="s">
        <v>4</v>
      </c>
      <c r="G1692" s="2" t="s">
        <v>7201</v>
      </c>
    </row>
    <row r="1693">
      <c r="A1693" s="1" t="s">
        <v>7202</v>
      </c>
      <c r="B1693" s="1" t="s">
        <v>125</v>
      </c>
      <c r="C1693" s="1" t="s">
        <v>7203</v>
      </c>
      <c r="D1693" s="1" t="s">
        <v>7204</v>
      </c>
      <c r="E1693" t="str">
        <f>IMAGE("http://ifttt.com/images/no_image_card.png",1)</f>
        <v/>
      </c>
      <c r="F1693" s="1" t="s">
        <v>4</v>
      </c>
      <c r="G1693" s="2" t="s">
        <v>7205</v>
      </c>
    </row>
    <row r="1694">
      <c r="A1694" s="1" t="s">
        <v>7206</v>
      </c>
      <c r="B1694" s="1" t="s">
        <v>7207</v>
      </c>
      <c r="C1694" s="1" t="s">
        <v>7208</v>
      </c>
      <c r="D1694" s="2" t="s">
        <v>7209</v>
      </c>
      <c r="E1694" t="str">
        <f>IMAGE("http://amazonwatch.org/assets/images/thumbs/2015/0612-amazon-watch-now-accepting-bitcoin-donations.jpg",1)</f>
        <v/>
      </c>
      <c r="F1694" s="1" t="s">
        <v>4</v>
      </c>
      <c r="G1694" s="2" t="s">
        <v>7210</v>
      </c>
    </row>
    <row r="1695">
      <c r="A1695" s="1" t="s">
        <v>7206</v>
      </c>
      <c r="B1695" s="1" t="s">
        <v>7211</v>
      </c>
      <c r="C1695" s="1" t="s">
        <v>7212</v>
      </c>
      <c r="D1695" s="2" t="s">
        <v>7213</v>
      </c>
      <c r="E1695" t="str">
        <f>IMAGE("http://i.imgur.com/aCY0rnq.jpg",1)</f>
        <v/>
      </c>
      <c r="F1695" s="1" t="s">
        <v>4</v>
      </c>
      <c r="G1695" s="2" t="s">
        <v>7214</v>
      </c>
    </row>
    <row r="1696">
      <c r="A1696" s="1" t="s">
        <v>7215</v>
      </c>
      <c r="B1696" s="1" t="s">
        <v>647</v>
      </c>
      <c r="C1696" s="1" t="s">
        <v>7216</v>
      </c>
      <c r="D1696" s="2" t="s">
        <v>7217</v>
      </c>
      <c r="E1696" t="str">
        <f>IMAGE("https://i.ytimg.com/vi/cZp7UGgBR0I/maxresdefault.jpg",1)</f>
        <v/>
      </c>
      <c r="F1696" s="1" t="s">
        <v>4</v>
      </c>
      <c r="G1696" s="2" t="s">
        <v>7218</v>
      </c>
    </row>
    <row r="1697">
      <c r="A1697" s="1" t="s">
        <v>7219</v>
      </c>
      <c r="B1697" s="1" t="s">
        <v>1058</v>
      </c>
      <c r="C1697" s="1" t="s">
        <v>7220</v>
      </c>
      <c r="D1697" s="2" t="s">
        <v>7221</v>
      </c>
      <c r="E1697" t="str">
        <f>IMAGE("https://i.ytimg.com/vi/qZHaXJixUEs/maxresdefault.jpg",1)</f>
        <v/>
      </c>
      <c r="F1697" s="1" t="s">
        <v>4</v>
      </c>
      <c r="G1697" s="2" t="s">
        <v>7222</v>
      </c>
    </row>
    <row r="1698">
      <c r="A1698" s="1" t="s">
        <v>7219</v>
      </c>
      <c r="B1698" s="1" t="s">
        <v>7223</v>
      </c>
      <c r="C1698" s="1" t="s">
        <v>7224</v>
      </c>
      <c r="D1698" s="2" t="s">
        <v>7225</v>
      </c>
      <c r="E1698" t="str">
        <f>IMAGE("http://ifttt.com/images/no_image_card.png",1)</f>
        <v/>
      </c>
      <c r="F1698" s="1" t="s">
        <v>4</v>
      </c>
      <c r="G1698" s="2" t="s">
        <v>7226</v>
      </c>
    </row>
    <row r="1699">
      <c r="A1699" s="1" t="s">
        <v>7227</v>
      </c>
      <c r="B1699" s="1" t="s">
        <v>3855</v>
      </c>
      <c r="C1699" s="1" t="s">
        <v>7228</v>
      </c>
      <c r="D1699" s="2" t="s">
        <v>7229</v>
      </c>
      <c r="E1699" t="str">
        <f>IMAGE("http://i2.cdn.turner.com/money/dam/assets/150603091920-new-pc-dell-xps-15-336x188.png",1)</f>
        <v/>
      </c>
      <c r="F1699" s="1" t="s">
        <v>4</v>
      </c>
      <c r="G1699" s="2" t="s">
        <v>7230</v>
      </c>
    </row>
    <row r="1700">
      <c r="A1700" s="1" t="s">
        <v>7231</v>
      </c>
      <c r="B1700" s="1" t="s">
        <v>2515</v>
      </c>
      <c r="C1700" s="1" t="s">
        <v>7232</v>
      </c>
      <c r="D1700" s="1" t="s">
        <v>7233</v>
      </c>
      <c r="E1700" t="str">
        <f>IMAGE("http://ifttt.com/images/no_image_card.png",1)</f>
        <v/>
      </c>
      <c r="F1700" s="1" t="s">
        <v>4</v>
      </c>
      <c r="G1700" s="2" t="s">
        <v>7234</v>
      </c>
    </row>
    <row r="1701">
      <c r="A1701" s="1" t="s">
        <v>7231</v>
      </c>
      <c r="B1701" s="1" t="s">
        <v>570</v>
      </c>
      <c r="C1701" s="1" t="s">
        <v>7235</v>
      </c>
      <c r="D1701" s="2" t="s">
        <v>7236</v>
      </c>
      <c r="E1701" t="str">
        <f>IMAGE("http://startupmanagement.org/wp-content/uploads/2015/06/OpenBazaar11-150x150.png",1)</f>
        <v/>
      </c>
      <c r="F1701" s="1" t="s">
        <v>4</v>
      </c>
      <c r="G1701" s="2" t="s">
        <v>7237</v>
      </c>
    </row>
    <row r="1702">
      <c r="A1702" s="1" t="s">
        <v>7238</v>
      </c>
      <c r="B1702" s="1" t="s">
        <v>7239</v>
      </c>
      <c r="C1702" s="1" t="s">
        <v>7240</v>
      </c>
      <c r="D1702" s="1" t="s">
        <v>7241</v>
      </c>
      <c r="E1702" t="str">
        <f>IMAGE("http://ifttt.com/images/no_image_card.png",1)</f>
        <v/>
      </c>
      <c r="F1702" s="1" t="s">
        <v>4</v>
      </c>
      <c r="G1702" s="2" t="s">
        <v>7242</v>
      </c>
    </row>
    <row r="1703">
      <c r="A1703" s="1" t="s">
        <v>7238</v>
      </c>
      <c r="B1703" s="1" t="s">
        <v>7243</v>
      </c>
      <c r="C1703" s="1" t="s">
        <v>7244</v>
      </c>
      <c r="D1703" s="2" t="s">
        <v>7245</v>
      </c>
      <c r="E1703" t="str">
        <f>IMAGE("https://i.ytimg.com/vi/SJPhaulZZeQ/hqdefault.jpg",1)</f>
        <v/>
      </c>
      <c r="F1703" s="1" t="s">
        <v>4</v>
      </c>
      <c r="G1703" s="2" t="s">
        <v>7246</v>
      </c>
    </row>
    <row r="1704">
      <c r="A1704" s="1" t="s">
        <v>7247</v>
      </c>
      <c r="B1704" s="1" t="s">
        <v>6795</v>
      </c>
      <c r="C1704" s="1" t="s">
        <v>7248</v>
      </c>
      <c r="D1704" s="1" t="s">
        <v>364</v>
      </c>
      <c r="E1704" t="str">
        <f>IMAGE("http://ifttt.com/images/no_image_card.png",1)</f>
        <v/>
      </c>
      <c r="F1704" s="1" t="s">
        <v>4</v>
      </c>
      <c r="G1704" s="2" t="s">
        <v>7249</v>
      </c>
    </row>
    <row r="1705">
      <c r="A1705" s="1" t="s">
        <v>7247</v>
      </c>
      <c r="B1705" s="1" t="s">
        <v>7250</v>
      </c>
      <c r="C1705" s="1" t="s">
        <v>7251</v>
      </c>
      <c r="D1705" s="2" t="s">
        <v>7252</v>
      </c>
      <c r="E1705" t="str">
        <f>IMAGE("http://i.imgur.com/9yoJhlY.jpg?2",1)</f>
        <v/>
      </c>
      <c r="F1705" s="1" t="s">
        <v>4</v>
      </c>
      <c r="G1705" s="2" t="s">
        <v>7253</v>
      </c>
    </row>
    <row r="1706">
      <c r="A1706" s="1" t="s">
        <v>7254</v>
      </c>
      <c r="B1706" s="1" t="s">
        <v>125</v>
      </c>
      <c r="C1706" s="1" t="s">
        <v>7255</v>
      </c>
      <c r="D1706" s="2" t="s">
        <v>7256</v>
      </c>
      <c r="E1706" t="str">
        <f>IMAGE("http://g-ecx.images-amazon.com/images/G/01/gno/sprites/global-sprite_bluebeacon-32-v1._CB327533540_.png",1)</f>
        <v/>
      </c>
      <c r="F1706" s="1" t="s">
        <v>4</v>
      </c>
      <c r="G1706" s="2" t="s">
        <v>7257</v>
      </c>
    </row>
    <row r="1707">
      <c r="A1707" s="1" t="s">
        <v>7258</v>
      </c>
      <c r="B1707" s="1" t="s">
        <v>7259</v>
      </c>
      <c r="C1707" s="1" t="s">
        <v>7260</v>
      </c>
      <c r="D1707" s="2" t="s">
        <v>7261</v>
      </c>
      <c r="E1707" t="str">
        <f>IMAGE("http://i.imgur.com/8h7x9pS.jpg?fb",1)</f>
        <v/>
      </c>
      <c r="F1707" s="1" t="s">
        <v>4</v>
      </c>
      <c r="G1707" s="2" t="s">
        <v>7262</v>
      </c>
    </row>
    <row r="1708">
      <c r="A1708" s="1" t="s">
        <v>7263</v>
      </c>
      <c r="B1708" s="1" t="s">
        <v>7264</v>
      </c>
      <c r="C1708" s="1" t="s">
        <v>7265</v>
      </c>
      <c r="D1708" s="2" t="s">
        <v>7266</v>
      </c>
      <c r="E1708" t="str">
        <f>IMAGE("https://bitcoinembassy.nl/wp-content/uploads/hva.jpg",1)</f>
        <v/>
      </c>
      <c r="F1708" s="1" t="s">
        <v>4</v>
      </c>
      <c r="G1708" s="2" t="s">
        <v>7267</v>
      </c>
    </row>
    <row r="1709">
      <c r="A1709" s="1" t="s">
        <v>7268</v>
      </c>
      <c r="B1709" s="1" t="s">
        <v>3318</v>
      </c>
      <c r="C1709" s="1" t="s">
        <v>7269</v>
      </c>
      <c r="D1709" s="1" t="s">
        <v>7270</v>
      </c>
      <c r="E1709" t="str">
        <f t="shared" ref="E1709:E1710" si="218">IMAGE("http://ifttt.com/images/no_image_card.png",1)</f>
        <v/>
      </c>
      <c r="F1709" s="1" t="s">
        <v>4</v>
      </c>
      <c r="G1709" s="2" t="s">
        <v>7271</v>
      </c>
    </row>
    <row r="1710">
      <c r="A1710" s="1" t="s">
        <v>7272</v>
      </c>
      <c r="B1710" s="1" t="s">
        <v>7273</v>
      </c>
      <c r="C1710" s="1" t="s">
        <v>7274</v>
      </c>
      <c r="D1710" s="1" t="s">
        <v>7275</v>
      </c>
      <c r="E1710" t="str">
        <f t="shared" si="218"/>
        <v/>
      </c>
      <c r="F1710" s="1" t="s">
        <v>4</v>
      </c>
      <c r="G1710" s="2" t="s">
        <v>7276</v>
      </c>
    </row>
    <row r="1711">
      <c r="A1711" s="1" t="s">
        <v>7258</v>
      </c>
      <c r="B1711" s="1" t="s">
        <v>7259</v>
      </c>
      <c r="C1711" s="1" t="s">
        <v>7260</v>
      </c>
      <c r="D1711" s="2" t="s">
        <v>7261</v>
      </c>
      <c r="E1711" t="str">
        <f>IMAGE("http://i.imgur.com/8h7x9pS.jpg?fb",1)</f>
        <v/>
      </c>
      <c r="F1711" s="1" t="s">
        <v>4</v>
      </c>
      <c r="G1711" s="2" t="s">
        <v>7262</v>
      </c>
    </row>
    <row r="1712">
      <c r="A1712" s="1" t="s">
        <v>7277</v>
      </c>
      <c r="B1712" s="1" t="s">
        <v>5162</v>
      </c>
      <c r="C1712" s="1" t="s">
        <v>7278</v>
      </c>
      <c r="D1712" s="2" t="s">
        <v>7279</v>
      </c>
      <c r="E1712" t="str">
        <f>IMAGE("https://i.ytimg.com/vi/7-vYEsfsa30/hqdefault.jpg",1)</f>
        <v/>
      </c>
      <c r="F1712" s="1" t="s">
        <v>4</v>
      </c>
      <c r="G1712" s="2" t="s">
        <v>7280</v>
      </c>
    </row>
    <row r="1713">
      <c r="A1713" s="1" t="s">
        <v>7281</v>
      </c>
      <c r="B1713" s="1" t="s">
        <v>7282</v>
      </c>
      <c r="C1713" s="1" t="s">
        <v>7283</v>
      </c>
      <c r="D1713" s="1" t="s">
        <v>7284</v>
      </c>
      <c r="E1713" t="str">
        <f>IMAGE("http://ifttt.com/images/no_image_card.png",1)</f>
        <v/>
      </c>
      <c r="F1713" s="1" t="s">
        <v>4</v>
      </c>
      <c r="G1713" s="2" t="s">
        <v>7285</v>
      </c>
    </row>
    <row r="1714">
      <c r="A1714" s="1" t="s">
        <v>7286</v>
      </c>
      <c r="B1714" s="1" t="s">
        <v>7287</v>
      </c>
      <c r="C1714" s="1" t="s">
        <v>7288</v>
      </c>
      <c r="D1714" s="2" t="s">
        <v>7289</v>
      </c>
      <c r="E1714" t="str">
        <f>IMAGE("https://i.ytimg.com/vi/IgETC2JMUBI/maxresdefault.jpg",1)</f>
        <v/>
      </c>
      <c r="F1714" s="1" t="s">
        <v>4</v>
      </c>
      <c r="G1714" s="2" t="s">
        <v>7290</v>
      </c>
    </row>
    <row r="1715">
      <c r="A1715" s="1" t="s">
        <v>7291</v>
      </c>
      <c r="B1715" s="1" t="s">
        <v>5451</v>
      </c>
      <c r="C1715" s="1" t="s">
        <v>7292</v>
      </c>
      <c r="D1715" s="1" t="s">
        <v>7293</v>
      </c>
      <c r="E1715" t="str">
        <f>IMAGE("http://ifttt.com/images/no_image_card.png",1)</f>
        <v/>
      </c>
      <c r="F1715" s="1" t="s">
        <v>4</v>
      </c>
      <c r="G1715" s="2" t="s">
        <v>7294</v>
      </c>
    </row>
    <row r="1716">
      <c r="A1716" s="1" t="s">
        <v>7295</v>
      </c>
      <c r="B1716" s="1" t="s">
        <v>7296</v>
      </c>
      <c r="C1716" s="1" t="s">
        <v>7297</v>
      </c>
      <c r="D1716" s="2" t="s">
        <v>7298</v>
      </c>
      <c r="E1716" t="str">
        <f>IMAGE("http://i.imgur.com/ZClqbcg.png",1)</f>
        <v/>
      </c>
      <c r="F1716" s="1" t="s">
        <v>4</v>
      </c>
      <c r="G1716" s="2" t="s">
        <v>7299</v>
      </c>
    </row>
    <row r="1717">
      <c r="A1717" s="1" t="s">
        <v>7300</v>
      </c>
      <c r="B1717" s="1" t="s">
        <v>541</v>
      </c>
      <c r="C1717" s="1" t="s">
        <v>7301</v>
      </c>
      <c r="D1717" s="2" t="s">
        <v>7302</v>
      </c>
      <c r="E1717" t="str">
        <f>IMAGE("https://www.redditstatic.com/icon.png",1)</f>
        <v/>
      </c>
      <c r="F1717" s="1" t="s">
        <v>4</v>
      </c>
      <c r="G1717" s="2" t="s">
        <v>7303</v>
      </c>
    </row>
    <row r="1718">
      <c r="A1718" s="1" t="s">
        <v>7304</v>
      </c>
      <c r="B1718" s="1" t="s">
        <v>7305</v>
      </c>
      <c r="C1718" s="1" t="s">
        <v>7306</v>
      </c>
      <c r="D1718" s="2" t="s">
        <v>7307</v>
      </c>
      <c r="E1718" t="str">
        <f>IMAGE("https://lh4.googleusercontent.com/SQcJao6BjNn5oyJ1GEl0VMoZ7m3FYkveA3B2gigN3oN-oFfJtaasbh_UQkpUJUFSij-foA=w1200-h630-p",1)</f>
        <v/>
      </c>
      <c r="F1718" s="1" t="s">
        <v>4</v>
      </c>
      <c r="G1718" s="2" t="s">
        <v>7308</v>
      </c>
    </row>
    <row r="1719">
      <c r="A1719" s="1" t="s">
        <v>7309</v>
      </c>
      <c r="B1719" s="1" t="s">
        <v>7310</v>
      </c>
      <c r="C1719" s="1" t="s">
        <v>7311</v>
      </c>
      <c r="D1719" s="1" t="s">
        <v>7312</v>
      </c>
      <c r="E1719" t="str">
        <f>IMAGE("http://ifttt.com/images/no_image_card.png",1)</f>
        <v/>
      </c>
      <c r="F1719" s="1" t="s">
        <v>4</v>
      </c>
      <c r="G1719" s="2" t="s">
        <v>7313</v>
      </c>
    </row>
    <row r="1720">
      <c r="A1720" s="1" t="s">
        <v>7314</v>
      </c>
      <c r="B1720" s="1" t="s">
        <v>7315</v>
      </c>
      <c r="C1720" s="1" t="s">
        <v>7316</v>
      </c>
      <c r="D1720" s="2" t="s">
        <v>7317</v>
      </c>
      <c r="E1720" t="str">
        <f>IMAGE("http://coincenter.org/wp-content/uploads/2015/06/goodlatte-1024x314.png",1)</f>
        <v/>
      </c>
      <c r="F1720" s="1" t="s">
        <v>4</v>
      </c>
      <c r="G1720" s="2" t="s">
        <v>7318</v>
      </c>
    </row>
    <row r="1721">
      <c r="A1721" s="1" t="s">
        <v>7319</v>
      </c>
      <c r="B1721" s="1" t="s">
        <v>6929</v>
      </c>
      <c r="C1721" s="1" t="s">
        <v>7320</v>
      </c>
      <c r="D1721" s="2" t="s">
        <v>7321</v>
      </c>
      <c r="E1721" t="str">
        <f>IMAGE("https://pbs.twimg.com/profile_images/2606251473/mjbp6afh3h8co3gecbrb_400x400.jpeg",1)</f>
        <v/>
      </c>
      <c r="F1721" s="1" t="s">
        <v>4</v>
      </c>
      <c r="G1721" s="2" t="s">
        <v>7322</v>
      </c>
    </row>
    <row r="1722">
      <c r="A1722" s="1" t="s">
        <v>7323</v>
      </c>
      <c r="B1722" s="1" t="s">
        <v>7324</v>
      </c>
      <c r="C1722" s="1" t="s">
        <v>7325</v>
      </c>
      <c r="D1722" s="2" t="s">
        <v>7326</v>
      </c>
      <c r="E1722" t="str">
        <f>IMAGE("https://bitcoinmagazine.com/wp-content/uploads/2015/04/ubs.jpg",1)</f>
        <v/>
      </c>
      <c r="F1722" s="1" t="s">
        <v>4</v>
      </c>
      <c r="G1722" s="2" t="s">
        <v>7327</v>
      </c>
    </row>
    <row r="1723">
      <c r="A1723" s="1" t="s">
        <v>7328</v>
      </c>
      <c r="B1723" s="1" t="s">
        <v>7329</v>
      </c>
      <c r="C1723" s="1" t="s">
        <v>7330</v>
      </c>
      <c r="D1723" s="2" t="s">
        <v>7331</v>
      </c>
      <c r="E1723" t="str">
        <f>IMAGE("http://media.coindesk.com/2015/06/shutterstock_99108530.jpg",1)</f>
        <v/>
      </c>
      <c r="F1723" s="1" t="s">
        <v>4</v>
      </c>
      <c r="G1723" s="2" t="s">
        <v>7332</v>
      </c>
    </row>
    <row r="1724">
      <c r="A1724" s="1" t="s">
        <v>7333</v>
      </c>
      <c r="B1724" s="1" t="s">
        <v>7329</v>
      </c>
      <c r="C1724" s="1" t="s">
        <v>7334</v>
      </c>
      <c r="D1724" s="2" t="s">
        <v>7335</v>
      </c>
      <c r="E1724" t="str">
        <f>IMAGE("https://bitcoinmagazine.com/wp-content/uploads/2015/04/ubs.jpg",1)</f>
        <v/>
      </c>
      <c r="F1724" s="1" t="s">
        <v>4</v>
      </c>
      <c r="G1724" s="2" t="s">
        <v>7336</v>
      </c>
    </row>
    <row r="1725">
      <c r="A1725" s="1" t="s">
        <v>7337</v>
      </c>
      <c r="B1725" s="1" t="s">
        <v>7338</v>
      </c>
      <c r="C1725" s="1" t="s">
        <v>7339</v>
      </c>
      <c r="D1725" s="1" t="s">
        <v>7340</v>
      </c>
      <c r="E1725" t="str">
        <f>IMAGE("http://ifttt.com/images/no_image_card.png",1)</f>
        <v/>
      </c>
      <c r="F1725" s="1" t="s">
        <v>4</v>
      </c>
      <c r="G1725" s="2" t="s">
        <v>7341</v>
      </c>
    </row>
    <row r="1726">
      <c r="A1726" s="1" t="s">
        <v>7342</v>
      </c>
      <c r="B1726" s="1" t="s">
        <v>7329</v>
      </c>
      <c r="C1726" s="1" t="s">
        <v>7343</v>
      </c>
      <c r="D1726" s="2" t="s">
        <v>7344</v>
      </c>
      <c r="E1726" t="str">
        <f>IMAGE("https://www.bitwage.co/images/nexus5_picture.png",1)</f>
        <v/>
      </c>
      <c r="F1726" s="1" t="s">
        <v>4</v>
      </c>
      <c r="G1726" s="2" t="s">
        <v>7345</v>
      </c>
    </row>
    <row r="1727">
      <c r="A1727" s="1" t="s">
        <v>7346</v>
      </c>
      <c r="B1727" s="1" t="s">
        <v>814</v>
      </c>
      <c r="C1727" s="1" t="s">
        <v>7347</v>
      </c>
      <c r="D1727" s="2" t="s">
        <v>7348</v>
      </c>
      <c r="E1727" t="str">
        <f>IMAGE("https://blog.changetip.com/wp-content/uploads/2015/06/ChangeTip-Dadvice-FB-Post.png",1)</f>
        <v/>
      </c>
      <c r="F1727" s="1" t="s">
        <v>4</v>
      </c>
      <c r="G1727" s="2" t="s">
        <v>7349</v>
      </c>
    </row>
    <row r="1728">
      <c r="A1728" s="1" t="s">
        <v>7350</v>
      </c>
      <c r="B1728" s="1" t="s">
        <v>3720</v>
      </c>
      <c r="C1728" s="1" t="s">
        <v>7351</v>
      </c>
      <c r="D1728" s="2" t="s">
        <v>7352</v>
      </c>
      <c r="E1728" t="str">
        <f>IMAGE("http://www.futurism.com/wp-content/uploads/2015/06/Bitcoin_June12th_2015.jpg",1)</f>
        <v/>
      </c>
      <c r="F1728" s="1" t="s">
        <v>4</v>
      </c>
      <c r="G1728" s="2" t="s">
        <v>7353</v>
      </c>
    </row>
    <row r="1729">
      <c r="A1729" s="1" t="s">
        <v>7328</v>
      </c>
      <c r="B1729" s="1" t="s">
        <v>7329</v>
      </c>
      <c r="C1729" s="1" t="s">
        <v>7330</v>
      </c>
      <c r="D1729" s="2" t="s">
        <v>7331</v>
      </c>
      <c r="E1729" t="str">
        <f>IMAGE("http://media.coindesk.com/2015/06/shutterstock_99108530.jpg",1)</f>
        <v/>
      </c>
      <c r="F1729" s="1" t="s">
        <v>4</v>
      </c>
      <c r="G1729" s="2" t="s">
        <v>7332</v>
      </c>
    </row>
    <row r="1730">
      <c r="A1730" s="1" t="s">
        <v>7354</v>
      </c>
      <c r="B1730" s="1" t="s">
        <v>7355</v>
      </c>
      <c r="C1730" s="1" t="s">
        <v>7356</v>
      </c>
      <c r="D1730" s="2" t="s">
        <v>7357</v>
      </c>
      <c r="E1730" t="str">
        <f>IMAGE("http://www.voxelsoft.com/dev/sumcoin.png",1)</f>
        <v/>
      </c>
      <c r="F1730" s="1" t="s">
        <v>4</v>
      </c>
      <c r="G1730" s="2" t="s">
        <v>7358</v>
      </c>
    </row>
    <row r="1731">
      <c r="A1731" s="1" t="s">
        <v>7359</v>
      </c>
      <c r="B1731" s="1" t="s">
        <v>5271</v>
      </c>
      <c r="C1731" s="1" t="s">
        <v>7360</v>
      </c>
      <c r="D1731" s="2" t="s">
        <v>7361</v>
      </c>
      <c r="E1731" t="str">
        <f>IMAGE("https://ihb.io/wp-content/uploads/2015/06/Bitcoin-Capital-takes-P2P-Venture-Capital-by-Storm-IHB-News.jpg",1)</f>
        <v/>
      </c>
      <c r="F1731" s="1" t="s">
        <v>4</v>
      </c>
      <c r="G1731" s="2" t="s">
        <v>7362</v>
      </c>
    </row>
    <row r="1732">
      <c r="A1732" s="1" t="s">
        <v>7363</v>
      </c>
      <c r="B1732" s="1" t="s">
        <v>3855</v>
      </c>
      <c r="C1732" s="1" t="s">
        <v>7364</v>
      </c>
      <c r="D1732" s="1" t="s">
        <v>7365</v>
      </c>
      <c r="E1732" t="str">
        <f t="shared" ref="E1732:E1737" si="219">IMAGE("http://ifttt.com/images/no_image_card.png",1)</f>
        <v/>
      </c>
      <c r="F1732" s="1" t="s">
        <v>4</v>
      </c>
      <c r="G1732" s="2" t="s">
        <v>7366</v>
      </c>
    </row>
    <row r="1733">
      <c r="A1733" s="1" t="s">
        <v>7367</v>
      </c>
      <c r="B1733" s="1" t="s">
        <v>7368</v>
      </c>
      <c r="C1733" s="1" t="s">
        <v>7369</v>
      </c>
      <c r="D1733" s="1" t="s">
        <v>364</v>
      </c>
      <c r="E1733" t="str">
        <f t="shared" si="219"/>
        <v/>
      </c>
      <c r="F1733" s="1" t="s">
        <v>4</v>
      </c>
      <c r="G1733" s="2" t="s">
        <v>7370</v>
      </c>
    </row>
    <row r="1734">
      <c r="A1734" s="1" t="s">
        <v>7371</v>
      </c>
      <c r="B1734" s="1" t="s">
        <v>7372</v>
      </c>
      <c r="C1734" s="1" t="s">
        <v>7373</v>
      </c>
      <c r="D1734" s="1" t="s">
        <v>7374</v>
      </c>
      <c r="E1734" t="str">
        <f t="shared" si="219"/>
        <v/>
      </c>
      <c r="F1734" s="1" t="s">
        <v>4</v>
      </c>
      <c r="G1734" s="2" t="s">
        <v>7375</v>
      </c>
    </row>
    <row r="1735">
      <c r="A1735" s="1" t="s">
        <v>7376</v>
      </c>
      <c r="B1735" s="1" t="s">
        <v>7377</v>
      </c>
      <c r="C1735" s="1" t="s">
        <v>7378</v>
      </c>
      <c r="D1735" s="1" t="s">
        <v>7379</v>
      </c>
      <c r="E1735" t="str">
        <f t="shared" si="219"/>
        <v/>
      </c>
      <c r="F1735" s="1" t="s">
        <v>4</v>
      </c>
      <c r="G1735" s="2" t="s">
        <v>7380</v>
      </c>
    </row>
    <row r="1736">
      <c r="A1736" s="1" t="s">
        <v>7381</v>
      </c>
      <c r="B1736" s="1" t="s">
        <v>7382</v>
      </c>
      <c r="C1736" s="1" t="s">
        <v>7383</v>
      </c>
      <c r="D1736" s="1" t="s">
        <v>7384</v>
      </c>
      <c r="E1736" t="str">
        <f t="shared" si="219"/>
        <v/>
      </c>
      <c r="F1736" s="1" t="s">
        <v>4</v>
      </c>
      <c r="G1736" s="2" t="s">
        <v>7385</v>
      </c>
    </row>
    <row r="1737">
      <c r="A1737" s="1" t="s">
        <v>7386</v>
      </c>
      <c r="B1737" s="1" t="s">
        <v>7387</v>
      </c>
      <c r="C1737" s="1" t="s">
        <v>7388</v>
      </c>
      <c r="D1737" s="1" t="s">
        <v>7389</v>
      </c>
      <c r="E1737" t="str">
        <f t="shared" si="219"/>
        <v/>
      </c>
      <c r="F1737" s="1" t="s">
        <v>4</v>
      </c>
      <c r="G1737" s="2" t="s">
        <v>7390</v>
      </c>
    </row>
    <row r="1738">
      <c r="A1738" s="1" t="s">
        <v>7391</v>
      </c>
      <c r="B1738" s="1" t="s">
        <v>7392</v>
      </c>
      <c r="C1738" s="1" t="s">
        <v>7393</v>
      </c>
      <c r="D1738" s="2" t="s">
        <v>7394</v>
      </c>
      <c r="E1738" t="str">
        <f>IMAGE("http://1.bp.blogspot.com/-yQpNJAF1dwk/VXtTQga5lbI/AAAAAAAACuE/vZaMn4jg01s/s640/IMG_20150611_181215.jpg",1)</f>
        <v/>
      </c>
      <c r="F1738" s="1" t="s">
        <v>4</v>
      </c>
      <c r="G1738" s="2" t="s">
        <v>7395</v>
      </c>
    </row>
    <row r="1739">
      <c r="A1739" s="1" t="s">
        <v>7396</v>
      </c>
      <c r="B1739" s="1" t="s">
        <v>3318</v>
      </c>
      <c r="C1739" s="1" t="s">
        <v>7397</v>
      </c>
      <c r="D1739" s="1" t="s">
        <v>364</v>
      </c>
      <c r="E1739" t="str">
        <f t="shared" ref="E1739:E1741" si="220">IMAGE("http://ifttt.com/images/no_image_card.png",1)</f>
        <v/>
      </c>
      <c r="F1739" s="1" t="s">
        <v>4</v>
      </c>
      <c r="G1739" s="2" t="s">
        <v>7398</v>
      </c>
    </row>
    <row r="1740">
      <c r="A1740" s="1" t="s">
        <v>7399</v>
      </c>
      <c r="B1740" s="1" t="s">
        <v>7400</v>
      </c>
      <c r="C1740" s="1" t="s">
        <v>7401</v>
      </c>
      <c r="D1740" s="2" t="s">
        <v>7402</v>
      </c>
      <c r="E1740" t="str">
        <f t="shared" si="220"/>
        <v/>
      </c>
      <c r="F1740" s="1" t="s">
        <v>4</v>
      </c>
      <c r="G1740" s="2" t="s">
        <v>7403</v>
      </c>
    </row>
    <row r="1741">
      <c r="A1741" s="1" t="s">
        <v>7404</v>
      </c>
      <c r="B1741" s="1" t="s">
        <v>7405</v>
      </c>
      <c r="C1741" s="1" t="s">
        <v>7406</v>
      </c>
      <c r="D1741" s="1" t="s">
        <v>7407</v>
      </c>
      <c r="E1741" t="str">
        <f t="shared" si="220"/>
        <v/>
      </c>
      <c r="F1741" s="1" t="s">
        <v>4</v>
      </c>
      <c r="G1741" s="2" t="s">
        <v>7408</v>
      </c>
    </row>
    <row r="1742">
      <c r="A1742" s="1" t="s">
        <v>7409</v>
      </c>
      <c r="B1742" s="1" t="s">
        <v>187</v>
      </c>
      <c r="C1742" s="1" t="s">
        <v>7410</v>
      </c>
      <c r="D1742" s="2" t="s">
        <v>7411</v>
      </c>
      <c r="E1742" t="str">
        <f>IMAGE("https://torrentfreak.com/images/network.jpg",1)</f>
        <v/>
      </c>
      <c r="F1742" s="1" t="s">
        <v>4</v>
      </c>
      <c r="G1742" s="2" t="s">
        <v>7412</v>
      </c>
    </row>
    <row r="1743">
      <c r="A1743" s="1" t="s">
        <v>7413</v>
      </c>
      <c r="B1743" s="1" t="s">
        <v>125</v>
      </c>
      <c r="C1743" s="1" t="s">
        <v>7414</v>
      </c>
      <c r="D1743" s="1" t="s">
        <v>7415</v>
      </c>
      <c r="E1743" t="str">
        <f>IMAGE("http://ifttt.com/images/no_image_card.png",1)</f>
        <v/>
      </c>
      <c r="F1743" s="1" t="s">
        <v>4</v>
      </c>
      <c r="G1743" s="2" t="s">
        <v>7416</v>
      </c>
    </row>
    <row r="1744">
      <c r="A1744" s="1" t="s">
        <v>7409</v>
      </c>
      <c r="B1744" s="1" t="s">
        <v>187</v>
      </c>
      <c r="C1744" s="1" t="s">
        <v>7410</v>
      </c>
      <c r="D1744" s="2" t="s">
        <v>7411</v>
      </c>
      <c r="E1744" t="str">
        <f>IMAGE("https://torrentfreak.com/images/network.jpg",1)</f>
        <v/>
      </c>
      <c r="F1744" s="1" t="s">
        <v>4</v>
      </c>
      <c r="G1744" s="2" t="s">
        <v>7412</v>
      </c>
    </row>
    <row r="1745">
      <c r="A1745" s="1" t="s">
        <v>7417</v>
      </c>
      <c r="B1745" s="1" t="s">
        <v>3761</v>
      </c>
      <c r="C1745" s="1" t="s">
        <v>7418</v>
      </c>
      <c r="D1745" s="2" t="s">
        <v>7419</v>
      </c>
      <c r="E1745" t="str">
        <f>IMAGE("http://www.goldmansachs.com/our-thinking/talks-at-gs/eric-schmidt-folder/400x167.jpg",1)</f>
        <v/>
      </c>
      <c r="F1745" s="1" t="s">
        <v>4</v>
      </c>
      <c r="G1745" s="2" t="s">
        <v>7420</v>
      </c>
    </row>
    <row r="1746">
      <c r="A1746" s="1" t="s">
        <v>7421</v>
      </c>
      <c r="B1746" s="1" t="s">
        <v>4044</v>
      </c>
      <c r="C1746" s="1" t="s">
        <v>7422</v>
      </c>
      <c r="D1746" s="1" t="s">
        <v>7423</v>
      </c>
      <c r="E1746" t="str">
        <f t="shared" ref="E1746:E1747" si="221">IMAGE("http://ifttt.com/images/no_image_card.png",1)</f>
        <v/>
      </c>
      <c r="F1746" s="1" t="s">
        <v>4</v>
      </c>
      <c r="G1746" s="2" t="s">
        <v>7424</v>
      </c>
    </row>
    <row r="1747">
      <c r="A1747" s="1" t="s">
        <v>7425</v>
      </c>
      <c r="B1747" s="1" t="s">
        <v>7426</v>
      </c>
      <c r="C1747" s="1" t="s">
        <v>7427</v>
      </c>
      <c r="D1747" s="1" t="s">
        <v>7428</v>
      </c>
      <c r="E1747" t="str">
        <f t="shared" si="221"/>
        <v/>
      </c>
      <c r="F1747" s="1" t="s">
        <v>4</v>
      </c>
      <c r="G1747" s="2" t="s">
        <v>7429</v>
      </c>
    </row>
    <row r="1748">
      <c r="A1748" s="1" t="s">
        <v>7430</v>
      </c>
      <c r="B1748" s="1" t="s">
        <v>7431</v>
      </c>
      <c r="C1748" s="1" t="s">
        <v>7432</v>
      </c>
      <c r="D1748" s="2" t="s">
        <v>7433</v>
      </c>
      <c r="E1748" t="str">
        <f>IMAGE("https://ihb.io/wp-content/uploads/2015/06/Five-really-cool-and-expensive-things-you-can-buy-with-Bitcoin-Ford-Falcon-IHB-News.jpg",1)</f>
        <v/>
      </c>
      <c r="F1748" s="1" t="s">
        <v>4</v>
      </c>
      <c r="G1748" s="2" t="s">
        <v>7434</v>
      </c>
    </row>
    <row r="1749">
      <c r="A1749" s="1" t="s">
        <v>7435</v>
      </c>
      <c r="B1749" s="1" t="s">
        <v>7436</v>
      </c>
      <c r="C1749" s="1" t="s">
        <v>7437</v>
      </c>
      <c r="D1749" s="2" t="s">
        <v>7438</v>
      </c>
      <c r="E1749" t="str">
        <f>IMAGE("https://hoyesexaminar.files.wordpress.com/2015/06/fn6hzmwqrhufet5yoaph_stbalmaincoffee.jpg",1)</f>
        <v/>
      </c>
      <c r="F1749" s="1" t="s">
        <v>4</v>
      </c>
      <c r="G1749" s="2" t="s">
        <v>7439</v>
      </c>
    </row>
    <row r="1750">
      <c r="A1750" s="1" t="s">
        <v>7440</v>
      </c>
      <c r="B1750" s="1" t="s">
        <v>7441</v>
      </c>
      <c r="C1750" s="1" t="s">
        <v>7442</v>
      </c>
      <c r="D1750" s="2" t="s">
        <v>7443</v>
      </c>
      <c r="E1750" t="str">
        <f>IMAGE("http://media.coindesk.com/2015/06/lloyds-london-.jpg",1)</f>
        <v/>
      </c>
      <c r="F1750" s="1" t="s">
        <v>4</v>
      </c>
      <c r="G1750" s="2" t="s">
        <v>7444</v>
      </c>
    </row>
    <row r="1751">
      <c r="A1751" s="1" t="s">
        <v>7445</v>
      </c>
      <c r="B1751" s="1" t="s">
        <v>7446</v>
      </c>
      <c r="C1751" s="1" t="s">
        <v>7447</v>
      </c>
      <c r="D1751" s="2" t="s">
        <v>7448</v>
      </c>
      <c r="E1751" t="str">
        <f>IMAGE("http://ichef.bbci.co.uk/news/1024/media/images/83581000/jpg/_83581954_83581736.jpg",1)</f>
        <v/>
      </c>
      <c r="F1751" s="1" t="s">
        <v>4</v>
      </c>
      <c r="G1751" s="2" t="s">
        <v>7449</v>
      </c>
    </row>
    <row r="1752">
      <c r="A1752" s="1" t="s">
        <v>7450</v>
      </c>
      <c r="B1752" s="1" t="s">
        <v>7451</v>
      </c>
      <c r="C1752" s="1" t="s">
        <v>7452</v>
      </c>
      <c r="D1752" s="1" t="s">
        <v>7453</v>
      </c>
      <c r="E1752" t="str">
        <f t="shared" ref="E1752:E1753" si="222">IMAGE("http://ifttt.com/images/no_image_card.png",1)</f>
        <v/>
      </c>
      <c r="F1752" s="1" t="s">
        <v>4</v>
      </c>
      <c r="G1752" s="2" t="s">
        <v>7454</v>
      </c>
    </row>
    <row r="1753">
      <c r="A1753" s="1" t="s">
        <v>7455</v>
      </c>
      <c r="B1753" s="1" t="s">
        <v>7456</v>
      </c>
      <c r="C1753" s="1" t="s">
        <v>7457</v>
      </c>
      <c r="D1753" s="1" t="s">
        <v>364</v>
      </c>
      <c r="E1753" t="str">
        <f t="shared" si="222"/>
        <v/>
      </c>
      <c r="F1753" s="1" t="s">
        <v>4</v>
      </c>
      <c r="G1753" s="2" t="s">
        <v>7458</v>
      </c>
    </row>
    <row r="1754">
      <c r="A1754" s="1" t="s">
        <v>7459</v>
      </c>
      <c r="B1754" s="1" t="s">
        <v>6124</v>
      </c>
      <c r="C1754" s="1" t="s">
        <v>7460</v>
      </c>
      <c r="D1754" s="2" t="s">
        <v>7461</v>
      </c>
      <c r="E1754" t="str">
        <f>IMAGE("https://i.redditmedia.com/ezrFS4UVglUhm7RoDe0h9hwYtfGGBIJkDFn4T83hMU4.jpg?w=216&amp;amp;s=f26612be030456efc923245a319b0ec0",1)</f>
        <v/>
      </c>
      <c r="F1754" s="1" t="s">
        <v>4</v>
      </c>
      <c r="G1754" s="2" t="s">
        <v>7462</v>
      </c>
    </row>
    <row r="1755">
      <c r="A1755" s="1" t="s">
        <v>7463</v>
      </c>
      <c r="B1755" s="1" t="s">
        <v>7464</v>
      </c>
      <c r="C1755" s="1" t="s">
        <v>7465</v>
      </c>
      <c r="D1755" s="2" t="s">
        <v>7466</v>
      </c>
      <c r="E1755" t="str">
        <f>IMAGE("http://media.nzherald.co.nz/webcontent/image/jpg/201524/bitcoinAFP_1024x768.jpg",1)</f>
        <v/>
      </c>
      <c r="F1755" s="1" t="s">
        <v>4</v>
      </c>
      <c r="G1755" s="2" t="s">
        <v>7467</v>
      </c>
    </row>
    <row r="1756">
      <c r="A1756" s="1" t="s">
        <v>7468</v>
      </c>
      <c r="B1756" s="1" t="s">
        <v>7469</v>
      </c>
      <c r="C1756" s="1" t="s">
        <v>7470</v>
      </c>
      <c r="D1756" s="2" t="s">
        <v>7471</v>
      </c>
      <c r="E1756" t="str">
        <f>IMAGE("http://affiliates.amagimetals.com/accounts/default1/banners/7639d98d.jpg",1)</f>
        <v/>
      </c>
      <c r="F1756" s="1" t="s">
        <v>4</v>
      </c>
      <c r="G1756" s="2" t="s">
        <v>7472</v>
      </c>
    </row>
    <row r="1757">
      <c r="A1757" s="1" t="s">
        <v>7473</v>
      </c>
      <c r="B1757" s="1" t="s">
        <v>7474</v>
      </c>
      <c r="C1757" s="1" t="s">
        <v>7475</v>
      </c>
      <c r="D1757" s="2" t="s">
        <v>7476</v>
      </c>
      <c r="E1757" t="str">
        <f>IMAGE("http://i.imgur.com/MCSumQM.png",1)</f>
        <v/>
      </c>
      <c r="F1757" s="1" t="s">
        <v>4</v>
      </c>
      <c r="G1757" s="2" t="s">
        <v>7477</v>
      </c>
    </row>
    <row r="1758">
      <c r="A1758" s="1" t="s">
        <v>7478</v>
      </c>
      <c r="B1758" s="1" t="s">
        <v>2579</v>
      </c>
      <c r="C1758" s="1" t="s">
        <v>7479</v>
      </c>
      <c r="D1758" s="1" t="s">
        <v>7480</v>
      </c>
      <c r="E1758" t="str">
        <f>IMAGE("http://ifttt.com/images/no_image_card.png",1)</f>
        <v/>
      </c>
      <c r="F1758" s="1" t="s">
        <v>4</v>
      </c>
      <c r="G1758" s="2" t="s">
        <v>7481</v>
      </c>
    </row>
    <row r="1759">
      <c r="A1759" s="1" t="s">
        <v>7482</v>
      </c>
      <c r="B1759" s="1" t="s">
        <v>7483</v>
      </c>
      <c r="C1759" s="1" t="s">
        <v>7484</v>
      </c>
      <c r="D1759" s="2" t="s">
        <v>7485</v>
      </c>
      <c r="E1759" t="str">
        <f>IMAGE("https://s3.amazonaws.com/files.parsetfss.com/f4ce45fa-ab12-4c24-a33c-a100a8133f3f/tfss-1f736478-2e45-4c5e-8cc0-656290664578-midwhuM.png",1)</f>
        <v/>
      </c>
      <c r="F1759" s="1" t="s">
        <v>4</v>
      </c>
      <c r="G1759" s="2" t="s">
        <v>7486</v>
      </c>
    </row>
    <row r="1760">
      <c r="A1760" s="1" t="s">
        <v>7487</v>
      </c>
      <c r="B1760" s="1" t="s">
        <v>343</v>
      </c>
      <c r="C1760" s="1" t="s">
        <v>7488</v>
      </c>
      <c r="D1760" s="1" t="s">
        <v>7489</v>
      </c>
      <c r="E1760" t="str">
        <f t="shared" ref="E1760:E1761" si="223">IMAGE("http://ifttt.com/images/no_image_card.png",1)</f>
        <v/>
      </c>
      <c r="F1760" s="1" t="s">
        <v>4</v>
      </c>
      <c r="G1760" s="2" t="s">
        <v>7490</v>
      </c>
    </row>
    <row r="1761">
      <c r="A1761" s="1" t="s">
        <v>7491</v>
      </c>
      <c r="B1761" s="1" t="s">
        <v>7492</v>
      </c>
      <c r="C1761" s="1" t="s">
        <v>7493</v>
      </c>
      <c r="D1761" s="1" t="s">
        <v>7494</v>
      </c>
      <c r="E1761" t="str">
        <f t="shared" si="223"/>
        <v/>
      </c>
      <c r="F1761" s="1" t="s">
        <v>4</v>
      </c>
      <c r="G1761" s="2" t="s">
        <v>7495</v>
      </c>
    </row>
    <row r="1762">
      <c r="A1762" s="1" t="s">
        <v>7496</v>
      </c>
      <c r="B1762" s="1" t="s">
        <v>7497</v>
      </c>
      <c r="C1762" s="1" t="s">
        <v>7498</v>
      </c>
      <c r="D1762" s="2" t="s">
        <v>7499</v>
      </c>
      <c r="E1762" t="str">
        <f>IMAGE("http://media.coindesk.com/2015/04/shutterstock_117545155.jpg",1)</f>
        <v/>
      </c>
      <c r="F1762" s="1" t="s">
        <v>4</v>
      </c>
      <c r="G1762" s="2" t="s">
        <v>7500</v>
      </c>
    </row>
    <row r="1763">
      <c r="A1763" s="1" t="s">
        <v>7501</v>
      </c>
      <c r="B1763" s="1" t="s">
        <v>7502</v>
      </c>
      <c r="C1763" s="1" t="s">
        <v>7503</v>
      </c>
      <c r="D1763" s="2" t="s">
        <v>7504</v>
      </c>
      <c r="E1763" t="str">
        <f>IMAGE("https://s0.wp.com/i/blank.jpg",1)</f>
        <v/>
      </c>
      <c r="F1763" s="1" t="s">
        <v>4</v>
      </c>
      <c r="G1763" s="2" t="s">
        <v>7505</v>
      </c>
    </row>
    <row r="1764">
      <c r="A1764" s="1" t="s">
        <v>7506</v>
      </c>
      <c r="B1764" s="1" t="s">
        <v>1318</v>
      </c>
      <c r="C1764" s="1" t="s">
        <v>7507</v>
      </c>
      <c r="D1764" s="2" t="s">
        <v>7508</v>
      </c>
      <c r="E1764" t="str">
        <f>IMAGE("https://pbs.twimg.com/profile_images/556945624810016769/JR2tfCiP_400x400.jpeg",1)</f>
        <v/>
      </c>
      <c r="F1764" s="1" t="s">
        <v>4</v>
      </c>
      <c r="G1764" s="2" t="s">
        <v>7509</v>
      </c>
    </row>
    <row r="1765">
      <c r="A1765" s="1" t="s">
        <v>7510</v>
      </c>
      <c r="B1765" s="1" t="s">
        <v>7511</v>
      </c>
      <c r="C1765" s="1" t="s">
        <v>7512</v>
      </c>
      <c r="D1765" s="1" t="s">
        <v>7513</v>
      </c>
      <c r="E1765" t="str">
        <f>IMAGE("http://ifttt.com/images/no_image_card.png",1)</f>
        <v/>
      </c>
      <c r="F1765" s="1" t="s">
        <v>4</v>
      </c>
      <c r="G1765" s="2" t="s">
        <v>7514</v>
      </c>
    </row>
    <row r="1766">
      <c r="A1766" s="1" t="s">
        <v>7515</v>
      </c>
      <c r="B1766" s="1" t="s">
        <v>7516</v>
      </c>
      <c r="C1766" s="1" t="s">
        <v>7517</v>
      </c>
      <c r="D1766" s="2" t="s">
        <v>7518</v>
      </c>
      <c r="E1766" t="str">
        <f>IMAGE("https://s0.wp.com/i/blank.jpg",1)</f>
        <v/>
      </c>
      <c r="F1766" s="1" t="s">
        <v>4</v>
      </c>
      <c r="G1766" s="2" t="s">
        <v>7519</v>
      </c>
    </row>
    <row r="1767">
      <c r="A1767" s="1" t="s">
        <v>7520</v>
      </c>
      <c r="B1767" s="1" t="s">
        <v>4390</v>
      </c>
      <c r="C1767" s="1" t="s">
        <v>7521</v>
      </c>
      <c r="D1767" s="2" t="s">
        <v>7522</v>
      </c>
      <c r="E1767" t="str">
        <f>IMAGE("http://www.alt-m.org/wp-content/uploads/2015/06/Cross-of-Gold.jpg",1)</f>
        <v/>
      </c>
      <c r="F1767" s="1" t="s">
        <v>4</v>
      </c>
      <c r="G1767" s="2" t="s">
        <v>7523</v>
      </c>
    </row>
    <row r="1768">
      <c r="A1768" s="1" t="s">
        <v>7524</v>
      </c>
      <c r="B1768" s="1" t="s">
        <v>495</v>
      </c>
      <c r="C1768" s="1" t="s">
        <v>7525</v>
      </c>
      <c r="D1768" s="1" t="s">
        <v>7526</v>
      </c>
      <c r="E1768" t="str">
        <f t="shared" ref="E1768:E1769" si="224">IMAGE("http://ifttt.com/images/no_image_card.png",1)</f>
        <v/>
      </c>
      <c r="F1768" s="1" t="s">
        <v>4</v>
      </c>
      <c r="G1768" s="2" t="s">
        <v>7527</v>
      </c>
    </row>
    <row r="1769">
      <c r="A1769" s="1" t="s">
        <v>7528</v>
      </c>
      <c r="B1769" s="1" t="s">
        <v>3274</v>
      </c>
      <c r="C1769" s="1" t="s">
        <v>7529</v>
      </c>
      <c r="D1769" s="2" t="s">
        <v>7530</v>
      </c>
      <c r="E1769" t="str">
        <f t="shared" si="224"/>
        <v/>
      </c>
      <c r="F1769" s="1" t="s">
        <v>4</v>
      </c>
      <c r="G1769" s="2" t="s">
        <v>7531</v>
      </c>
    </row>
    <row r="1770">
      <c r="A1770" s="1" t="s">
        <v>7532</v>
      </c>
      <c r="B1770" s="1" t="s">
        <v>338</v>
      </c>
      <c r="C1770" s="1" t="s">
        <v>7533</v>
      </c>
      <c r="D1770" s="2" t="s">
        <v>7534</v>
      </c>
      <c r="E1770" t="str">
        <f>IMAGE("http://p5.zdassets.com/hc/settings_assets/522481/200061624/qZX6mwmx1dPUNTwn4PkmDQ-humble_support_logo.png",1)</f>
        <v/>
      </c>
      <c r="F1770" s="1" t="s">
        <v>4</v>
      </c>
      <c r="G1770" s="2" t="s">
        <v>7535</v>
      </c>
    </row>
    <row r="1771">
      <c r="A1771" s="1" t="s">
        <v>7536</v>
      </c>
      <c r="B1771" s="1" t="s">
        <v>7537</v>
      </c>
      <c r="C1771" s="1" t="s">
        <v>7538</v>
      </c>
      <c r="D1771" s="1" t="s">
        <v>7539</v>
      </c>
      <c r="E1771" t="str">
        <f>IMAGE("http://ifttt.com/images/no_image_card.png",1)</f>
        <v/>
      </c>
      <c r="F1771" s="1" t="s">
        <v>4</v>
      </c>
      <c r="G1771" s="2" t="s">
        <v>7540</v>
      </c>
    </row>
    <row r="1772">
      <c r="A1772" s="1" t="s">
        <v>7541</v>
      </c>
      <c r="B1772" s="1" t="s">
        <v>7542</v>
      </c>
      <c r="C1772" s="1" t="s">
        <v>7543</v>
      </c>
      <c r="D1772" s="2" t="s">
        <v>7544</v>
      </c>
      <c r="E1772" t="str">
        <f>IMAGE("http://media.coindesk.com/2015/06/Joe-Biden.jpg",1)</f>
        <v/>
      </c>
      <c r="F1772" s="1" t="s">
        <v>4</v>
      </c>
      <c r="G1772" s="2" t="s">
        <v>7545</v>
      </c>
    </row>
    <row r="1773">
      <c r="A1773" s="1" t="s">
        <v>7546</v>
      </c>
      <c r="B1773" s="1" t="s">
        <v>5185</v>
      </c>
      <c r="C1773" s="1" t="s">
        <v>7547</v>
      </c>
      <c r="D1773" s="1" t="s">
        <v>7548</v>
      </c>
      <c r="E1773" t="str">
        <f>IMAGE("http://ifttt.com/images/no_image_card.png",1)</f>
        <v/>
      </c>
      <c r="F1773" s="1" t="s">
        <v>4</v>
      </c>
      <c r="G1773" s="2" t="s">
        <v>7549</v>
      </c>
    </row>
    <row r="1774">
      <c r="A1774" s="1" t="s">
        <v>7550</v>
      </c>
      <c r="B1774" s="1" t="s">
        <v>5914</v>
      </c>
      <c r="C1774" s="1" t="s">
        <v>7551</v>
      </c>
      <c r="D1774" s="2" t="s">
        <v>7552</v>
      </c>
      <c r="E1774" t="str">
        <f>IMAGE("https://ihb.io/wp-content/uploads/2015/06/A-Seamless-and-Beautiful-Bitcoin-Wallet-for-your-Mobile-Device-Hive.png",1)</f>
        <v/>
      </c>
      <c r="F1774" s="1" t="s">
        <v>4</v>
      </c>
      <c r="G1774" s="2" t="s">
        <v>7553</v>
      </c>
    </row>
    <row r="1775">
      <c r="A1775" s="1" t="s">
        <v>7554</v>
      </c>
      <c r="B1775" s="1" t="s">
        <v>7555</v>
      </c>
      <c r="C1775" s="1" t="s">
        <v>7556</v>
      </c>
      <c r="D1775" s="2" t="s">
        <v>7557</v>
      </c>
      <c r="E1775" t="str">
        <f>IMAGE("http://bitcoinist.net/wp-content/uploads/2015/06/bitreserve-e1434181166130.jpg",1)</f>
        <v/>
      </c>
      <c r="F1775" s="1" t="s">
        <v>4</v>
      </c>
      <c r="G1775" s="2" t="s">
        <v>7558</v>
      </c>
    </row>
    <row r="1776">
      <c r="A1776" s="1" t="s">
        <v>7559</v>
      </c>
      <c r="B1776" s="1" t="s">
        <v>7560</v>
      </c>
      <c r="C1776" s="1" t="s">
        <v>7561</v>
      </c>
      <c r="D1776" s="1" t="s">
        <v>7562</v>
      </c>
      <c r="E1776" t="str">
        <f>IMAGE("http://ifttt.com/images/no_image_card.png",1)</f>
        <v/>
      </c>
      <c r="F1776" s="1" t="s">
        <v>4</v>
      </c>
      <c r="G1776" s="2" t="s">
        <v>7563</v>
      </c>
    </row>
    <row r="1777">
      <c r="A1777" s="1" t="s">
        <v>7564</v>
      </c>
      <c r="B1777" s="1" t="s">
        <v>7565</v>
      </c>
      <c r="C1777" s="1" t="s">
        <v>7566</v>
      </c>
      <c r="D1777" s="2" t="s">
        <v>7567</v>
      </c>
      <c r="E1777" t="str">
        <f>IMAGE("http://digitalmoneytimes.com/wp-content/uploads/2015/06/BTCChina-Forever-300x127.png",1)</f>
        <v/>
      </c>
      <c r="F1777" s="1" t="s">
        <v>4</v>
      </c>
      <c r="G1777" s="2" t="s">
        <v>7568</v>
      </c>
    </row>
    <row r="1778">
      <c r="A1778" s="1" t="s">
        <v>7569</v>
      </c>
      <c r="B1778" s="1" t="s">
        <v>7570</v>
      </c>
      <c r="C1778" s="1" t="s">
        <v>7571</v>
      </c>
      <c r="D1778" s="2" t="s">
        <v>7572</v>
      </c>
      <c r="E1778" t="str">
        <f>IMAGE("https://s3.amazonaws.com/s3.cooperpress.com/bcwlogo.png",1)</f>
        <v/>
      </c>
      <c r="F1778" s="1" t="s">
        <v>4</v>
      </c>
      <c r="G1778" s="2" t="s">
        <v>7573</v>
      </c>
    </row>
    <row r="1779">
      <c r="A1779" s="1" t="s">
        <v>7574</v>
      </c>
      <c r="B1779" s="1" t="s">
        <v>7575</v>
      </c>
      <c r="C1779" s="1" t="s">
        <v>7576</v>
      </c>
      <c r="D1779" s="1" t="s">
        <v>7577</v>
      </c>
      <c r="E1779" t="str">
        <f>IMAGE("http://ifttt.com/images/no_image_card.png",1)</f>
        <v/>
      </c>
      <c r="F1779" s="1" t="s">
        <v>4</v>
      </c>
      <c r="G1779" s="2" t="s">
        <v>7578</v>
      </c>
    </row>
    <row r="1780">
      <c r="A1780" s="1" t="s">
        <v>7579</v>
      </c>
      <c r="B1780" s="1" t="s">
        <v>7580</v>
      </c>
      <c r="C1780" s="1" t="s">
        <v>7581</v>
      </c>
      <c r="D1780" s="2" t="s">
        <v>7582</v>
      </c>
      <c r="E1780" t="str">
        <f>IMAGE("https://www.redditstatic.com/icon.png",1)</f>
        <v/>
      </c>
      <c r="F1780" s="1" t="s">
        <v>4</v>
      </c>
      <c r="G1780" s="2" t="s">
        <v>7583</v>
      </c>
    </row>
    <row r="1781">
      <c r="A1781" s="1" t="s">
        <v>7584</v>
      </c>
      <c r="B1781" s="1" t="s">
        <v>3630</v>
      </c>
      <c r="C1781" s="1" t="s">
        <v>7585</v>
      </c>
      <c r="D1781" s="2" t="s">
        <v>7586</v>
      </c>
      <c r="E1781" t="str">
        <f>IMAGE("http://ichef.bbci.co.uk/news/1024/media/images/83553000/jpg/_83553815_83553813.jpg",1)</f>
        <v/>
      </c>
      <c r="F1781" s="1" t="s">
        <v>4</v>
      </c>
      <c r="G1781" s="2" t="s">
        <v>7587</v>
      </c>
    </row>
    <row r="1782">
      <c r="A1782" s="1" t="s">
        <v>7588</v>
      </c>
      <c r="B1782" s="1" t="s">
        <v>2329</v>
      </c>
      <c r="C1782" s="1" t="s">
        <v>7589</v>
      </c>
      <c r="D1782" s="2" t="s">
        <v>7590</v>
      </c>
      <c r="E1782" t="str">
        <f>IMAGE("http://www.stockhouse.com/Stockhouse/images/stockhouse-logo.png",1)</f>
        <v/>
      </c>
      <c r="F1782" s="1" t="s">
        <v>4</v>
      </c>
      <c r="G1782" s="2" t="s">
        <v>7591</v>
      </c>
    </row>
    <row r="1783">
      <c r="A1783" s="1" t="s">
        <v>7592</v>
      </c>
      <c r="B1783" s="1" t="s">
        <v>7593</v>
      </c>
      <c r="C1783" s="1" t="s">
        <v>7594</v>
      </c>
      <c r="D1783" s="1" t="s">
        <v>7595</v>
      </c>
      <c r="E1783" t="str">
        <f>IMAGE("http://ifttt.com/images/no_image_card.png",1)</f>
        <v/>
      </c>
      <c r="F1783" s="1" t="s">
        <v>4</v>
      </c>
      <c r="G1783" s="2" t="s">
        <v>7596</v>
      </c>
    </row>
    <row r="1784">
      <c r="A1784" s="1" t="s">
        <v>7597</v>
      </c>
      <c r="B1784" s="1" t="s">
        <v>7598</v>
      </c>
      <c r="C1784" s="1" t="s">
        <v>7599</v>
      </c>
      <c r="D1784" s="2" t="s">
        <v>7600</v>
      </c>
      <c r="E1784" t="str">
        <f>IMAGE("https://i.ytimg.com/vi/GEVm1dMn5Ks/hqdefault.jpg",1)</f>
        <v/>
      </c>
      <c r="F1784" s="1" t="s">
        <v>4</v>
      </c>
      <c r="G1784" s="2" t="s">
        <v>7601</v>
      </c>
    </row>
    <row r="1785">
      <c r="A1785" s="1" t="s">
        <v>7602</v>
      </c>
      <c r="B1785" s="1" t="s">
        <v>7603</v>
      </c>
      <c r="C1785" s="1" t="s">
        <v>7604</v>
      </c>
      <c r="D1785" s="2" t="s">
        <v>7605</v>
      </c>
      <c r="E1785" t="str">
        <f>IMAGE("http://digitalmoneytimes.com/wp-content/uploads/2015/02/banx-io-348x180.jpg",1)</f>
        <v/>
      </c>
      <c r="F1785" s="1" t="s">
        <v>4</v>
      </c>
      <c r="G1785" s="2" t="s">
        <v>7606</v>
      </c>
    </row>
    <row r="1786">
      <c r="A1786" s="1" t="s">
        <v>7607</v>
      </c>
      <c r="B1786" s="1" t="s">
        <v>125</v>
      </c>
      <c r="C1786" s="1" t="s">
        <v>7608</v>
      </c>
      <c r="D1786" s="1" t="s">
        <v>7609</v>
      </c>
      <c r="E1786" t="str">
        <f t="shared" ref="E1786:E1787" si="225">IMAGE("http://ifttt.com/images/no_image_card.png",1)</f>
        <v/>
      </c>
      <c r="F1786" s="1" t="s">
        <v>4</v>
      </c>
      <c r="G1786" s="2" t="s">
        <v>7610</v>
      </c>
    </row>
    <row r="1787">
      <c r="A1787" s="1" t="s">
        <v>7611</v>
      </c>
      <c r="B1787" s="1" t="s">
        <v>7612</v>
      </c>
      <c r="C1787" s="1" t="s">
        <v>7613</v>
      </c>
      <c r="D1787" s="1" t="s">
        <v>7614</v>
      </c>
      <c r="E1787" t="str">
        <f t="shared" si="225"/>
        <v/>
      </c>
      <c r="F1787" s="1" t="s">
        <v>4</v>
      </c>
      <c r="G1787" s="2" t="s">
        <v>7615</v>
      </c>
    </row>
    <row r="1788">
      <c r="A1788" s="1" t="s">
        <v>7616</v>
      </c>
      <c r="B1788" s="1" t="s">
        <v>6124</v>
      </c>
      <c r="C1788" s="1" t="s">
        <v>7617</v>
      </c>
      <c r="D1788" s="2" t="s">
        <v>7618</v>
      </c>
      <c r="E1788" t="str">
        <f>IMAGE("http://moneymorning.com/wp-content/blogs.dir/1/files/2014/10/20141008-bitcoin-price1-e1422459099222.jpg",1)</f>
        <v/>
      </c>
      <c r="F1788" s="1" t="s">
        <v>4</v>
      </c>
      <c r="G1788" s="2" t="s">
        <v>7619</v>
      </c>
    </row>
    <row r="1789">
      <c r="A1789" s="1" t="s">
        <v>7620</v>
      </c>
      <c r="B1789" s="1" t="s">
        <v>3199</v>
      </c>
      <c r="C1789" s="1" t="s">
        <v>7621</v>
      </c>
      <c r="D1789" s="2" t="s">
        <v>7622</v>
      </c>
      <c r="E1789" t="str">
        <f>IMAGE("https://tctechcrunch2011.files.wordpress.com/2015/06/chain-gang1.jpg?w=560&amp;amp;h=292&amp;amp;crop=1",1)</f>
        <v/>
      </c>
      <c r="F1789" s="1" t="s">
        <v>4</v>
      </c>
      <c r="G1789" s="2" t="s">
        <v>7623</v>
      </c>
    </row>
    <row r="1790">
      <c r="A1790" s="1" t="s">
        <v>7624</v>
      </c>
      <c r="B1790" s="1" t="s">
        <v>7625</v>
      </c>
      <c r="C1790" s="1" t="s">
        <v>7626</v>
      </c>
      <c r="D1790" s="1" t="s">
        <v>7627</v>
      </c>
      <c r="E1790" t="str">
        <f>IMAGE("http://ifttt.com/images/no_image_card.png",1)</f>
        <v/>
      </c>
      <c r="F1790" s="1" t="s">
        <v>4</v>
      </c>
      <c r="G1790" s="2" t="s">
        <v>7628</v>
      </c>
    </row>
    <row r="1791">
      <c r="A1791" s="1" t="s">
        <v>7629</v>
      </c>
      <c r="B1791" s="1" t="s">
        <v>7630</v>
      </c>
      <c r="C1791" s="1" t="s">
        <v>7631</v>
      </c>
      <c r="D1791" s="2" t="s">
        <v>7632</v>
      </c>
      <c r="E1791" t="str">
        <f>IMAGE("http://images.csmonitor.com/csm/2015/06/913753_1_0612-Zimbabwe_standard.jpg?alias=standard_900x600",1)</f>
        <v/>
      </c>
      <c r="F1791" s="1" t="s">
        <v>4</v>
      </c>
      <c r="G1791" s="2" t="s">
        <v>7633</v>
      </c>
    </row>
    <row r="1792">
      <c r="A1792" s="1" t="s">
        <v>7634</v>
      </c>
      <c r="B1792" s="1" t="s">
        <v>7635</v>
      </c>
      <c r="C1792" s="1" t="s">
        <v>7636</v>
      </c>
      <c r="D1792" s="1" t="s">
        <v>7637</v>
      </c>
      <c r="E1792" t="str">
        <f t="shared" ref="E1792:E1794" si="226">IMAGE("http://ifttt.com/images/no_image_card.png",1)</f>
        <v/>
      </c>
      <c r="F1792" s="1" t="s">
        <v>4</v>
      </c>
      <c r="G1792" s="2" t="s">
        <v>7638</v>
      </c>
    </row>
    <row r="1793">
      <c r="A1793" s="1" t="s">
        <v>7639</v>
      </c>
      <c r="B1793" s="1" t="s">
        <v>7640</v>
      </c>
      <c r="C1793" s="1" t="s">
        <v>7641</v>
      </c>
      <c r="D1793" s="1" t="s">
        <v>7642</v>
      </c>
      <c r="E1793" t="str">
        <f t="shared" si="226"/>
        <v/>
      </c>
      <c r="F1793" s="1" t="s">
        <v>4</v>
      </c>
      <c r="G1793" s="2" t="s">
        <v>7643</v>
      </c>
    </row>
    <row r="1794">
      <c r="A1794" s="1" t="s">
        <v>7644</v>
      </c>
      <c r="B1794" s="1" t="s">
        <v>7635</v>
      </c>
      <c r="C1794" s="1" t="s">
        <v>7645</v>
      </c>
      <c r="D1794" s="1" t="s">
        <v>7637</v>
      </c>
      <c r="E1794" t="str">
        <f t="shared" si="226"/>
        <v/>
      </c>
      <c r="F1794" s="1" t="s">
        <v>4</v>
      </c>
      <c r="G1794" s="2" t="s">
        <v>7646</v>
      </c>
    </row>
    <row r="1795">
      <c r="A1795" s="1" t="s">
        <v>7647</v>
      </c>
      <c r="B1795" s="1" t="s">
        <v>647</v>
      </c>
      <c r="C1795" s="1" t="s">
        <v>7648</v>
      </c>
      <c r="D1795" s="2" t="s">
        <v>326</v>
      </c>
      <c r="E1795" t="str">
        <f>IMAGE("https://d262ilb51hltx0.cloudfront.net/max/800/0*W6HZP_qOK_3Tq7ei.png",1)</f>
        <v/>
      </c>
      <c r="F1795" s="1" t="s">
        <v>4</v>
      </c>
      <c r="G1795" s="2" t="s">
        <v>7649</v>
      </c>
    </row>
    <row r="1796">
      <c r="A1796" s="1" t="s">
        <v>7650</v>
      </c>
      <c r="B1796" s="1" t="s">
        <v>2235</v>
      </c>
      <c r="C1796" s="1" t="s">
        <v>7651</v>
      </c>
      <c r="D1796" s="2" t="s">
        <v>7652</v>
      </c>
      <c r="E1796" t="str">
        <f t="shared" ref="E1796:E1798" si="227">IMAGE("http://ifttt.com/images/no_image_card.png",1)</f>
        <v/>
      </c>
      <c r="F1796" s="1" t="s">
        <v>4</v>
      </c>
      <c r="G1796" s="2" t="s">
        <v>7653</v>
      </c>
    </row>
    <row r="1797">
      <c r="A1797" s="1" t="s">
        <v>7654</v>
      </c>
      <c r="B1797" s="1" t="s">
        <v>7655</v>
      </c>
      <c r="C1797" s="1" t="s">
        <v>7656</v>
      </c>
      <c r="D1797" s="1" t="s">
        <v>7657</v>
      </c>
      <c r="E1797" t="str">
        <f t="shared" si="227"/>
        <v/>
      </c>
      <c r="F1797" s="1" t="s">
        <v>4</v>
      </c>
      <c r="G1797" s="2" t="s">
        <v>7658</v>
      </c>
    </row>
    <row r="1798">
      <c r="A1798" s="1" t="s">
        <v>7659</v>
      </c>
      <c r="B1798" s="1" t="s">
        <v>7660</v>
      </c>
      <c r="C1798" s="1" t="s">
        <v>7661</v>
      </c>
      <c r="D1798" s="1" t="s">
        <v>7662</v>
      </c>
      <c r="E1798" t="str">
        <f t="shared" si="227"/>
        <v/>
      </c>
      <c r="F1798" s="1" t="s">
        <v>4</v>
      </c>
      <c r="G1798" s="2" t="s">
        <v>7663</v>
      </c>
    </row>
    <row r="1799">
      <c r="A1799" s="1" t="s">
        <v>7664</v>
      </c>
      <c r="B1799" s="1" t="s">
        <v>7665</v>
      </c>
      <c r="C1799" s="1" t="s">
        <v>7666</v>
      </c>
      <c r="D1799" s="2" t="s">
        <v>7667</v>
      </c>
      <c r="E1799" t="str">
        <f>IMAGE("https://mises.org/sites/default/files/What%27s%20Happening%20at%20Mises%20FlexBlock_20141105.jpg",1)</f>
        <v/>
      </c>
      <c r="F1799" s="1" t="s">
        <v>4</v>
      </c>
      <c r="G1799" s="2" t="s">
        <v>7668</v>
      </c>
    </row>
    <row r="1800">
      <c r="A1800" s="1" t="s">
        <v>7669</v>
      </c>
      <c r="B1800" s="1" t="s">
        <v>5123</v>
      </c>
      <c r="C1800" s="1" t="s">
        <v>7670</v>
      </c>
      <c r="D1800" s="1" t="s">
        <v>7671</v>
      </c>
      <c r="E1800" t="str">
        <f t="shared" ref="E1800:E1801" si="228">IMAGE("http://ifttt.com/images/no_image_card.png",1)</f>
        <v/>
      </c>
      <c r="F1800" s="1" t="s">
        <v>4</v>
      </c>
      <c r="G1800" s="2" t="s">
        <v>7672</v>
      </c>
    </row>
    <row r="1801">
      <c r="A1801" s="1" t="s">
        <v>7673</v>
      </c>
      <c r="B1801" s="1" t="s">
        <v>7674</v>
      </c>
      <c r="C1801" s="1" t="s">
        <v>7675</v>
      </c>
      <c r="D1801" s="1" t="s">
        <v>7676</v>
      </c>
      <c r="E1801" t="str">
        <f t="shared" si="228"/>
        <v/>
      </c>
      <c r="F1801" s="1" t="s">
        <v>4</v>
      </c>
      <c r="G1801" s="2" t="s">
        <v>7677</v>
      </c>
    </row>
    <row r="1802">
      <c r="A1802" s="1" t="s">
        <v>7678</v>
      </c>
      <c r="B1802" s="1" t="s">
        <v>197</v>
      </c>
      <c r="C1802" s="1" t="s">
        <v>7679</v>
      </c>
      <c r="D1802" s="2" t="s">
        <v>7680</v>
      </c>
      <c r="E1802" t="str">
        <f>IMAGE("https://i.ytimg.com/vi/cZp7UGgBR0I/maxresdefault.jpg",1)</f>
        <v/>
      </c>
      <c r="F1802" s="1" t="s">
        <v>4</v>
      </c>
      <c r="G1802" s="2" t="s">
        <v>7681</v>
      </c>
    </row>
    <row r="1803">
      <c r="A1803" s="1" t="s">
        <v>7669</v>
      </c>
      <c r="B1803" s="1" t="s">
        <v>5123</v>
      </c>
      <c r="C1803" s="1" t="s">
        <v>7670</v>
      </c>
      <c r="D1803" s="1" t="s">
        <v>7671</v>
      </c>
      <c r="E1803" t="str">
        <f>IMAGE("http://ifttt.com/images/no_image_card.png",1)</f>
        <v/>
      </c>
      <c r="F1803" s="1" t="s">
        <v>4</v>
      </c>
      <c r="G1803" s="2" t="s">
        <v>7672</v>
      </c>
    </row>
    <row r="1804">
      <c r="A1804" s="1" t="s">
        <v>7682</v>
      </c>
      <c r="B1804" s="1" t="s">
        <v>1651</v>
      </c>
      <c r="C1804" s="1" t="s">
        <v>7683</v>
      </c>
      <c r="D1804" s="2" t="s">
        <v>7684</v>
      </c>
      <c r="E1804" t="str">
        <f>IMAGE("http://bitcoinist.net/wp-content/uploads/2015/06/smartphonebitcointransactionsbitcoinist1.jpg",1)</f>
        <v/>
      </c>
      <c r="F1804" s="1" t="s">
        <v>4</v>
      </c>
      <c r="G1804" s="2" t="s">
        <v>7685</v>
      </c>
    </row>
    <row r="1805">
      <c r="A1805" s="1" t="s">
        <v>7682</v>
      </c>
      <c r="B1805" s="1" t="s">
        <v>1651</v>
      </c>
      <c r="C1805" s="1" t="s">
        <v>7686</v>
      </c>
      <c r="D1805" s="2" t="s">
        <v>7687</v>
      </c>
      <c r="E1805" t="str">
        <f>IMAGE("http://www.newsbtc.com/wp-content/uploads/2015/06/Major-Challenges-Facing-Bitcoin-Adoption.png",1)</f>
        <v/>
      </c>
      <c r="F1805" s="1" t="s">
        <v>4</v>
      </c>
      <c r="G1805" s="2" t="s">
        <v>7688</v>
      </c>
    </row>
    <row r="1806">
      <c r="A1806" s="1" t="s">
        <v>7689</v>
      </c>
      <c r="B1806" s="1" t="s">
        <v>7690</v>
      </c>
      <c r="C1806" s="1" t="s">
        <v>7691</v>
      </c>
      <c r="D1806" s="1" t="s">
        <v>7692</v>
      </c>
      <c r="E1806" t="str">
        <f t="shared" ref="E1806:E1807" si="229">IMAGE("http://ifttt.com/images/no_image_card.png",1)</f>
        <v/>
      </c>
      <c r="F1806" s="1" t="s">
        <v>4</v>
      </c>
      <c r="G1806" s="2" t="s">
        <v>7693</v>
      </c>
    </row>
    <row r="1807">
      <c r="A1807" s="1" t="s">
        <v>7694</v>
      </c>
      <c r="B1807" s="1" t="s">
        <v>6348</v>
      </c>
      <c r="C1807" s="1" t="s">
        <v>7695</v>
      </c>
      <c r="D1807" s="1" t="s">
        <v>7696</v>
      </c>
      <c r="E1807" t="str">
        <f t="shared" si="229"/>
        <v/>
      </c>
      <c r="F1807" s="1" t="s">
        <v>4</v>
      </c>
      <c r="G1807" s="2" t="s">
        <v>7697</v>
      </c>
    </row>
    <row r="1808">
      <c r="A1808" s="1" t="s">
        <v>7698</v>
      </c>
      <c r="B1808" s="1" t="s">
        <v>541</v>
      </c>
      <c r="C1808" s="1" t="s">
        <v>7699</v>
      </c>
      <c r="D1808" s="2" t="s">
        <v>7700</v>
      </c>
      <c r="E1808" t="str">
        <f>IMAGE("https://blockchain.info/Resources/blockchain-logo-vector.svg",1)</f>
        <v/>
      </c>
      <c r="F1808" s="1" t="s">
        <v>4</v>
      </c>
      <c r="G1808" s="2" t="s">
        <v>7701</v>
      </c>
    </row>
    <row r="1809">
      <c r="A1809" s="1" t="s">
        <v>7702</v>
      </c>
      <c r="B1809" s="1" t="s">
        <v>7703</v>
      </c>
      <c r="C1809" s="1" t="s">
        <v>7704</v>
      </c>
      <c r="D1809" s="2" t="s">
        <v>7705</v>
      </c>
      <c r="E1809" t="str">
        <f>IMAGE("http://img1.blogblog.com/img/icon18_wrench_allbkg.png",1)</f>
        <v/>
      </c>
      <c r="F1809" s="1" t="s">
        <v>4</v>
      </c>
      <c r="G1809" s="2" t="s">
        <v>7706</v>
      </c>
    </row>
    <row r="1810">
      <c r="A1810" s="1" t="s">
        <v>7707</v>
      </c>
      <c r="B1810" s="1" t="s">
        <v>1651</v>
      </c>
      <c r="C1810" s="1" t="s">
        <v>7708</v>
      </c>
      <c r="D1810" s="2" t="s">
        <v>7709</v>
      </c>
      <c r="E1810" t="str">
        <f>IMAGE("http://www.information-age.com/sites/default/files/styles/article_portrait/public/field/image/bitcoin1.jpg?itok=6ej8orcn",1)</f>
        <v/>
      </c>
      <c r="F1810" s="1" t="s">
        <v>4</v>
      </c>
      <c r="G1810" s="2" t="s">
        <v>7710</v>
      </c>
    </row>
    <row r="1811">
      <c r="A1811" s="1" t="s">
        <v>7711</v>
      </c>
      <c r="B1811" s="1" t="s">
        <v>1360</v>
      </c>
      <c r="C1811" s="1" t="s">
        <v>7712</v>
      </c>
      <c r="D1811" s="1" t="s">
        <v>7713</v>
      </c>
      <c r="E1811" t="str">
        <f>IMAGE("http://ifttt.com/images/no_image_card.png",1)</f>
        <v/>
      </c>
      <c r="F1811" s="1" t="s">
        <v>4</v>
      </c>
      <c r="G1811" s="2" t="s">
        <v>7714</v>
      </c>
    </row>
    <row r="1812">
      <c r="A1812" s="1" t="s">
        <v>7715</v>
      </c>
      <c r="B1812" s="1" t="s">
        <v>7716</v>
      </c>
      <c r="C1812" s="1" t="s">
        <v>7717</v>
      </c>
      <c r="D1812" s="2" t="s">
        <v>7718</v>
      </c>
      <c r="E1812" t="str">
        <f>IMAGE("https://pbs.twimg.com/profile_images/887033014/auton1_400x400.gif",1)</f>
        <v/>
      </c>
      <c r="F1812" s="1" t="s">
        <v>4</v>
      </c>
      <c r="G1812" s="2" t="s">
        <v>7719</v>
      </c>
    </row>
    <row r="1813">
      <c r="A1813" s="1" t="s">
        <v>7720</v>
      </c>
      <c r="B1813" s="1" t="s">
        <v>7502</v>
      </c>
      <c r="C1813" s="1" t="s">
        <v>7721</v>
      </c>
      <c r="D1813" s="2" t="s">
        <v>7722</v>
      </c>
      <c r="E1813" t="str">
        <f>IMAGE("https://i0.wp.com/s21.postimg.org/r0t4egyzb/Generalization_of_KRing_Conjecture_2.png",1)</f>
        <v/>
      </c>
      <c r="F1813" s="1" t="s">
        <v>4</v>
      </c>
      <c r="G1813" s="2" t="s">
        <v>7723</v>
      </c>
    </row>
    <row r="1814">
      <c r="A1814" s="1" t="s">
        <v>7724</v>
      </c>
      <c r="B1814" s="1" t="s">
        <v>7725</v>
      </c>
      <c r="C1814" s="1" t="s">
        <v>7726</v>
      </c>
      <c r="D1814" s="1" t="s">
        <v>7727</v>
      </c>
      <c r="E1814" t="str">
        <f t="shared" ref="E1814:E1817" si="230">IMAGE("http://ifttt.com/images/no_image_card.png",1)</f>
        <v/>
      </c>
      <c r="F1814" s="1" t="s">
        <v>4</v>
      </c>
      <c r="G1814" s="2" t="s">
        <v>7728</v>
      </c>
    </row>
    <row r="1815">
      <c r="A1815" s="1" t="s">
        <v>7729</v>
      </c>
      <c r="B1815" s="1" t="s">
        <v>7730</v>
      </c>
      <c r="C1815" s="1" t="s">
        <v>7731</v>
      </c>
      <c r="D1815" s="1" t="s">
        <v>7732</v>
      </c>
      <c r="E1815" t="str">
        <f t="shared" si="230"/>
        <v/>
      </c>
      <c r="F1815" s="1" t="s">
        <v>4</v>
      </c>
      <c r="G1815" s="2" t="s">
        <v>7733</v>
      </c>
    </row>
    <row r="1816">
      <c r="A1816" s="1" t="s">
        <v>7734</v>
      </c>
      <c r="B1816" s="1" t="s">
        <v>7735</v>
      </c>
      <c r="C1816" s="1" t="s">
        <v>7736</v>
      </c>
      <c r="D1816" s="1" t="s">
        <v>7737</v>
      </c>
      <c r="E1816" t="str">
        <f t="shared" si="230"/>
        <v/>
      </c>
      <c r="F1816" s="1" t="s">
        <v>4</v>
      </c>
      <c r="G1816" s="2" t="s">
        <v>7738</v>
      </c>
    </row>
    <row r="1817">
      <c r="A1817" s="1" t="s">
        <v>7739</v>
      </c>
      <c r="B1817" s="1" t="s">
        <v>7740</v>
      </c>
      <c r="C1817" s="1" t="s">
        <v>7741</v>
      </c>
      <c r="D1817" s="1" t="s">
        <v>7742</v>
      </c>
      <c r="E1817" t="str">
        <f t="shared" si="230"/>
        <v/>
      </c>
      <c r="F1817" s="1" t="s">
        <v>4</v>
      </c>
      <c r="G1817" s="2" t="s">
        <v>7743</v>
      </c>
    </row>
    <row r="1818">
      <c r="A1818" s="1" t="s">
        <v>7744</v>
      </c>
      <c r="B1818" s="1" t="s">
        <v>7745</v>
      </c>
      <c r="C1818" s="1" t="s">
        <v>7746</v>
      </c>
      <c r="D1818" s="2" t="s">
        <v>7747</v>
      </c>
      <c r="E1818" t="str">
        <f>IMAGE("https://i.imgur.com/n9FHyYb.png",1)</f>
        <v/>
      </c>
      <c r="F1818" s="1" t="s">
        <v>4</v>
      </c>
      <c r="G1818" s="2" t="s">
        <v>7748</v>
      </c>
    </row>
    <row r="1819">
      <c r="A1819" s="1" t="s">
        <v>7749</v>
      </c>
      <c r="B1819" s="1" t="s">
        <v>51</v>
      </c>
      <c r="C1819" s="1" t="s">
        <v>7750</v>
      </c>
      <c r="D1819" s="2" t="s">
        <v>7751</v>
      </c>
      <c r="E1819" t="str">
        <f>IMAGE("http://shitco.in/wp-content/uploads/2015/06/Screen-Shot-2015-06-13-at-3.33.17-AM-1024x396.png",1)</f>
        <v/>
      </c>
      <c r="F1819" s="1" t="s">
        <v>4</v>
      </c>
      <c r="G1819" s="2" t="s">
        <v>7752</v>
      </c>
    </row>
    <row r="1820">
      <c r="A1820" s="1" t="s">
        <v>7753</v>
      </c>
      <c r="B1820" s="1" t="s">
        <v>7754</v>
      </c>
      <c r="C1820" s="1" t="s">
        <v>7755</v>
      </c>
      <c r="D1820" s="1" t="s">
        <v>7756</v>
      </c>
      <c r="E1820" t="str">
        <f>IMAGE("http://ifttt.com/images/no_image_card.png",1)</f>
        <v/>
      </c>
      <c r="F1820" s="1" t="s">
        <v>4</v>
      </c>
      <c r="G1820" s="2" t="s">
        <v>7757</v>
      </c>
    </row>
    <row r="1821">
      <c r="A1821" s="1" t="s">
        <v>7753</v>
      </c>
      <c r="B1821" s="1" t="s">
        <v>1764</v>
      </c>
      <c r="C1821" s="1" t="s">
        <v>7758</v>
      </c>
      <c r="D1821" s="2" t="s">
        <v>7759</v>
      </c>
      <c r="E1821" t="str">
        <f>IMAGE("http://cointelegraph.com/images/725_aHR0cDovL2NvaW50ZWxlZ3JhcGguY29tL3N0b3JhZ2UvdXBsb2Fkcy92aWV3L2Q3ZjAzMDRlNjQyNTlkMjkzNWRiY2MyZjZlNWIwNzUyLnBuZw==.jpg",1)</f>
        <v/>
      </c>
      <c r="F1821" s="1" t="s">
        <v>4</v>
      </c>
      <c r="G1821" s="2" t="s">
        <v>7760</v>
      </c>
    </row>
    <row r="1822">
      <c r="A1822" s="1" t="s">
        <v>7761</v>
      </c>
      <c r="B1822" s="1" t="s">
        <v>7762</v>
      </c>
      <c r="C1822" s="1" t="s">
        <v>7763</v>
      </c>
      <c r="D1822" s="2" t="s">
        <v>7764</v>
      </c>
      <c r="E1822" t="str">
        <f>IMAGE("https://darknetmarkets.org/images/Darknet-Markets-Full-Title-Logo.jpg",1)</f>
        <v/>
      </c>
      <c r="F1822" s="1" t="s">
        <v>4</v>
      </c>
      <c r="G1822" s="2" t="s">
        <v>7765</v>
      </c>
    </row>
    <row r="1823">
      <c r="A1823" s="1" t="s">
        <v>7766</v>
      </c>
      <c r="B1823" s="1" t="s">
        <v>7767</v>
      </c>
      <c r="C1823" s="1" t="s">
        <v>7768</v>
      </c>
      <c r="D1823" s="2" t="s">
        <v>7769</v>
      </c>
      <c r="E1823" t="str">
        <f>IMAGE("//res.cloudinary.com/hrscywv4p/image/upload/c_limit,f_auto,fl_progressive,h_1500,q_90,w_2000/v1/246140/3970181993_b1d5a768d9_o_ldlztx.jpg",1)</f>
        <v/>
      </c>
      <c r="F1823" s="1" t="s">
        <v>4</v>
      </c>
      <c r="G1823" s="2" t="s">
        <v>7770</v>
      </c>
    </row>
    <row r="1824">
      <c r="A1824" s="1" t="s">
        <v>7771</v>
      </c>
      <c r="B1824" s="1" t="s">
        <v>7502</v>
      </c>
      <c r="C1824" s="1" t="s">
        <v>7772</v>
      </c>
      <c r="D1824" s="2" t="s">
        <v>7773</v>
      </c>
      <c r="E1824" t="str">
        <f>IMAGE("https://i1.wp.com/s23.postimg.org/69611n4ff/DPoker_Diagram.png",1)</f>
        <v/>
      </c>
      <c r="F1824" s="1" t="s">
        <v>4</v>
      </c>
      <c r="G1824" s="2" t="s">
        <v>7774</v>
      </c>
    </row>
    <row r="1825">
      <c r="A1825" s="1" t="s">
        <v>7775</v>
      </c>
      <c r="B1825" s="1" t="s">
        <v>903</v>
      </c>
      <c r="C1825" s="1" t="s">
        <v>7776</v>
      </c>
      <c r="D1825" s="1" t="s">
        <v>7777</v>
      </c>
      <c r="E1825" t="str">
        <f t="shared" ref="E1825:E1826" si="231">IMAGE("http://ifttt.com/images/no_image_card.png",1)</f>
        <v/>
      </c>
      <c r="F1825" s="1" t="s">
        <v>4</v>
      </c>
      <c r="G1825" s="2" t="s">
        <v>7778</v>
      </c>
    </row>
    <row r="1826">
      <c r="A1826" s="1" t="s">
        <v>7779</v>
      </c>
      <c r="B1826" s="1" t="s">
        <v>7780</v>
      </c>
      <c r="C1826" s="2" t="s">
        <v>7781</v>
      </c>
      <c r="D1826" s="1" t="s">
        <v>7782</v>
      </c>
      <c r="E1826" t="str">
        <f t="shared" si="231"/>
        <v/>
      </c>
      <c r="F1826" s="1" t="s">
        <v>4</v>
      </c>
      <c r="G1826" s="2" t="s">
        <v>7783</v>
      </c>
    </row>
    <row r="1827">
      <c r="A1827" s="1" t="s">
        <v>7784</v>
      </c>
      <c r="B1827" s="1" t="s">
        <v>7785</v>
      </c>
      <c r="C1827" s="1" t="s">
        <v>7786</v>
      </c>
      <c r="D1827" s="2" t="s">
        <v>7787</v>
      </c>
      <c r="E1827" t="str">
        <f>IMAGE("http://media.coindesk.com/2015/06/bitcoin-in-headlines.jpg",1)</f>
        <v/>
      </c>
      <c r="F1827" s="1" t="s">
        <v>4</v>
      </c>
      <c r="G1827" s="2" t="s">
        <v>7788</v>
      </c>
    </row>
    <row r="1828">
      <c r="A1828" s="1" t="s">
        <v>7789</v>
      </c>
      <c r="B1828" s="1" t="s">
        <v>7502</v>
      </c>
      <c r="C1828" s="1" t="s">
        <v>7790</v>
      </c>
      <c r="D1828" s="2" t="s">
        <v>7504</v>
      </c>
      <c r="E1828" t="str">
        <f>IMAGE("https://s0.wp.com/i/blank.jpg",1)</f>
        <v/>
      </c>
      <c r="F1828" s="1" t="s">
        <v>4</v>
      </c>
      <c r="G1828" s="2" t="s">
        <v>7791</v>
      </c>
    </row>
    <row r="1829">
      <c r="A1829" s="1" t="s">
        <v>7792</v>
      </c>
      <c r="B1829" s="1" t="s">
        <v>6929</v>
      </c>
      <c r="C1829" s="1" t="s">
        <v>7793</v>
      </c>
      <c r="D1829" s="2" t="s">
        <v>7794</v>
      </c>
      <c r="E1829" t="str">
        <f>IMAGE("http://i.imgur.com/GLQdm66.png",1)</f>
        <v/>
      </c>
      <c r="F1829" s="1" t="s">
        <v>4</v>
      </c>
      <c r="G1829" s="2" t="s">
        <v>7795</v>
      </c>
    </row>
    <row r="1830">
      <c r="A1830" s="1" t="s">
        <v>7796</v>
      </c>
      <c r="B1830" s="1" t="s">
        <v>7797</v>
      </c>
      <c r="C1830" s="1" t="s">
        <v>7798</v>
      </c>
      <c r="D1830" s="1" t="s">
        <v>7799</v>
      </c>
      <c r="E1830" t="str">
        <f t="shared" ref="E1830:E1831" si="232">IMAGE("http://ifttt.com/images/no_image_card.png",1)</f>
        <v/>
      </c>
      <c r="F1830" s="1" t="s">
        <v>4</v>
      </c>
      <c r="G1830" s="2" t="s">
        <v>7800</v>
      </c>
    </row>
    <row r="1831">
      <c r="A1831" s="1" t="s">
        <v>7801</v>
      </c>
      <c r="B1831" s="1" t="s">
        <v>7802</v>
      </c>
      <c r="C1831" s="1" t="s">
        <v>7803</v>
      </c>
      <c r="D1831" s="1" t="s">
        <v>364</v>
      </c>
      <c r="E1831" t="str">
        <f t="shared" si="232"/>
        <v/>
      </c>
      <c r="F1831" s="1" t="s">
        <v>4</v>
      </c>
      <c r="G1831" s="2" t="s">
        <v>7804</v>
      </c>
    </row>
    <row r="1832">
      <c r="A1832" s="1" t="s">
        <v>7805</v>
      </c>
      <c r="B1832" s="1" t="s">
        <v>7806</v>
      </c>
      <c r="C1832" s="1" t="s">
        <v>7807</v>
      </c>
      <c r="D1832" s="2" t="s">
        <v>7808</v>
      </c>
      <c r="E1832" t="str">
        <f>IMAGE("https://www.redditstatic.com/icon.png",1)</f>
        <v/>
      </c>
      <c r="F1832" s="1" t="s">
        <v>4</v>
      </c>
      <c r="G1832" s="2" t="s">
        <v>7809</v>
      </c>
    </row>
    <row r="1833">
      <c r="A1833" s="1" t="s">
        <v>7810</v>
      </c>
      <c r="B1833" s="1" t="s">
        <v>7811</v>
      </c>
      <c r="C1833" s="1" t="s">
        <v>7812</v>
      </c>
      <c r="D1833" s="1" t="s">
        <v>7813</v>
      </c>
      <c r="E1833" t="str">
        <f>IMAGE("http://ifttt.com/images/no_image_card.png",1)</f>
        <v/>
      </c>
      <c r="F1833" s="1" t="s">
        <v>4</v>
      </c>
      <c r="G1833" s="2" t="s">
        <v>7814</v>
      </c>
    </row>
    <row r="1834">
      <c r="A1834" s="1" t="s">
        <v>7815</v>
      </c>
      <c r="B1834" s="1" t="s">
        <v>7816</v>
      </c>
      <c r="C1834" s="1" t="s">
        <v>7817</v>
      </c>
      <c r="D1834" s="2" t="s">
        <v>7818</v>
      </c>
      <c r="E1834" t="str">
        <f>IMAGE("http://i.imgur.com/au5LJFy.jpg?fb",1)</f>
        <v/>
      </c>
      <c r="F1834" s="1" t="s">
        <v>4</v>
      </c>
      <c r="G1834" s="2" t="s">
        <v>7819</v>
      </c>
    </row>
    <row r="1835">
      <c r="A1835" s="1" t="s">
        <v>7820</v>
      </c>
      <c r="B1835" s="1" t="s">
        <v>7821</v>
      </c>
      <c r="C1835" s="1" t="s">
        <v>7822</v>
      </c>
      <c r="D1835" s="2" t="s">
        <v>7823</v>
      </c>
      <c r="E1835" t="str">
        <f>IMAGE("https://i.ytimg.com/vi/Pbd1lc0FTxM/hqdefault.jpg",1)</f>
        <v/>
      </c>
      <c r="F1835" s="1" t="s">
        <v>4</v>
      </c>
      <c r="G1835" s="2" t="s">
        <v>7824</v>
      </c>
    </row>
    <row r="1836">
      <c r="A1836" s="1" t="s">
        <v>7825</v>
      </c>
      <c r="B1836" s="1" t="s">
        <v>1439</v>
      </c>
      <c r="C1836" s="1" t="s">
        <v>7826</v>
      </c>
      <c r="D1836" s="1" t="s">
        <v>364</v>
      </c>
      <c r="E1836" t="str">
        <f>IMAGE("http://ifttt.com/images/no_image_card.png",1)</f>
        <v/>
      </c>
      <c r="F1836" s="1" t="s">
        <v>4</v>
      </c>
      <c r="G1836" s="2" t="s">
        <v>7827</v>
      </c>
    </row>
    <row r="1837">
      <c r="A1837" s="1" t="s">
        <v>7828</v>
      </c>
      <c r="B1837" s="1" t="s">
        <v>7829</v>
      </c>
      <c r="C1837" s="1" t="s">
        <v>7830</v>
      </c>
      <c r="D1837" s="2" t="s">
        <v>7831</v>
      </c>
      <c r="E1837" t="str">
        <f>IMAGE("https://s3.amazonaws.com/tondo/image/f5033b40fb9ebba9bf7ceefa76141aa4_0_1434222154",1)</f>
        <v/>
      </c>
      <c r="F1837" s="1" t="s">
        <v>4</v>
      </c>
      <c r="G1837" s="2" t="s">
        <v>7832</v>
      </c>
    </row>
    <row r="1838">
      <c r="A1838" s="1" t="s">
        <v>7828</v>
      </c>
      <c r="B1838" s="1" t="s">
        <v>3199</v>
      </c>
      <c r="C1838" s="1" t="s">
        <v>7833</v>
      </c>
      <c r="D1838" s="2" t="s">
        <v>7834</v>
      </c>
      <c r="E1838" t="str">
        <f>IMAGE("https://pbs.twimg.com/profile_images/2606251473/mjbp6afh3h8co3gecbrb_400x400.jpeg",1)</f>
        <v/>
      </c>
      <c r="F1838" s="1" t="s">
        <v>4</v>
      </c>
      <c r="G1838" s="2" t="s">
        <v>7835</v>
      </c>
    </row>
    <row r="1839">
      <c r="A1839" s="1" t="s">
        <v>7836</v>
      </c>
      <c r="B1839" s="1" t="s">
        <v>6348</v>
      </c>
      <c r="C1839" s="1" t="s">
        <v>7837</v>
      </c>
      <c r="D1839" s="2" t="s">
        <v>7838</v>
      </c>
      <c r="E1839" t="str">
        <f>IMAGE("http://i.imgur.com/COzSxLS.png?fb",1)</f>
        <v/>
      </c>
      <c r="F1839" s="1" t="s">
        <v>4</v>
      </c>
      <c r="G1839" s="2" t="s">
        <v>7839</v>
      </c>
    </row>
    <row r="1840">
      <c r="A1840" s="1" t="s">
        <v>7840</v>
      </c>
      <c r="B1840" s="1" t="s">
        <v>6169</v>
      </c>
      <c r="C1840" s="1" t="s">
        <v>7841</v>
      </c>
      <c r="D1840" s="1" t="s">
        <v>7842</v>
      </c>
      <c r="E1840" t="str">
        <f t="shared" ref="E1840:E1841" si="233">IMAGE("http://ifttt.com/images/no_image_card.png",1)</f>
        <v/>
      </c>
      <c r="F1840" s="1" t="s">
        <v>4</v>
      </c>
      <c r="G1840" s="2" t="s">
        <v>7843</v>
      </c>
    </row>
    <row r="1841">
      <c r="A1841" s="1" t="s">
        <v>7844</v>
      </c>
      <c r="B1841" s="1" t="s">
        <v>7845</v>
      </c>
      <c r="C1841" s="1" t="s">
        <v>7846</v>
      </c>
      <c r="D1841" s="1" t="s">
        <v>7847</v>
      </c>
      <c r="E1841" t="str">
        <f t="shared" si="233"/>
        <v/>
      </c>
      <c r="F1841" s="1" t="s">
        <v>4</v>
      </c>
      <c r="G1841" s="2" t="s">
        <v>7848</v>
      </c>
    </row>
    <row r="1842">
      <c r="A1842" s="1" t="s">
        <v>7849</v>
      </c>
      <c r="B1842" s="1" t="s">
        <v>7850</v>
      </c>
      <c r="C1842" s="1" t="s">
        <v>7851</v>
      </c>
      <c r="D1842" s="2" t="s">
        <v>7852</v>
      </c>
      <c r="E1842" t="str">
        <f>IMAGE("https://bitcoinmagazine.com/wp-content/uploads/2015/06/lady-liberty.jpg",1)</f>
        <v/>
      </c>
      <c r="F1842" s="1" t="s">
        <v>4</v>
      </c>
      <c r="G1842" s="2" t="s">
        <v>7853</v>
      </c>
    </row>
    <row r="1843">
      <c r="A1843" s="1" t="s">
        <v>7849</v>
      </c>
      <c r="B1843" s="1" t="s">
        <v>7854</v>
      </c>
      <c r="C1843" s="1" t="s">
        <v>7855</v>
      </c>
      <c r="D1843" s="2" t="s">
        <v>7856</v>
      </c>
      <c r="E1843" t="str">
        <f>IMAGE("https://www.redditstatic.com/icon.png",1)</f>
        <v/>
      </c>
      <c r="F1843" s="1" t="s">
        <v>4</v>
      </c>
      <c r="G1843" s="2" t="s">
        <v>7857</v>
      </c>
    </row>
    <row r="1844">
      <c r="A1844" s="1" t="s">
        <v>7858</v>
      </c>
      <c r="B1844" s="1" t="s">
        <v>7859</v>
      </c>
      <c r="C1844" s="1" t="s">
        <v>7860</v>
      </c>
      <c r="D1844" s="2" t="s">
        <v>7861</v>
      </c>
      <c r="E1844" t="str">
        <f t="shared" ref="E1844:E1847" si="234">IMAGE("http://ifttt.com/images/no_image_card.png",1)</f>
        <v/>
      </c>
      <c r="F1844" s="1" t="s">
        <v>4</v>
      </c>
      <c r="G1844" s="2" t="s">
        <v>7862</v>
      </c>
    </row>
    <row r="1845">
      <c r="A1845" s="1" t="s">
        <v>7863</v>
      </c>
      <c r="B1845" s="1" t="s">
        <v>4320</v>
      </c>
      <c r="C1845" s="1" t="s">
        <v>7864</v>
      </c>
      <c r="D1845" s="1" t="s">
        <v>7865</v>
      </c>
      <c r="E1845" t="str">
        <f t="shared" si="234"/>
        <v/>
      </c>
      <c r="F1845" s="1" t="s">
        <v>4</v>
      </c>
      <c r="G1845" s="2" t="s">
        <v>7866</v>
      </c>
    </row>
    <row r="1846">
      <c r="A1846" s="1" t="s">
        <v>7867</v>
      </c>
      <c r="B1846" s="1" t="s">
        <v>4202</v>
      </c>
      <c r="C1846" s="1" t="s">
        <v>7868</v>
      </c>
      <c r="D1846" s="1" t="s">
        <v>7869</v>
      </c>
      <c r="E1846" t="str">
        <f t="shared" si="234"/>
        <v/>
      </c>
      <c r="F1846" s="1" t="s">
        <v>4</v>
      </c>
      <c r="G1846" s="2" t="s">
        <v>7870</v>
      </c>
    </row>
    <row r="1847">
      <c r="A1847" s="1" t="s">
        <v>7871</v>
      </c>
      <c r="B1847" s="1" t="s">
        <v>4353</v>
      </c>
      <c r="C1847" s="1" t="s">
        <v>7872</v>
      </c>
      <c r="D1847" s="1" t="s">
        <v>7873</v>
      </c>
      <c r="E1847" t="str">
        <f t="shared" si="234"/>
        <v/>
      </c>
      <c r="F1847" s="1" t="s">
        <v>4</v>
      </c>
      <c r="G1847" s="2" t="s">
        <v>7874</v>
      </c>
    </row>
    <row r="1848">
      <c r="A1848" s="1" t="s">
        <v>7875</v>
      </c>
      <c r="B1848" s="1" t="s">
        <v>3447</v>
      </c>
      <c r="C1848" s="1" t="s">
        <v>7876</v>
      </c>
      <c r="D1848" s="2" t="s">
        <v>7877</v>
      </c>
      <c r="E1848" t="str">
        <f>IMAGE("http://media.coindesk.com/2015/06/russia-central-bank.jpg",1)</f>
        <v/>
      </c>
      <c r="F1848" s="1" t="s">
        <v>4</v>
      </c>
      <c r="G1848" s="2" t="s">
        <v>7878</v>
      </c>
    </row>
    <row r="1849">
      <c r="A1849" s="1" t="s">
        <v>7879</v>
      </c>
      <c r="B1849" s="1" t="s">
        <v>3326</v>
      </c>
      <c r="C1849" s="1" t="s">
        <v>7880</v>
      </c>
      <c r="D1849" s="1" t="s">
        <v>7881</v>
      </c>
      <c r="E1849" t="str">
        <f t="shared" ref="E1849:E1853" si="235">IMAGE("http://ifttt.com/images/no_image_card.png",1)</f>
        <v/>
      </c>
      <c r="F1849" s="1" t="s">
        <v>4</v>
      </c>
      <c r="G1849" s="2" t="s">
        <v>7882</v>
      </c>
    </row>
    <row r="1850">
      <c r="A1850" s="1" t="s">
        <v>7883</v>
      </c>
      <c r="B1850" s="1" t="s">
        <v>7884</v>
      </c>
      <c r="C1850" s="1" t="s">
        <v>7885</v>
      </c>
      <c r="D1850" s="1" t="s">
        <v>7886</v>
      </c>
      <c r="E1850" t="str">
        <f t="shared" si="235"/>
        <v/>
      </c>
      <c r="F1850" s="1" t="s">
        <v>4</v>
      </c>
      <c r="G1850" s="2" t="s">
        <v>7887</v>
      </c>
    </row>
    <row r="1851">
      <c r="A1851" s="1" t="s">
        <v>7888</v>
      </c>
      <c r="B1851" s="1" t="s">
        <v>7889</v>
      </c>
      <c r="C1851" s="1" t="s">
        <v>7890</v>
      </c>
      <c r="D1851" s="1" t="s">
        <v>7891</v>
      </c>
      <c r="E1851" t="str">
        <f t="shared" si="235"/>
        <v/>
      </c>
      <c r="F1851" s="1" t="s">
        <v>4</v>
      </c>
      <c r="G1851" s="2" t="s">
        <v>7892</v>
      </c>
    </row>
    <row r="1852">
      <c r="A1852" s="1" t="s">
        <v>7893</v>
      </c>
      <c r="B1852" s="1" t="s">
        <v>7894</v>
      </c>
      <c r="C1852" s="1" t="s">
        <v>7895</v>
      </c>
      <c r="D1852" s="1" t="s">
        <v>7896</v>
      </c>
      <c r="E1852" t="str">
        <f t="shared" si="235"/>
        <v/>
      </c>
      <c r="F1852" s="1" t="s">
        <v>4</v>
      </c>
      <c r="G1852" s="2" t="s">
        <v>7897</v>
      </c>
    </row>
    <row r="1853">
      <c r="A1853" s="1" t="s">
        <v>7898</v>
      </c>
      <c r="B1853" s="1" t="s">
        <v>7899</v>
      </c>
      <c r="C1853" s="1" t="s">
        <v>7900</v>
      </c>
      <c r="D1853" s="1" t="s">
        <v>7901</v>
      </c>
      <c r="E1853" t="str">
        <f t="shared" si="235"/>
        <v/>
      </c>
      <c r="F1853" s="1" t="s">
        <v>4</v>
      </c>
      <c r="G1853" s="2" t="s">
        <v>7902</v>
      </c>
    </row>
    <row r="1854">
      <c r="A1854" s="1" t="s">
        <v>7903</v>
      </c>
      <c r="B1854" s="1" t="s">
        <v>7904</v>
      </c>
      <c r="C1854" s="1" t="s">
        <v>7905</v>
      </c>
      <c r="D1854" s="2" t="s">
        <v>7906</v>
      </c>
      <c r="E1854" t="str">
        <f>IMAGE("https://i.ytimg.com/vi/xzZgIcxPzBw/hqdefault.jpg",1)</f>
        <v/>
      </c>
      <c r="F1854" s="1" t="s">
        <v>4</v>
      </c>
      <c r="G1854" s="2" t="s">
        <v>7907</v>
      </c>
    </row>
    <row r="1855">
      <c r="A1855" s="1" t="s">
        <v>7908</v>
      </c>
      <c r="B1855" s="1" t="s">
        <v>1393</v>
      </c>
      <c r="C1855" s="1" t="s">
        <v>7909</v>
      </c>
      <c r="D1855" s="1" t="s">
        <v>364</v>
      </c>
      <c r="E1855" t="str">
        <f>IMAGE("http://ifttt.com/images/no_image_card.png",1)</f>
        <v/>
      </c>
      <c r="F1855" s="1" t="s">
        <v>4</v>
      </c>
      <c r="G1855" s="2" t="s">
        <v>7910</v>
      </c>
    </row>
    <row r="1856">
      <c r="A1856" s="1" t="s">
        <v>7911</v>
      </c>
      <c r="B1856" s="1" t="s">
        <v>7912</v>
      </c>
      <c r="C1856" s="1" t="s">
        <v>7913</v>
      </c>
      <c r="D1856" s="2" t="s">
        <v>7914</v>
      </c>
      <c r="E1856" t="str">
        <f>IMAGE("https://i.ytimg.com/vi/Pbd1lc0FTxM/maxresdefault.jpg",1)</f>
        <v/>
      </c>
      <c r="F1856" s="1" t="s">
        <v>4</v>
      </c>
      <c r="G1856" s="2" t="s">
        <v>7915</v>
      </c>
    </row>
    <row r="1857">
      <c r="A1857" s="1" t="s">
        <v>7916</v>
      </c>
      <c r="B1857" s="1" t="s">
        <v>7917</v>
      </c>
      <c r="C1857" s="1" t="s">
        <v>7918</v>
      </c>
      <c r="D1857" s="2" t="s">
        <v>7919</v>
      </c>
      <c r="E1857" t="str">
        <f>IMAGE("http://images.svd-cdn.se/images/879a749c-be9a-4ed2-9b6c-808fe9f45df3?w=1200&amp;amp;q=60",1)</f>
        <v/>
      </c>
      <c r="F1857" s="1" t="s">
        <v>4</v>
      </c>
      <c r="G1857" s="2" t="s">
        <v>7920</v>
      </c>
    </row>
    <row r="1858">
      <c r="A1858" s="1" t="s">
        <v>7921</v>
      </c>
      <c r="B1858" s="1" t="s">
        <v>7922</v>
      </c>
      <c r="C1858" s="1" t="s">
        <v>7923</v>
      </c>
      <c r="D1858" s="1" t="s">
        <v>7924</v>
      </c>
      <c r="E1858" t="str">
        <f t="shared" ref="E1858:E1859" si="236">IMAGE("http://ifttt.com/images/no_image_card.png",1)</f>
        <v/>
      </c>
      <c r="F1858" s="1" t="s">
        <v>4</v>
      </c>
      <c r="G1858" s="2" t="s">
        <v>7925</v>
      </c>
    </row>
    <row r="1859">
      <c r="A1859" s="1" t="s">
        <v>7926</v>
      </c>
      <c r="B1859" s="1" t="s">
        <v>495</v>
      </c>
      <c r="C1859" s="1" t="s">
        <v>7927</v>
      </c>
      <c r="D1859" s="1" t="s">
        <v>364</v>
      </c>
      <c r="E1859" t="str">
        <f t="shared" si="236"/>
        <v/>
      </c>
      <c r="F1859" s="1" t="s">
        <v>4</v>
      </c>
      <c r="G1859" s="2" t="s">
        <v>7928</v>
      </c>
    </row>
    <row r="1860">
      <c r="A1860" s="1" t="s">
        <v>7929</v>
      </c>
      <c r="B1860" s="1" t="s">
        <v>7917</v>
      </c>
      <c r="C1860" s="1" t="s">
        <v>7930</v>
      </c>
      <c r="D1860" s="2" t="s">
        <v>7931</v>
      </c>
      <c r="E1860" t="str">
        <f>IMAGE("http://norran.se/wp-content/uploads/2015/03/765004-arlima_mw1600.jpg?d=1427492249",1)</f>
        <v/>
      </c>
      <c r="F1860" s="1" t="s">
        <v>4</v>
      </c>
      <c r="G1860" s="2" t="s">
        <v>7932</v>
      </c>
    </row>
    <row r="1861">
      <c r="A1861" s="1" t="s">
        <v>7933</v>
      </c>
      <c r="B1861" s="1" t="s">
        <v>7934</v>
      </c>
      <c r="C1861" s="1" t="s">
        <v>7935</v>
      </c>
      <c r="D1861" s="1" t="s">
        <v>7936</v>
      </c>
      <c r="E1861" t="str">
        <f>IMAGE("http://ifttt.com/images/no_image_card.png",1)</f>
        <v/>
      </c>
      <c r="F1861" s="1" t="s">
        <v>4</v>
      </c>
      <c r="G1861" s="2" t="s">
        <v>7937</v>
      </c>
    </row>
    <row r="1862">
      <c r="A1862" s="1" t="s">
        <v>7938</v>
      </c>
      <c r="B1862" s="1" t="s">
        <v>1318</v>
      </c>
      <c r="C1862" s="1" t="s">
        <v>7939</v>
      </c>
      <c r="D1862" s="2" t="s">
        <v>7940</v>
      </c>
      <c r="E1862" t="str">
        <f>IMAGE("https://i.redditmedia.com/dpDrr6KWqk9b5sXR9uZYB1n8sWzstaIW1K6zgAs3oOk.jpg?w=216&amp;amp;s=e8c725ab3619aa8e2074cc8968de3540",1)</f>
        <v/>
      </c>
      <c r="F1862" s="1" t="s">
        <v>4</v>
      </c>
      <c r="G1862" s="2" t="s">
        <v>7941</v>
      </c>
    </row>
    <row r="1863">
      <c r="A1863" s="1" t="s">
        <v>7942</v>
      </c>
      <c r="B1863" s="1" t="s">
        <v>7943</v>
      </c>
      <c r="C1863" s="1" t="s">
        <v>7944</v>
      </c>
      <c r="D1863" s="1" t="s">
        <v>7945</v>
      </c>
      <c r="E1863" t="str">
        <f>IMAGE("http://ifttt.com/images/no_image_card.png",1)</f>
        <v/>
      </c>
      <c r="F1863" s="1" t="s">
        <v>4</v>
      </c>
      <c r="G1863" s="2" t="s">
        <v>7946</v>
      </c>
    </row>
    <row r="1864">
      <c r="A1864" s="1" t="s">
        <v>7947</v>
      </c>
      <c r="B1864" s="1" t="s">
        <v>6642</v>
      </c>
      <c r="C1864" s="1" t="s">
        <v>7948</v>
      </c>
      <c r="D1864" s="2" t="s">
        <v>7949</v>
      </c>
      <c r="E1864" t="str">
        <f>IMAGE("https://www.redditstatic.com/icon.png",1)</f>
        <v/>
      </c>
      <c r="F1864" s="1" t="s">
        <v>4</v>
      </c>
      <c r="G1864" s="2" t="s">
        <v>7950</v>
      </c>
    </row>
    <row r="1865">
      <c r="A1865" s="1" t="s">
        <v>7951</v>
      </c>
      <c r="B1865" s="1" t="s">
        <v>7952</v>
      </c>
      <c r="C1865" s="1" t="s">
        <v>7953</v>
      </c>
      <c r="D1865" s="2" t="s">
        <v>7954</v>
      </c>
      <c r="E1865" t="str">
        <f>IMAGE("https://i.vimeocdn.com/video/522582781_1280x720.jpg",1)</f>
        <v/>
      </c>
      <c r="F1865" s="1" t="s">
        <v>4</v>
      </c>
      <c r="G1865" s="2" t="s">
        <v>7955</v>
      </c>
    </row>
    <row r="1866">
      <c r="A1866" s="1" t="s">
        <v>7929</v>
      </c>
      <c r="B1866" s="1" t="s">
        <v>7917</v>
      </c>
      <c r="C1866" s="1" t="s">
        <v>7930</v>
      </c>
      <c r="D1866" s="2" t="s">
        <v>7931</v>
      </c>
      <c r="E1866" t="str">
        <f>IMAGE("http://norran.se/wp-content/uploads/2015/03/765004-arlima_mw1600.jpg?d=1427492249",1)</f>
        <v/>
      </c>
      <c r="F1866" s="1" t="s">
        <v>4</v>
      </c>
      <c r="G1866" s="2" t="s">
        <v>7932</v>
      </c>
    </row>
    <row r="1867">
      <c r="A1867" s="1" t="s">
        <v>7933</v>
      </c>
      <c r="B1867" s="1" t="s">
        <v>7934</v>
      </c>
      <c r="C1867" s="1" t="s">
        <v>7935</v>
      </c>
      <c r="D1867" s="1" t="s">
        <v>7936</v>
      </c>
      <c r="E1867" t="str">
        <f>IMAGE("http://ifttt.com/images/no_image_card.png",1)</f>
        <v/>
      </c>
      <c r="F1867" s="1" t="s">
        <v>4</v>
      </c>
      <c r="G1867" s="2" t="s">
        <v>7937</v>
      </c>
    </row>
    <row r="1868">
      <c r="A1868" s="1" t="s">
        <v>7938</v>
      </c>
      <c r="B1868" s="1" t="s">
        <v>1318</v>
      </c>
      <c r="C1868" s="1" t="s">
        <v>7939</v>
      </c>
      <c r="D1868" s="2" t="s">
        <v>7940</v>
      </c>
      <c r="E1868" t="str">
        <f>IMAGE("https://i.redditmedia.com/dpDrr6KWqk9b5sXR9uZYB1n8sWzstaIW1K6zgAs3oOk.jpg?w=216&amp;amp;s=e8c725ab3619aa8e2074cc8968de3540",1)</f>
        <v/>
      </c>
      <c r="F1868" s="1" t="s">
        <v>4</v>
      </c>
      <c r="G1868" s="2" t="s">
        <v>7941</v>
      </c>
    </row>
    <row r="1869">
      <c r="A1869" s="1" t="s">
        <v>7956</v>
      </c>
      <c r="B1869" s="1" t="s">
        <v>5392</v>
      </c>
      <c r="C1869" s="1" t="s">
        <v>7957</v>
      </c>
      <c r="D1869" s="2" t="s">
        <v>7958</v>
      </c>
      <c r="E1869" t="str">
        <f>IMAGE("http://cointelegraph.com/images/725_aHR0cDovL2NvaW50ZWxlZ3JhcGguY29tL3N0b3JhZ2UvdXBsb2Fkcy92aWV3LzEzYzc4MzZjYTVmZTMyOWI1ODNhNjgzNDM0YjIyNjUzLnBuZw==.jpg",1)</f>
        <v/>
      </c>
      <c r="F1869" s="1" t="s">
        <v>4</v>
      </c>
      <c r="G1869" s="2" t="s">
        <v>7959</v>
      </c>
    </row>
    <row r="1870">
      <c r="A1870" s="1" t="s">
        <v>7960</v>
      </c>
      <c r="B1870" s="1" t="s">
        <v>7961</v>
      </c>
      <c r="C1870" s="1" t="s">
        <v>7962</v>
      </c>
      <c r="D1870" s="2" t="s">
        <v>7963</v>
      </c>
      <c r="E1870" t="str">
        <f>IMAGE("http://www.themarysue.com/wp-content/uploads/2015/06/flintstones.gif",1)</f>
        <v/>
      </c>
      <c r="F1870" s="1" t="s">
        <v>4</v>
      </c>
      <c r="G1870" s="2" t="s">
        <v>7964</v>
      </c>
    </row>
    <row r="1871">
      <c r="A1871" s="1" t="s">
        <v>7965</v>
      </c>
      <c r="B1871" s="1" t="s">
        <v>7966</v>
      </c>
      <c r="C1871" s="1" t="s">
        <v>7967</v>
      </c>
      <c r="D1871" s="2" t="s">
        <v>7968</v>
      </c>
      <c r="E1871" t="str">
        <f t="shared" ref="E1871:E1876" si="237">IMAGE("http://ifttt.com/images/no_image_card.png",1)</f>
        <v/>
      </c>
      <c r="F1871" s="1" t="s">
        <v>4</v>
      </c>
      <c r="G1871" s="2" t="s">
        <v>7969</v>
      </c>
    </row>
    <row r="1872">
      <c r="A1872" s="1" t="s">
        <v>7970</v>
      </c>
      <c r="B1872" s="1" t="s">
        <v>7971</v>
      </c>
      <c r="C1872" s="1" t="s">
        <v>7972</v>
      </c>
      <c r="D1872" s="1" t="s">
        <v>7973</v>
      </c>
      <c r="E1872" t="str">
        <f t="shared" si="237"/>
        <v/>
      </c>
      <c r="F1872" s="1" t="s">
        <v>4</v>
      </c>
      <c r="G1872" s="2" t="s">
        <v>7974</v>
      </c>
    </row>
    <row r="1873">
      <c r="A1873" s="1" t="s">
        <v>7975</v>
      </c>
      <c r="B1873" s="1" t="s">
        <v>4907</v>
      </c>
      <c r="C1873" s="1" t="s">
        <v>7976</v>
      </c>
      <c r="D1873" s="1" t="s">
        <v>7977</v>
      </c>
      <c r="E1873" t="str">
        <f t="shared" si="237"/>
        <v/>
      </c>
      <c r="F1873" s="1" t="s">
        <v>4</v>
      </c>
      <c r="G1873" s="2" t="s">
        <v>7978</v>
      </c>
    </row>
    <row r="1874">
      <c r="A1874" s="1" t="s">
        <v>7979</v>
      </c>
      <c r="B1874" s="1" t="s">
        <v>7980</v>
      </c>
      <c r="C1874" s="1" t="s">
        <v>7981</v>
      </c>
      <c r="D1874" s="1" t="s">
        <v>364</v>
      </c>
      <c r="E1874" t="str">
        <f t="shared" si="237"/>
        <v/>
      </c>
      <c r="F1874" s="1" t="s">
        <v>4</v>
      </c>
      <c r="G1874" s="2" t="s">
        <v>7982</v>
      </c>
    </row>
    <row r="1875">
      <c r="A1875" s="1" t="s">
        <v>7979</v>
      </c>
      <c r="B1875" s="1" t="s">
        <v>7983</v>
      </c>
      <c r="C1875" s="1" t="s">
        <v>7984</v>
      </c>
      <c r="D1875" s="2" t="s">
        <v>7985</v>
      </c>
      <c r="E1875" t="str">
        <f t="shared" si="237"/>
        <v/>
      </c>
      <c r="F1875" s="1" t="s">
        <v>4</v>
      </c>
      <c r="G1875" s="2" t="s">
        <v>7986</v>
      </c>
    </row>
    <row r="1876">
      <c r="A1876" s="1" t="s">
        <v>7987</v>
      </c>
      <c r="B1876" s="1" t="s">
        <v>7988</v>
      </c>
      <c r="C1876" s="1" t="s">
        <v>7989</v>
      </c>
      <c r="D1876" s="1" t="s">
        <v>7990</v>
      </c>
      <c r="E1876" t="str">
        <f t="shared" si="237"/>
        <v/>
      </c>
      <c r="F1876" s="1" t="s">
        <v>4</v>
      </c>
      <c r="G1876" s="2" t="s">
        <v>7991</v>
      </c>
    </row>
    <row r="1877">
      <c r="A1877" s="1" t="s">
        <v>7992</v>
      </c>
      <c r="B1877" s="1" t="s">
        <v>5914</v>
      </c>
      <c r="C1877" s="1" t="s">
        <v>7993</v>
      </c>
      <c r="D1877" s="2" t="s">
        <v>7994</v>
      </c>
      <c r="E1877" t="str">
        <f>IMAGE("https://ihb.io/wp-content/uploads/2015/06/In-the-mind-of-Bitcoin-Wallet-developer-Andreas-Schildbach-IHB-News-Featured-Interview.jpg",1)</f>
        <v/>
      </c>
      <c r="F1877" s="1" t="s">
        <v>4</v>
      </c>
      <c r="G1877" s="2" t="s">
        <v>7995</v>
      </c>
    </row>
    <row r="1878">
      <c r="A1878" s="1" t="s">
        <v>7996</v>
      </c>
      <c r="B1878" s="1" t="s">
        <v>7997</v>
      </c>
      <c r="C1878" s="1" t="s">
        <v>7998</v>
      </c>
      <c r="D1878" s="1" t="s">
        <v>364</v>
      </c>
      <c r="E1878" t="str">
        <f t="shared" ref="E1878:E1879" si="238">IMAGE("http://ifttt.com/images/no_image_card.png",1)</f>
        <v/>
      </c>
      <c r="F1878" s="1" t="s">
        <v>4</v>
      </c>
      <c r="G1878" s="2" t="s">
        <v>7999</v>
      </c>
    </row>
    <row r="1879">
      <c r="A1879" s="1" t="s">
        <v>8000</v>
      </c>
      <c r="B1879" s="1" t="s">
        <v>4211</v>
      </c>
      <c r="C1879" s="1" t="s">
        <v>8001</v>
      </c>
      <c r="D1879" s="1" t="s">
        <v>8002</v>
      </c>
      <c r="E1879" t="str">
        <f t="shared" si="238"/>
        <v/>
      </c>
      <c r="F1879" s="1" t="s">
        <v>4</v>
      </c>
      <c r="G1879" s="2" t="s">
        <v>8003</v>
      </c>
    </row>
    <row r="1880">
      <c r="A1880" s="1" t="s">
        <v>8004</v>
      </c>
      <c r="B1880" s="1" t="s">
        <v>981</v>
      </c>
      <c r="C1880" s="1" t="s">
        <v>8005</v>
      </c>
      <c r="D1880" s="2" t="s">
        <v>8006</v>
      </c>
      <c r="E1880" t="str">
        <f>IMAGE("http://bravenewcoin.com/assets/Uploads/_resampled/CroppedImage400400-Selection-330.png",1)</f>
        <v/>
      </c>
      <c r="F1880" s="1" t="s">
        <v>4</v>
      </c>
      <c r="G1880" s="2" t="s">
        <v>8007</v>
      </c>
    </row>
    <row r="1881">
      <c r="A1881" s="1" t="s">
        <v>8008</v>
      </c>
      <c r="B1881" s="1" t="s">
        <v>637</v>
      </c>
      <c r="C1881" s="1" t="s">
        <v>8009</v>
      </c>
      <c r="D1881" s="1" t="s">
        <v>8010</v>
      </c>
      <c r="E1881" t="str">
        <f>IMAGE("http://ifttt.com/images/no_image_card.png",1)</f>
        <v/>
      </c>
      <c r="F1881" s="1" t="s">
        <v>4</v>
      </c>
      <c r="G1881" s="2" t="s">
        <v>8011</v>
      </c>
    </row>
    <row r="1882">
      <c r="A1882" s="1" t="s">
        <v>8012</v>
      </c>
      <c r="B1882" s="1" t="s">
        <v>8013</v>
      </c>
      <c r="C1882" s="1" t="s">
        <v>8014</v>
      </c>
      <c r="D1882" s="2" t="s">
        <v>8015</v>
      </c>
      <c r="E1882" t="str">
        <f>IMAGE("http://ichef.bbci.co.uk/news/1024/media/images/83581000/jpg/_83581954_83581736.jpg",1)</f>
        <v/>
      </c>
      <c r="F1882" s="1" t="s">
        <v>4</v>
      </c>
      <c r="G1882" s="2" t="s">
        <v>8016</v>
      </c>
    </row>
    <row r="1883">
      <c r="A1883" s="1" t="s">
        <v>8017</v>
      </c>
      <c r="B1883" s="1" t="s">
        <v>8018</v>
      </c>
      <c r="C1883" s="1" t="s">
        <v>8019</v>
      </c>
      <c r="D1883" s="2" t="s">
        <v>8020</v>
      </c>
      <c r="E1883" t="str">
        <f>IMAGE("http://i.imgur.com/agvVGOA.png?fb",1)</f>
        <v/>
      </c>
      <c r="F1883" s="1" t="s">
        <v>4</v>
      </c>
      <c r="G1883" s="2" t="s">
        <v>8021</v>
      </c>
    </row>
    <row r="1884">
      <c r="A1884" s="1" t="s">
        <v>8022</v>
      </c>
      <c r="B1884" s="1" t="s">
        <v>667</v>
      </c>
      <c r="C1884" s="1" t="s">
        <v>8023</v>
      </c>
      <c r="D1884" s="1" t="s">
        <v>8024</v>
      </c>
      <c r="E1884" t="str">
        <f>IMAGE("http://ifttt.com/images/no_image_card.png",1)</f>
        <v/>
      </c>
      <c r="F1884" s="1" t="s">
        <v>4</v>
      </c>
      <c r="G1884" s="2" t="s">
        <v>8025</v>
      </c>
    </row>
    <row r="1885">
      <c r="A1885" s="1" t="s">
        <v>8026</v>
      </c>
      <c r="B1885" s="1" t="s">
        <v>981</v>
      </c>
      <c r="C1885" s="1" t="s">
        <v>8027</v>
      </c>
      <c r="D1885" s="2" t="s">
        <v>8028</v>
      </c>
      <c r="E1885" t="str">
        <f>IMAGE("http://bravenewcoin.com/assets/Uploads/_resampled/CroppedImage400400-Selection-332.png",1)</f>
        <v/>
      </c>
      <c r="F1885" s="1" t="s">
        <v>4</v>
      </c>
      <c r="G1885" s="2" t="s">
        <v>8029</v>
      </c>
    </row>
    <row r="1886">
      <c r="A1886" s="1" t="s">
        <v>8030</v>
      </c>
      <c r="B1886" s="1" t="s">
        <v>8031</v>
      </c>
      <c r="C1886" s="1" t="s">
        <v>8032</v>
      </c>
      <c r="D1886" s="1" t="s">
        <v>8033</v>
      </c>
      <c r="E1886" t="str">
        <f t="shared" ref="E1886:E1887" si="239">IMAGE("http://ifttt.com/images/no_image_card.png",1)</f>
        <v/>
      </c>
      <c r="F1886" s="1" t="s">
        <v>4</v>
      </c>
      <c r="G1886" s="2" t="s">
        <v>8034</v>
      </c>
    </row>
    <row r="1887">
      <c r="A1887" s="1" t="s">
        <v>8035</v>
      </c>
      <c r="B1887" s="1" t="s">
        <v>5595</v>
      </c>
      <c r="C1887" s="1" t="s">
        <v>8036</v>
      </c>
      <c r="D1887" s="1" t="s">
        <v>8037</v>
      </c>
      <c r="E1887" t="str">
        <f t="shared" si="239"/>
        <v/>
      </c>
      <c r="F1887" s="1" t="s">
        <v>4</v>
      </c>
      <c r="G1887" s="2" t="s">
        <v>8038</v>
      </c>
    </row>
    <row r="1888">
      <c r="A1888" s="1" t="s">
        <v>8026</v>
      </c>
      <c r="B1888" s="1" t="s">
        <v>981</v>
      </c>
      <c r="C1888" s="1" t="s">
        <v>8027</v>
      </c>
      <c r="D1888" s="2" t="s">
        <v>8028</v>
      </c>
      <c r="E1888" t="str">
        <f>IMAGE("http://bravenewcoin.com/assets/Uploads/_resampled/CroppedImage400400-Selection-332.png",1)</f>
        <v/>
      </c>
      <c r="F1888" s="1" t="s">
        <v>4</v>
      </c>
      <c r="G1888" s="2" t="s">
        <v>8029</v>
      </c>
    </row>
    <row r="1889">
      <c r="A1889" s="1" t="s">
        <v>8039</v>
      </c>
      <c r="B1889" s="1" t="s">
        <v>8040</v>
      </c>
      <c r="C1889" s="1" t="s">
        <v>8041</v>
      </c>
      <c r="D1889" s="2" t="s">
        <v>8042</v>
      </c>
      <c r="E1889" t="str">
        <f>IMAGE("http://www.slimgur.com/images/2015/06/13/d5d3708396fe4f118dcd70704909fb5c.jpg",1)</f>
        <v/>
      </c>
      <c r="F1889" s="1" t="s">
        <v>4</v>
      </c>
      <c r="G1889" s="2" t="s">
        <v>8043</v>
      </c>
    </row>
    <row r="1890">
      <c r="A1890" s="1" t="s">
        <v>8044</v>
      </c>
      <c r="B1890" s="1" t="s">
        <v>173</v>
      </c>
      <c r="C1890" s="1" t="s">
        <v>8045</v>
      </c>
      <c r="D1890" s="1" t="s">
        <v>8046</v>
      </c>
      <c r="E1890" t="str">
        <f>IMAGE("http://ifttt.com/images/no_image_card.png",1)</f>
        <v/>
      </c>
      <c r="F1890" s="1" t="s">
        <v>4</v>
      </c>
      <c r="G1890" s="2" t="s">
        <v>8047</v>
      </c>
    </row>
    <row r="1891">
      <c r="A1891" s="1" t="s">
        <v>8048</v>
      </c>
      <c r="B1891" s="1" t="s">
        <v>8049</v>
      </c>
      <c r="C1891" s="1" t="s">
        <v>8050</v>
      </c>
      <c r="D1891" s="2" t="s">
        <v>8051</v>
      </c>
      <c r="E1891" t="str">
        <f>IMAGE("http://i.telegraph.co.uk/multimedia/archive/03338/Zimbabwe__100_tril_3338961k.jpg",1)</f>
        <v/>
      </c>
      <c r="F1891" s="1" t="s">
        <v>4</v>
      </c>
      <c r="G1891" s="2" t="s">
        <v>8052</v>
      </c>
    </row>
    <row r="1892">
      <c r="A1892" s="1" t="s">
        <v>8053</v>
      </c>
      <c r="B1892" s="1" t="s">
        <v>8054</v>
      </c>
      <c r="C1892" s="1" t="s">
        <v>8055</v>
      </c>
      <c r="D1892" s="2" t="s">
        <v>8056</v>
      </c>
      <c r="E1892" t="str">
        <f>IMAGE("https://en.bitcoin.it/w/images/en/5/50/Bitcoin.png",1)</f>
        <v/>
      </c>
      <c r="F1892" s="1" t="s">
        <v>4</v>
      </c>
      <c r="G1892" s="2" t="s">
        <v>8057</v>
      </c>
    </row>
    <row r="1893">
      <c r="A1893" s="1" t="s">
        <v>8058</v>
      </c>
      <c r="B1893" s="1" t="s">
        <v>8059</v>
      </c>
      <c r="C1893" s="1" t="s">
        <v>8060</v>
      </c>
      <c r="D1893" s="1" t="s">
        <v>8061</v>
      </c>
      <c r="E1893" t="str">
        <f t="shared" ref="E1893:E1894" si="240">IMAGE("http://ifttt.com/images/no_image_card.png",1)</f>
        <v/>
      </c>
      <c r="F1893" s="1" t="s">
        <v>4</v>
      </c>
      <c r="G1893" s="2" t="s">
        <v>8062</v>
      </c>
    </row>
    <row r="1894">
      <c r="A1894" s="1" t="s">
        <v>8058</v>
      </c>
      <c r="B1894" s="1" t="s">
        <v>8063</v>
      </c>
      <c r="C1894" s="1" t="s">
        <v>8064</v>
      </c>
      <c r="D1894" s="1" t="s">
        <v>8065</v>
      </c>
      <c r="E1894" t="str">
        <f t="shared" si="240"/>
        <v/>
      </c>
      <c r="F1894" s="1" t="s">
        <v>4</v>
      </c>
      <c r="G1894" s="2" t="s">
        <v>8066</v>
      </c>
    </row>
    <row r="1895">
      <c r="A1895" s="1" t="s">
        <v>8067</v>
      </c>
      <c r="B1895" s="1" t="s">
        <v>1651</v>
      </c>
      <c r="C1895" s="1" t="s">
        <v>7330</v>
      </c>
      <c r="D1895" s="2" t="s">
        <v>8068</v>
      </c>
      <c r="E1895" t="str">
        <f>IMAGE("http://media.coindesk.com/2015/06/shutterstock_99108530.jpg",1)</f>
        <v/>
      </c>
      <c r="F1895" s="1" t="s">
        <v>4</v>
      </c>
      <c r="G1895" s="2" t="s">
        <v>8069</v>
      </c>
    </row>
    <row r="1896">
      <c r="A1896" s="1" t="s">
        <v>8070</v>
      </c>
      <c r="B1896" s="1" t="s">
        <v>7802</v>
      </c>
      <c r="C1896" s="1" t="s">
        <v>8071</v>
      </c>
      <c r="D1896" s="1" t="s">
        <v>8072</v>
      </c>
      <c r="E1896" t="str">
        <f t="shared" ref="E1896:E1897" si="241">IMAGE("http://ifttt.com/images/no_image_card.png",1)</f>
        <v/>
      </c>
      <c r="F1896" s="1" t="s">
        <v>4</v>
      </c>
      <c r="G1896" s="2" t="s">
        <v>8073</v>
      </c>
    </row>
    <row r="1897">
      <c r="A1897" s="1" t="s">
        <v>8070</v>
      </c>
      <c r="B1897" s="1" t="s">
        <v>8074</v>
      </c>
      <c r="C1897" s="1" t="s">
        <v>8075</v>
      </c>
      <c r="D1897" s="1" t="s">
        <v>8076</v>
      </c>
      <c r="E1897" t="str">
        <f t="shared" si="241"/>
        <v/>
      </c>
      <c r="F1897" s="1" t="s">
        <v>4</v>
      </c>
      <c r="G1897" s="2" t="s">
        <v>8077</v>
      </c>
    </row>
    <row r="1898">
      <c r="A1898" s="1" t="s">
        <v>8078</v>
      </c>
      <c r="B1898" s="1" t="s">
        <v>8079</v>
      </c>
      <c r="C1898" s="1" t="s">
        <v>8080</v>
      </c>
      <c r="D1898" s="2" t="s">
        <v>8081</v>
      </c>
      <c r="E1898" t="str">
        <f>IMAGE("http://www.zerohedge.com/sites/default/files/pictures/picture-12291.gif",1)</f>
        <v/>
      </c>
      <c r="F1898" s="1" t="s">
        <v>4</v>
      </c>
      <c r="G1898" s="2" t="s">
        <v>8082</v>
      </c>
    </row>
    <row r="1899">
      <c r="A1899" s="1" t="s">
        <v>8083</v>
      </c>
      <c r="B1899" s="1" t="s">
        <v>8084</v>
      </c>
      <c r="C1899" s="1" t="s">
        <v>8085</v>
      </c>
      <c r="D1899" s="1" t="s">
        <v>8086</v>
      </c>
      <c r="E1899" t="str">
        <f t="shared" ref="E1899:E1901" si="242">IMAGE("http://ifttt.com/images/no_image_card.png",1)</f>
        <v/>
      </c>
      <c r="F1899" s="1" t="s">
        <v>4</v>
      </c>
      <c r="G1899" s="2" t="s">
        <v>8087</v>
      </c>
    </row>
    <row r="1900">
      <c r="A1900" s="1" t="s">
        <v>8088</v>
      </c>
      <c r="B1900" s="1" t="s">
        <v>7802</v>
      </c>
      <c r="C1900" s="1" t="s">
        <v>8089</v>
      </c>
      <c r="D1900" s="1" t="s">
        <v>8090</v>
      </c>
      <c r="E1900" t="str">
        <f t="shared" si="242"/>
        <v/>
      </c>
      <c r="F1900" s="1" t="s">
        <v>4</v>
      </c>
      <c r="G1900" s="2" t="s">
        <v>8091</v>
      </c>
    </row>
    <row r="1901">
      <c r="A1901" s="1" t="s">
        <v>8092</v>
      </c>
      <c r="B1901" s="1" t="s">
        <v>8093</v>
      </c>
      <c r="C1901" s="1" t="s">
        <v>8094</v>
      </c>
      <c r="D1901" s="1" t="s">
        <v>364</v>
      </c>
      <c r="E1901" t="str">
        <f t="shared" si="242"/>
        <v/>
      </c>
      <c r="F1901" s="1" t="s">
        <v>4</v>
      </c>
      <c r="G1901" s="2" t="s">
        <v>8095</v>
      </c>
    </row>
    <row r="1902">
      <c r="A1902" s="1" t="s">
        <v>8096</v>
      </c>
      <c r="B1902" s="1" t="s">
        <v>8097</v>
      </c>
      <c r="C1902" s="1" t="s">
        <v>8098</v>
      </c>
      <c r="D1902" s="2" t="s">
        <v>8099</v>
      </c>
      <c r="E1902" t="str">
        <f>IMAGE("http://bitcoinist.net/wp-content/uploads/2015/06/bitreserve-logo-bitcoinist.jpg",1)</f>
        <v/>
      </c>
      <c r="F1902" s="1" t="s">
        <v>4</v>
      </c>
      <c r="G1902" s="2" t="s">
        <v>8100</v>
      </c>
    </row>
    <row r="1903">
      <c r="A1903" s="1" t="s">
        <v>8101</v>
      </c>
      <c r="B1903" s="1" t="s">
        <v>8102</v>
      </c>
      <c r="C1903" s="1" t="s">
        <v>8103</v>
      </c>
      <c r="D1903" s="2" t="s">
        <v>8104</v>
      </c>
      <c r="E1903" t="str">
        <f>IMAGE("http://i.imgur.com/2MD0Mbc.jpg?fb",1)</f>
        <v/>
      </c>
      <c r="F1903" s="1" t="s">
        <v>4</v>
      </c>
      <c r="G1903" s="2" t="s">
        <v>8105</v>
      </c>
    </row>
    <row r="1904">
      <c r="A1904" s="1" t="s">
        <v>8106</v>
      </c>
      <c r="B1904" s="1" t="s">
        <v>5083</v>
      </c>
      <c r="C1904" s="1" t="s">
        <v>8107</v>
      </c>
      <c r="D1904" s="2" t="s">
        <v>8108</v>
      </c>
      <c r="E1904" t="str">
        <f>IMAGE("https://www.cryptocoinwalletcards.com/wp-content/uploads/2013/08/blue-bitcoin-paper-wallet-150x78.jpg",1)</f>
        <v/>
      </c>
      <c r="F1904" s="1" t="s">
        <v>4</v>
      </c>
      <c r="G1904" s="2" t="s">
        <v>8109</v>
      </c>
    </row>
    <row r="1905">
      <c r="A1905" s="1" t="s">
        <v>8110</v>
      </c>
      <c r="B1905" s="1" t="s">
        <v>1439</v>
      </c>
      <c r="C1905" s="1" t="s">
        <v>8111</v>
      </c>
      <c r="D1905" s="1" t="s">
        <v>8112</v>
      </c>
      <c r="E1905" t="str">
        <f>IMAGE("http://ifttt.com/images/no_image_card.png",1)</f>
        <v/>
      </c>
      <c r="F1905" s="1" t="s">
        <v>4</v>
      </c>
      <c r="G1905" s="2" t="s">
        <v>8113</v>
      </c>
    </row>
    <row r="1906">
      <c r="A1906" s="1" t="s">
        <v>8114</v>
      </c>
      <c r="B1906" s="1" t="s">
        <v>8115</v>
      </c>
      <c r="C1906" s="1" t="s">
        <v>8116</v>
      </c>
      <c r="D1906" s="2" t="s">
        <v>8117</v>
      </c>
      <c r="E1906" t="str">
        <f>IMAGE("https://i.ytimg.com/vi/YtLEWVu815o/hqdefault.jpg",1)</f>
        <v/>
      </c>
      <c r="F1906" s="1" t="s">
        <v>4</v>
      </c>
      <c r="G1906" s="2" t="s">
        <v>8118</v>
      </c>
    </row>
    <row r="1907">
      <c r="A1907" s="1" t="s">
        <v>8119</v>
      </c>
      <c r="B1907" s="1" t="s">
        <v>8120</v>
      </c>
      <c r="C1907" s="1" t="s">
        <v>8121</v>
      </c>
      <c r="D1907" s="2" t="s">
        <v>8122</v>
      </c>
      <c r="E1907" t="str">
        <f t="shared" ref="E1907:E1909" si="243">IMAGE("http://ifttt.com/images/no_image_card.png",1)</f>
        <v/>
      </c>
      <c r="F1907" s="1" t="s">
        <v>4</v>
      </c>
      <c r="G1907" s="2" t="s">
        <v>8123</v>
      </c>
    </row>
    <row r="1908">
      <c r="A1908" s="1" t="s">
        <v>8124</v>
      </c>
      <c r="B1908" s="1" t="s">
        <v>8125</v>
      </c>
      <c r="C1908" s="1" t="s">
        <v>8126</v>
      </c>
      <c r="D1908" s="1" t="s">
        <v>364</v>
      </c>
      <c r="E1908" t="str">
        <f t="shared" si="243"/>
        <v/>
      </c>
      <c r="F1908" s="1" t="s">
        <v>4</v>
      </c>
      <c r="G1908" s="2" t="s">
        <v>8127</v>
      </c>
    </row>
    <row r="1909">
      <c r="A1909" s="1" t="s">
        <v>8128</v>
      </c>
      <c r="B1909" s="1" t="s">
        <v>8129</v>
      </c>
      <c r="C1909" s="1" t="s">
        <v>8130</v>
      </c>
      <c r="D1909" s="1" t="s">
        <v>8131</v>
      </c>
      <c r="E1909" t="str">
        <f t="shared" si="243"/>
        <v/>
      </c>
      <c r="F1909" s="1" t="s">
        <v>4</v>
      </c>
      <c r="G1909" s="2" t="s">
        <v>8132</v>
      </c>
    </row>
    <row r="1910">
      <c r="A1910" s="1" t="s">
        <v>8133</v>
      </c>
      <c r="B1910" s="1" t="s">
        <v>8134</v>
      </c>
      <c r="C1910" s="1" t="s">
        <v>8135</v>
      </c>
      <c r="D1910" s="2" t="s">
        <v>8136</v>
      </c>
      <c r="E1910" t="str">
        <f>IMAGE("https://i.ytimg.com/vi/ieczJyn1WEo/maxresdefault.jpg",1)</f>
        <v/>
      </c>
      <c r="F1910" s="1" t="s">
        <v>4</v>
      </c>
      <c r="G1910" s="2" t="s">
        <v>8137</v>
      </c>
    </row>
    <row r="1911">
      <c r="A1911" s="1" t="s">
        <v>8138</v>
      </c>
      <c r="B1911" s="1" t="s">
        <v>8139</v>
      </c>
      <c r="C1911" s="1" t="s">
        <v>8140</v>
      </c>
      <c r="D1911" s="2" t="s">
        <v>8141</v>
      </c>
      <c r="E1911" t="str">
        <f>IMAGE("http://media.coindesk.com/2015/06/John-Nash.jpg",1)</f>
        <v/>
      </c>
      <c r="F1911" s="1" t="s">
        <v>4</v>
      </c>
      <c r="G1911" s="2" t="s">
        <v>8142</v>
      </c>
    </row>
    <row r="1912">
      <c r="A1912" s="1" t="s">
        <v>8143</v>
      </c>
      <c r="B1912" s="1" t="s">
        <v>903</v>
      </c>
      <c r="C1912" s="1" t="s">
        <v>8144</v>
      </c>
      <c r="D1912" s="2" t="s">
        <v>8145</v>
      </c>
      <c r="E1912" t="str">
        <f>IMAGE("https://pbs.twimg.com/profile_images/539924159237603328/Jfg1_Z8v_400x400.jpeg",1)</f>
        <v/>
      </c>
      <c r="F1912" s="1" t="s">
        <v>4</v>
      </c>
      <c r="G1912" s="2" t="s">
        <v>8146</v>
      </c>
    </row>
    <row r="1913">
      <c r="A1913" s="1" t="s">
        <v>8147</v>
      </c>
      <c r="B1913" s="1" t="s">
        <v>8148</v>
      </c>
      <c r="C1913" s="1" t="s">
        <v>8149</v>
      </c>
      <c r="D1913" s="1" t="s">
        <v>8150</v>
      </c>
      <c r="E1913" t="str">
        <f>IMAGE("http://ifttt.com/images/no_image_card.png",1)</f>
        <v/>
      </c>
      <c r="F1913" s="1" t="s">
        <v>4</v>
      </c>
      <c r="G1913" s="2" t="s">
        <v>8151</v>
      </c>
    </row>
    <row r="1914">
      <c r="A1914" s="1" t="s">
        <v>8152</v>
      </c>
      <c r="B1914" s="1" t="s">
        <v>8153</v>
      </c>
      <c r="C1914" s="1" t="s">
        <v>8154</v>
      </c>
      <c r="D1914" s="2" t="s">
        <v>8155</v>
      </c>
      <c r="E1914" t="str">
        <f>IMAGE("http://www.dailyherald.com/storyimage/DA/20150613/business/150619551/AR/0/AR-150619551.jpg&amp;amp;updated=201506121502&amp;amp;imageversion=Facebook&amp;amp;exactH=630&amp;amp;exactW=1200&amp;amp;exactfit=crop&amp;amp;noborder",1)</f>
        <v/>
      </c>
      <c r="F1914" s="1" t="s">
        <v>4</v>
      </c>
      <c r="G1914" s="2" t="s">
        <v>8156</v>
      </c>
    </row>
    <row r="1915">
      <c r="A1915" s="1" t="s">
        <v>8157</v>
      </c>
      <c r="B1915" s="1" t="s">
        <v>8158</v>
      </c>
      <c r="C1915" s="1" t="s">
        <v>8159</v>
      </c>
      <c r="D1915" s="1" t="s">
        <v>8160</v>
      </c>
      <c r="E1915" t="str">
        <f>IMAGE("http://ifttt.com/images/no_image_card.png",1)</f>
        <v/>
      </c>
      <c r="F1915" s="1" t="s">
        <v>4</v>
      </c>
      <c r="G1915" s="2" t="s">
        <v>8161</v>
      </c>
    </row>
    <row r="1916">
      <c r="A1916" s="1" t="s">
        <v>8162</v>
      </c>
      <c r="B1916" s="1" t="s">
        <v>1995</v>
      </c>
      <c r="C1916" s="1" t="s">
        <v>8163</v>
      </c>
      <c r="D1916" s="2" t="s">
        <v>8164</v>
      </c>
      <c r="E1916" t="str">
        <f>IMAGE("https://i.ytimg.com/vi/8T3SE5SyOXg/maxresdefault.jpg",1)</f>
        <v/>
      </c>
      <c r="F1916" s="1" t="s">
        <v>4</v>
      </c>
      <c r="G1916" s="2" t="s">
        <v>8165</v>
      </c>
    </row>
    <row r="1917">
      <c r="A1917" s="1" t="s">
        <v>8166</v>
      </c>
      <c r="B1917" s="1" t="s">
        <v>8167</v>
      </c>
      <c r="C1917" s="1" t="s">
        <v>8168</v>
      </c>
      <c r="D1917" s="1" t="s">
        <v>8169</v>
      </c>
      <c r="E1917" t="str">
        <f t="shared" ref="E1917:E1920" si="244">IMAGE("http://ifttt.com/images/no_image_card.png",1)</f>
        <v/>
      </c>
      <c r="F1917" s="1" t="s">
        <v>4</v>
      </c>
      <c r="G1917" s="2" t="s">
        <v>8170</v>
      </c>
    </row>
    <row r="1918">
      <c r="A1918" s="1" t="s">
        <v>8171</v>
      </c>
      <c r="B1918" s="1" t="s">
        <v>8120</v>
      </c>
      <c r="C1918" s="1" t="s">
        <v>8172</v>
      </c>
      <c r="D1918" s="2" t="s">
        <v>8173</v>
      </c>
      <c r="E1918" t="str">
        <f t="shared" si="244"/>
        <v/>
      </c>
      <c r="F1918" s="1" t="s">
        <v>4</v>
      </c>
      <c r="G1918" s="2" t="s">
        <v>8174</v>
      </c>
    </row>
    <row r="1919">
      <c r="A1919" s="1" t="s">
        <v>8175</v>
      </c>
      <c r="B1919" s="1" t="s">
        <v>8176</v>
      </c>
      <c r="C1919" s="1" t="s">
        <v>8177</v>
      </c>
      <c r="D1919" s="1" t="s">
        <v>8178</v>
      </c>
      <c r="E1919" t="str">
        <f t="shared" si="244"/>
        <v/>
      </c>
      <c r="F1919" s="1" t="s">
        <v>4</v>
      </c>
      <c r="G1919" s="2" t="s">
        <v>8179</v>
      </c>
    </row>
    <row r="1920">
      <c r="A1920" s="1" t="s">
        <v>8180</v>
      </c>
      <c r="B1920" s="1" t="s">
        <v>5008</v>
      </c>
      <c r="C1920" s="1" t="s">
        <v>8181</v>
      </c>
      <c r="D1920" s="1" t="s">
        <v>8182</v>
      </c>
      <c r="E1920" t="str">
        <f t="shared" si="244"/>
        <v/>
      </c>
      <c r="F1920" s="1" t="s">
        <v>4</v>
      </c>
      <c r="G1920" s="2" t="s">
        <v>8183</v>
      </c>
    </row>
    <row r="1921">
      <c r="A1921" s="1" t="s">
        <v>8184</v>
      </c>
      <c r="B1921" s="1" t="s">
        <v>8185</v>
      </c>
      <c r="C1921" s="1" t="s">
        <v>8186</v>
      </c>
      <c r="D1921" s="2" t="s">
        <v>8187</v>
      </c>
      <c r="E1921" t="str">
        <f>IMAGE("http://btcgeek.com/wp-content/uploads/2015/06/Bitcoin-Settlement-Systems.jpg",1)</f>
        <v/>
      </c>
      <c r="F1921" s="1" t="s">
        <v>4</v>
      </c>
      <c r="G1921" s="2" t="s">
        <v>8188</v>
      </c>
    </row>
    <row r="1922">
      <c r="A1922" s="1" t="s">
        <v>8189</v>
      </c>
      <c r="B1922" s="1" t="s">
        <v>1290</v>
      </c>
      <c r="C1922" s="1" t="s">
        <v>8190</v>
      </c>
      <c r="D1922" s="2" t="s">
        <v>8191</v>
      </c>
      <c r="E1922" t="str">
        <f>IMAGE("http://www.zerohedge.com/sites/default/files/pictures/picture-5.jpg",1)</f>
        <v/>
      </c>
      <c r="F1922" s="1" t="s">
        <v>4</v>
      </c>
      <c r="G1922" s="2" t="s">
        <v>8192</v>
      </c>
    </row>
    <row r="1923">
      <c r="A1923" s="1" t="s">
        <v>8193</v>
      </c>
      <c r="B1923" s="1" t="s">
        <v>8194</v>
      </c>
      <c r="C1923" s="1" t="s">
        <v>8195</v>
      </c>
      <c r="D1923" s="1" t="s">
        <v>8196</v>
      </c>
      <c r="E1923" t="str">
        <f t="shared" ref="E1923:E1925" si="245">IMAGE("http://ifttt.com/images/no_image_card.png",1)</f>
        <v/>
      </c>
      <c r="F1923" s="1" t="s">
        <v>4</v>
      </c>
      <c r="G1923" s="2" t="s">
        <v>8197</v>
      </c>
    </row>
    <row r="1924">
      <c r="A1924" s="1" t="s">
        <v>8198</v>
      </c>
      <c r="B1924" s="1" t="s">
        <v>7797</v>
      </c>
      <c r="C1924" s="1" t="s">
        <v>8199</v>
      </c>
      <c r="D1924" s="1" t="s">
        <v>8200</v>
      </c>
      <c r="E1924" t="str">
        <f t="shared" si="245"/>
        <v/>
      </c>
      <c r="F1924" s="1" t="s">
        <v>4</v>
      </c>
      <c r="G1924" s="2" t="s">
        <v>8201</v>
      </c>
    </row>
    <row r="1925">
      <c r="A1925" s="1" t="s">
        <v>8202</v>
      </c>
      <c r="B1925" s="1" t="s">
        <v>8203</v>
      </c>
      <c r="C1925" s="1" t="s">
        <v>8204</v>
      </c>
      <c r="D1925" s="1" t="s">
        <v>8205</v>
      </c>
      <c r="E1925" t="str">
        <f t="shared" si="245"/>
        <v/>
      </c>
      <c r="F1925" s="1" t="s">
        <v>4</v>
      </c>
      <c r="G1925" s="2" t="s">
        <v>8206</v>
      </c>
    </row>
    <row r="1926">
      <c r="A1926" s="1" t="s">
        <v>8207</v>
      </c>
      <c r="B1926" s="1" t="s">
        <v>3345</v>
      </c>
      <c r="C1926" s="1" t="s">
        <v>8208</v>
      </c>
      <c r="D1926" s="2" t="s">
        <v>8209</v>
      </c>
      <c r="E1926" t="str">
        <f>IMAGE("http://www.newsbtc.com/wp-content/uploads/2015/06/partnership_franchise_newsbtc_q7v7gw.png",1)</f>
        <v/>
      </c>
      <c r="F1926" s="1" t="s">
        <v>4</v>
      </c>
      <c r="G1926" s="2" t="s">
        <v>8210</v>
      </c>
    </row>
    <row r="1927">
      <c r="A1927" s="1" t="s">
        <v>8211</v>
      </c>
      <c r="B1927" s="1" t="s">
        <v>6169</v>
      </c>
      <c r="C1927" s="1" t="s">
        <v>8212</v>
      </c>
      <c r="D1927" s="2" t="s">
        <v>8213</v>
      </c>
      <c r="E1927" t="str">
        <f>IMAGE("http://cdn.thefiscaltimes.com/cdn/farfuture/P9iIXp3D4XpTv2W-efWMhLqVFxuX7dQPwCALD2RRpbU/mtime:1425277182/sites/default/files/styles/slideshow_slide/public/EMPLOYEE_BEAR_blue.JPG?itok=10ZpKu8K",1)</f>
        <v/>
      </c>
      <c r="F1927" s="1" t="s">
        <v>4</v>
      </c>
      <c r="G1927" s="2" t="s">
        <v>8214</v>
      </c>
    </row>
    <row r="1928">
      <c r="A1928" s="1" t="s">
        <v>8215</v>
      </c>
      <c r="B1928" s="1" t="s">
        <v>8216</v>
      </c>
      <c r="C1928" s="1" t="s">
        <v>8217</v>
      </c>
      <c r="D1928" s="2" t="s">
        <v>8218</v>
      </c>
      <c r="E1928" t="str">
        <f>IMAGE("https://s0.wp.com/i/blank.jpg",1)</f>
        <v/>
      </c>
      <c r="F1928" s="1" t="s">
        <v>4</v>
      </c>
      <c r="G1928" s="2" t="s">
        <v>8219</v>
      </c>
    </row>
    <row r="1929">
      <c r="A1929" s="1" t="s">
        <v>8220</v>
      </c>
      <c r="B1929" s="1" t="s">
        <v>8221</v>
      </c>
      <c r="C1929" s="1" t="s">
        <v>8222</v>
      </c>
      <c r="D1929" s="2" t="s">
        <v>8223</v>
      </c>
      <c r="E1929" t="str">
        <f>IMAGE("http://altcoinpress.com/wp-content/uploads/2015/06/mike_hearn.jpg",1)</f>
        <v/>
      </c>
      <c r="F1929" s="1" t="s">
        <v>4</v>
      </c>
      <c r="G1929" s="2" t="s">
        <v>8224</v>
      </c>
    </row>
    <row r="1930">
      <c r="A1930" s="1" t="s">
        <v>8225</v>
      </c>
      <c r="B1930" s="1" t="s">
        <v>8226</v>
      </c>
      <c r="C1930" s="1" t="s">
        <v>8227</v>
      </c>
      <c r="D1930" s="2" t="s">
        <v>8228</v>
      </c>
      <c r="E1930" t="str">
        <f>IMAGE("https://www.thedomains.com/wp-content/thedomains-fb.png",1)</f>
        <v/>
      </c>
      <c r="F1930" s="1" t="s">
        <v>4</v>
      </c>
      <c r="G1930" s="2" t="s">
        <v>8229</v>
      </c>
    </row>
    <row r="1931">
      <c r="A1931" s="1" t="s">
        <v>8230</v>
      </c>
      <c r="B1931" s="1" t="s">
        <v>8231</v>
      </c>
      <c r="C1931" s="1" t="s">
        <v>8232</v>
      </c>
      <c r="D1931" s="1" t="s">
        <v>8233</v>
      </c>
      <c r="E1931" t="str">
        <f t="shared" ref="E1931:E1933" si="246">IMAGE("http://ifttt.com/images/no_image_card.png",1)</f>
        <v/>
      </c>
      <c r="F1931" s="1" t="s">
        <v>4</v>
      </c>
      <c r="G1931" s="2" t="s">
        <v>8234</v>
      </c>
    </row>
    <row r="1932">
      <c r="A1932" s="1" t="s">
        <v>8235</v>
      </c>
      <c r="B1932" s="1" t="s">
        <v>799</v>
      </c>
      <c r="C1932" s="1" t="s">
        <v>8236</v>
      </c>
      <c r="D1932" s="2" t="s">
        <v>8237</v>
      </c>
      <c r="E1932" t="str">
        <f t="shared" si="246"/>
        <v/>
      </c>
      <c r="F1932" s="1" t="s">
        <v>4</v>
      </c>
      <c r="G1932" s="2" t="s">
        <v>8238</v>
      </c>
    </row>
    <row r="1933">
      <c r="A1933" s="1" t="s">
        <v>8239</v>
      </c>
      <c r="B1933" s="1" t="s">
        <v>8240</v>
      </c>
      <c r="C1933" s="1" t="s">
        <v>8241</v>
      </c>
      <c r="D1933" s="1" t="s">
        <v>8242</v>
      </c>
      <c r="E1933" t="str">
        <f t="shared" si="246"/>
        <v/>
      </c>
      <c r="F1933" s="1" t="s">
        <v>4</v>
      </c>
      <c r="G1933" s="2" t="s">
        <v>8243</v>
      </c>
    </row>
    <row r="1934">
      <c r="A1934" s="1" t="s">
        <v>8244</v>
      </c>
      <c r="B1934" s="1" t="s">
        <v>8245</v>
      </c>
      <c r="C1934" s="1" t="s">
        <v>8246</v>
      </c>
      <c r="D1934" s="2" t="s">
        <v>8247</v>
      </c>
      <c r="E1934" t="str">
        <f>IMAGE("http://www.centurionpaymentservices.com/wp-content/uploads/2015/06/logo21.png",1)</f>
        <v/>
      </c>
      <c r="F1934" s="1" t="s">
        <v>4</v>
      </c>
      <c r="G1934" s="2" t="s">
        <v>8248</v>
      </c>
    </row>
    <row r="1935">
      <c r="A1935" s="1" t="s">
        <v>8249</v>
      </c>
      <c r="B1935" s="1" t="s">
        <v>8250</v>
      </c>
      <c r="C1935" s="1" t="s">
        <v>8251</v>
      </c>
      <c r="D1935" s="1" t="s">
        <v>8252</v>
      </c>
      <c r="E1935" t="str">
        <f>IMAGE("http://ifttt.com/images/no_image_card.png",1)</f>
        <v/>
      </c>
      <c r="F1935" s="1" t="s">
        <v>4</v>
      </c>
      <c r="G1935" s="2" t="s">
        <v>8253</v>
      </c>
    </row>
    <row r="1936">
      <c r="A1936" s="1" t="s">
        <v>8254</v>
      </c>
      <c r="B1936" s="1" t="s">
        <v>1651</v>
      </c>
      <c r="C1936" s="1" t="s">
        <v>8255</v>
      </c>
      <c r="D1936" s="2" t="s">
        <v>8256</v>
      </c>
      <c r="E1936" t="str">
        <f>IMAGE("http://media.coindesk.com/2015/06/bitcoin-ownership.jpg",1)</f>
        <v/>
      </c>
      <c r="F1936" s="1" t="s">
        <v>4</v>
      </c>
      <c r="G1936" s="2" t="s">
        <v>8257</v>
      </c>
    </row>
    <row r="1937">
      <c r="A1937" s="1" t="s">
        <v>8258</v>
      </c>
      <c r="B1937" s="1" t="s">
        <v>8259</v>
      </c>
      <c r="C1937" s="1" t="s">
        <v>8260</v>
      </c>
      <c r="D1937" s="2" t="s">
        <v>8261</v>
      </c>
      <c r="E1937" t="str">
        <f>IMAGE("http://bitgivefoundation.org/wp-content/uploads/2015/06/amazon-smile-partnership.png",1)</f>
        <v/>
      </c>
      <c r="F1937" s="1" t="s">
        <v>4</v>
      </c>
      <c r="G1937" s="2" t="s">
        <v>8262</v>
      </c>
    </row>
    <row r="1938">
      <c r="A1938" s="1" t="s">
        <v>8263</v>
      </c>
      <c r="B1938" s="1" t="s">
        <v>8264</v>
      </c>
      <c r="C1938" s="1" t="s">
        <v>8265</v>
      </c>
      <c r="D1938" s="2" t="s">
        <v>8266</v>
      </c>
      <c r="E1938" t="str">
        <f>IMAGE("http://1.gravatar.com/blavatar/b70aaaf6d53f1c91c5e02122ab11d18e?s=200&amp;amp;ts=1434300490",1)</f>
        <v/>
      </c>
      <c r="F1938" s="1" t="s">
        <v>4</v>
      </c>
      <c r="G1938" s="2" t="s">
        <v>8267</v>
      </c>
    </row>
    <row r="1939">
      <c r="A1939" s="1" t="s">
        <v>8268</v>
      </c>
      <c r="B1939" s="1" t="s">
        <v>1393</v>
      </c>
      <c r="C1939" s="1" t="s">
        <v>8269</v>
      </c>
      <c r="D1939" s="1" t="s">
        <v>8270</v>
      </c>
      <c r="E1939" t="str">
        <f t="shared" ref="E1939:E1941" si="247">IMAGE("http://ifttt.com/images/no_image_card.png",1)</f>
        <v/>
      </c>
      <c r="F1939" s="1" t="s">
        <v>4</v>
      </c>
      <c r="G1939" s="2" t="s">
        <v>8271</v>
      </c>
    </row>
    <row r="1940">
      <c r="A1940" s="1" t="s">
        <v>8272</v>
      </c>
      <c r="B1940" s="1" t="s">
        <v>8273</v>
      </c>
      <c r="C1940" s="1" t="s">
        <v>8274</v>
      </c>
      <c r="D1940" s="1" t="s">
        <v>8275</v>
      </c>
      <c r="E1940" t="str">
        <f t="shared" si="247"/>
        <v/>
      </c>
      <c r="F1940" s="1" t="s">
        <v>4</v>
      </c>
      <c r="G1940" s="2" t="s">
        <v>8276</v>
      </c>
    </row>
    <row r="1941">
      <c r="A1941" s="1" t="s">
        <v>8277</v>
      </c>
      <c r="B1941" s="1" t="s">
        <v>7040</v>
      </c>
      <c r="C1941" s="1" t="s">
        <v>8278</v>
      </c>
      <c r="D1941" s="1" t="s">
        <v>364</v>
      </c>
      <c r="E1941" t="str">
        <f t="shared" si="247"/>
        <v/>
      </c>
      <c r="F1941" s="1" t="s">
        <v>4</v>
      </c>
      <c r="G1941" s="2" t="s">
        <v>8279</v>
      </c>
    </row>
    <row r="1942">
      <c r="A1942" s="1" t="s">
        <v>8280</v>
      </c>
      <c r="B1942" s="1" t="s">
        <v>3582</v>
      </c>
      <c r="C1942" s="1" t="s">
        <v>8281</v>
      </c>
      <c r="D1942" s="2" t="s">
        <v>8282</v>
      </c>
      <c r="E1942" t="str">
        <f>IMAGE("http://www.newsbtc.com/wp-content/uploads/2015/06/apple-pay-clover.jpg",1)</f>
        <v/>
      </c>
      <c r="F1942" s="1" t="s">
        <v>4</v>
      </c>
      <c r="G1942" s="2" t="s">
        <v>8283</v>
      </c>
    </row>
    <row r="1943">
      <c r="A1943" s="1" t="s">
        <v>8284</v>
      </c>
      <c r="B1943" s="1" t="s">
        <v>8285</v>
      </c>
      <c r="C1943" s="1" t="s">
        <v>8286</v>
      </c>
      <c r="D1943" s="2" t="s">
        <v>8287</v>
      </c>
      <c r="E1943" t="str">
        <f>IMAGE("http://3.bp.blogspot.com/-ZKgBEuA5G_I/VXwBsc-UTWI/AAAAAAAAAdw/8yD4J4UF8G8/s640/dinbits-exposes-scamsite.png",1)</f>
        <v/>
      </c>
      <c r="F1943" s="1" t="s">
        <v>4</v>
      </c>
      <c r="G1943" s="2" t="s">
        <v>8288</v>
      </c>
    </row>
    <row r="1944">
      <c r="A1944" s="1" t="s">
        <v>8289</v>
      </c>
      <c r="B1944" s="1" t="s">
        <v>8290</v>
      </c>
      <c r="C1944" s="1" t="s">
        <v>8291</v>
      </c>
      <c r="D1944" s="1" t="s">
        <v>8292</v>
      </c>
      <c r="E1944" t="str">
        <f>IMAGE("http://ifttt.com/images/no_image_card.png",1)</f>
        <v/>
      </c>
      <c r="F1944" s="1" t="s">
        <v>4</v>
      </c>
      <c r="G1944" s="2" t="s">
        <v>8293</v>
      </c>
    </row>
    <row r="1945">
      <c r="A1945" s="1" t="s">
        <v>8294</v>
      </c>
      <c r="B1945" s="1" t="s">
        <v>415</v>
      </c>
      <c r="C1945" s="1" t="s">
        <v>8295</v>
      </c>
      <c r="D1945" s="2" t="s">
        <v>8296</v>
      </c>
      <c r="E1945" t="str">
        <f>IMAGE("http://junkee.com/wp-content/uploads/2015/06/libedem.jpg",1)</f>
        <v/>
      </c>
      <c r="F1945" s="1" t="s">
        <v>4</v>
      </c>
      <c r="G1945" s="2" t="s">
        <v>8297</v>
      </c>
    </row>
    <row r="1946">
      <c r="A1946" s="1" t="s">
        <v>8298</v>
      </c>
      <c r="B1946" s="1" t="s">
        <v>8299</v>
      </c>
      <c r="C1946" s="1" t="s">
        <v>8300</v>
      </c>
      <c r="D1946" s="1" t="s">
        <v>8301</v>
      </c>
      <c r="E1946" t="str">
        <f>IMAGE("http://ifttt.com/images/no_image_card.png",1)</f>
        <v/>
      </c>
      <c r="F1946" s="1" t="s">
        <v>4</v>
      </c>
      <c r="G1946" s="2" t="s">
        <v>8302</v>
      </c>
    </row>
    <row r="1947">
      <c r="A1947" s="1" t="s">
        <v>8303</v>
      </c>
      <c r="B1947" s="1" t="s">
        <v>8304</v>
      </c>
      <c r="C1947" s="1" t="s">
        <v>8305</v>
      </c>
      <c r="D1947" s="2" t="s">
        <v>8306</v>
      </c>
      <c r="E1947" t="str">
        <f>IMAGE("http://i.imgur.com/8LkPxsB.jpg",1)</f>
        <v/>
      </c>
      <c r="F1947" s="1" t="s">
        <v>4</v>
      </c>
      <c r="G1947" s="2" t="s">
        <v>8307</v>
      </c>
    </row>
    <row r="1948">
      <c r="A1948" s="1" t="s">
        <v>8308</v>
      </c>
      <c r="B1948" s="1" t="s">
        <v>8309</v>
      </c>
      <c r="C1948" s="1" t="s">
        <v>8310</v>
      </c>
      <c r="D1948" s="1" t="s">
        <v>8311</v>
      </c>
      <c r="E1948" t="str">
        <f>IMAGE("http://ifttt.com/images/no_image_card.png",1)</f>
        <v/>
      </c>
      <c r="F1948" s="1" t="s">
        <v>4</v>
      </c>
      <c r="G1948" s="2" t="s">
        <v>8312</v>
      </c>
    </row>
    <row r="1949">
      <c r="A1949" s="1" t="s">
        <v>8313</v>
      </c>
      <c r="B1949" s="1" t="s">
        <v>8314</v>
      </c>
      <c r="C1949" s="1" t="s">
        <v>8315</v>
      </c>
      <c r="D1949" s="2" t="s">
        <v>8316</v>
      </c>
      <c r="E1949" t="str">
        <f>IMAGE("https://www.discountbookclub.co.uk/freedelivery.png",1)</f>
        <v/>
      </c>
      <c r="F1949" s="1" t="s">
        <v>4</v>
      </c>
      <c r="G1949" s="2" t="s">
        <v>8317</v>
      </c>
    </row>
    <row r="1950">
      <c r="A1950" s="1" t="s">
        <v>8318</v>
      </c>
      <c r="B1950" s="1" t="s">
        <v>8319</v>
      </c>
      <c r="C1950" s="1" t="s">
        <v>8320</v>
      </c>
      <c r="D1950" s="2" t="s">
        <v>8321</v>
      </c>
      <c r="E1950" t="str">
        <f>IMAGE("https://tctechcrunch2011.files.wordpress.com/2015/06/bitcoinoldmoney.jpg?w=560&amp;amp;h=292&amp;amp;crop=1",1)</f>
        <v/>
      </c>
      <c r="F1950" s="1" t="s">
        <v>4</v>
      </c>
      <c r="G1950" s="2" t="s">
        <v>8322</v>
      </c>
    </row>
    <row r="1951">
      <c r="A1951" s="1" t="s">
        <v>8323</v>
      </c>
      <c r="B1951" s="1" t="s">
        <v>8324</v>
      </c>
      <c r="C1951" s="1" t="s">
        <v>8325</v>
      </c>
      <c r="D1951" s="1" t="s">
        <v>8326</v>
      </c>
      <c r="E1951" t="str">
        <f t="shared" ref="E1951:E1952" si="248">IMAGE("http://ifttt.com/images/no_image_card.png",1)</f>
        <v/>
      </c>
      <c r="F1951" s="1" t="s">
        <v>4</v>
      </c>
      <c r="G1951" s="2" t="s">
        <v>8327</v>
      </c>
    </row>
    <row r="1952">
      <c r="A1952" s="1" t="s">
        <v>8328</v>
      </c>
      <c r="B1952" s="1" t="s">
        <v>1189</v>
      </c>
      <c r="C1952" s="1" t="s">
        <v>8329</v>
      </c>
      <c r="D1952" s="1" t="s">
        <v>8330</v>
      </c>
      <c r="E1952" t="str">
        <f t="shared" si="248"/>
        <v/>
      </c>
      <c r="F1952" s="1" t="s">
        <v>4</v>
      </c>
      <c r="G1952" s="2" t="s">
        <v>8331</v>
      </c>
    </row>
    <row r="1953">
      <c r="A1953" s="1" t="s">
        <v>8332</v>
      </c>
      <c r="B1953" s="1" t="s">
        <v>1990</v>
      </c>
      <c r="C1953" s="3" t="s">
        <v>8333</v>
      </c>
      <c r="D1953" s="2" t="s">
        <v>8334</v>
      </c>
      <c r="E1953" t="str">
        <f>IMAGE("https://d262ilb51hltx0.cloudfront.net/max/800/1*gt_Om6-XtNU-udyMqNEXGw.jpeg",1)</f>
        <v/>
      </c>
      <c r="F1953" s="1" t="s">
        <v>4</v>
      </c>
      <c r="G1953" s="2" t="s">
        <v>8335</v>
      </c>
    </row>
    <row r="1954">
      <c r="A1954" s="1" t="s">
        <v>8336</v>
      </c>
      <c r="B1954" s="1" t="s">
        <v>1641</v>
      </c>
      <c r="C1954" s="1" t="s">
        <v>8337</v>
      </c>
      <c r="D1954" s="1" t="s">
        <v>8338</v>
      </c>
      <c r="E1954" t="str">
        <f t="shared" ref="E1954:E1958" si="249">IMAGE("http://ifttt.com/images/no_image_card.png",1)</f>
        <v/>
      </c>
      <c r="F1954" s="1" t="s">
        <v>4</v>
      </c>
      <c r="G1954" s="2" t="s">
        <v>8339</v>
      </c>
    </row>
    <row r="1955">
      <c r="A1955" s="1" t="s">
        <v>8340</v>
      </c>
      <c r="B1955" s="1" t="s">
        <v>8341</v>
      </c>
      <c r="C1955" s="1" t="s">
        <v>8342</v>
      </c>
      <c r="D1955" s="1" t="s">
        <v>8343</v>
      </c>
      <c r="E1955" t="str">
        <f t="shared" si="249"/>
        <v/>
      </c>
      <c r="F1955" s="1" t="s">
        <v>4</v>
      </c>
      <c r="G1955" s="2" t="s">
        <v>8344</v>
      </c>
    </row>
    <row r="1956">
      <c r="A1956" s="1" t="s">
        <v>8345</v>
      </c>
      <c r="B1956" s="1" t="s">
        <v>3879</v>
      </c>
      <c r="C1956" s="1" t="s">
        <v>8346</v>
      </c>
      <c r="D1956" s="1" t="s">
        <v>8347</v>
      </c>
      <c r="E1956" t="str">
        <f t="shared" si="249"/>
        <v/>
      </c>
      <c r="F1956" s="1" t="s">
        <v>4</v>
      </c>
      <c r="G1956" s="2" t="s">
        <v>8348</v>
      </c>
    </row>
    <row r="1957">
      <c r="A1957" s="1" t="s">
        <v>8349</v>
      </c>
      <c r="B1957" s="1" t="s">
        <v>2945</v>
      </c>
      <c r="C1957" s="1" t="s">
        <v>8350</v>
      </c>
      <c r="D1957" s="1" t="s">
        <v>8351</v>
      </c>
      <c r="E1957" t="str">
        <f t="shared" si="249"/>
        <v/>
      </c>
      <c r="F1957" s="1" t="s">
        <v>4</v>
      </c>
      <c r="G1957" s="2" t="s">
        <v>8352</v>
      </c>
    </row>
    <row r="1958">
      <c r="A1958" s="1" t="s">
        <v>8349</v>
      </c>
      <c r="B1958" s="1" t="s">
        <v>8353</v>
      </c>
      <c r="C1958" s="1" t="s">
        <v>8354</v>
      </c>
      <c r="D1958" s="1" t="s">
        <v>8355</v>
      </c>
      <c r="E1958" t="str">
        <f t="shared" si="249"/>
        <v/>
      </c>
      <c r="F1958" s="1" t="s">
        <v>4</v>
      </c>
      <c r="G1958" s="2" t="s">
        <v>8356</v>
      </c>
    </row>
    <row r="1959">
      <c r="A1959" s="1" t="s">
        <v>8357</v>
      </c>
      <c r="B1959" s="1" t="s">
        <v>8358</v>
      </c>
      <c r="C1959" s="1" t="s">
        <v>8359</v>
      </c>
      <c r="D1959" s="2" t="s">
        <v>8360</v>
      </c>
      <c r="E1959" t="str">
        <f>IMAGE("https://pbs.twimg.com/media/CHfXf8oUsAAkE5L.png:large",1)</f>
        <v/>
      </c>
      <c r="F1959" s="1" t="s">
        <v>4</v>
      </c>
      <c r="G1959" s="2" t="s">
        <v>8361</v>
      </c>
    </row>
    <row r="1960">
      <c r="A1960" s="1" t="s">
        <v>8362</v>
      </c>
      <c r="B1960" s="1" t="s">
        <v>8363</v>
      </c>
      <c r="C1960" s="1" t="s">
        <v>8364</v>
      </c>
      <c r="D1960" s="2" t="s">
        <v>8365</v>
      </c>
      <c r="E1960" t="str">
        <f>IMAGE("https://www.livingroomofsatoshi.com/images/payanyone.jpg",1)</f>
        <v/>
      </c>
      <c r="F1960" s="1" t="s">
        <v>4</v>
      </c>
      <c r="G1960" s="2" t="s">
        <v>8366</v>
      </c>
    </row>
    <row r="1961">
      <c r="A1961" s="1" t="s">
        <v>8367</v>
      </c>
      <c r="B1961" s="1" t="s">
        <v>7821</v>
      </c>
      <c r="C1961" s="1" t="s">
        <v>8368</v>
      </c>
      <c r="D1961" s="2" t="s">
        <v>8369</v>
      </c>
      <c r="E1961" t="str">
        <f>IMAGE("https://gemini.com/images/83e5b423.gemini_symbol_rgb.png",1)</f>
        <v/>
      </c>
      <c r="F1961" s="1" t="s">
        <v>4</v>
      </c>
      <c r="G1961" s="2" t="s">
        <v>8370</v>
      </c>
    </row>
    <row r="1962">
      <c r="A1962" s="1" t="s">
        <v>8357</v>
      </c>
      <c r="B1962" s="1" t="s">
        <v>8358</v>
      </c>
      <c r="C1962" s="1" t="s">
        <v>8359</v>
      </c>
      <c r="D1962" s="2" t="s">
        <v>8360</v>
      </c>
      <c r="E1962" t="str">
        <f>IMAGE("https://pbs.twimg.com/media/CHfXf8oUsAAkE5L.png:large",1)</f>
        <v/>
      </c>
      <c r="F1962" s="1" t="s">
        <v>4</v>
      </c>
      <c r="G1962" s="2" t="s">
        <v>8361</v>
      </c>
    </row>
    <row r="1963">
      <c r="A1963" s="1" t="s">
        <v>8371</v>
      </c>
      <c r="B1963" s="1" t="s">
        <v>8372</v>
      </c>
      <c r="C1963" s="1" t="s">
        <v>8373</v>
      </c>
      <c r="D1963" s="1" t="s">
        <v>8374</v>
      </c>
      <c r="E1963" t="str">
        <f t="shared" ref="E1963:E1964" si="250">IMAGE("http://ifttt.com/images/no_image_card.png",1)</f>
        <v/>
      </c>
      <c r="F1963" s="1" t="s">
        <v>4</v>
      </c>
      <c r="G1963" s="2" t="s">
        <v>8375</v>
      </c>
    </row>
    <row r="1964">
      <c r="A1964" s="1" t="s">
        <v>8376</v>
      </c>
      <c r="B1964" s="1" t="s">
        <v>8377</v>
      </c>
      <c r="C1964" s="1" t="s">
        <v>8378</v>
      </c>
      <c r="D1964" s="1" t="s">
        <v>8379</v>
      </c>
      <c r="E1964" t="str">
        <f t="shared" si="250"/>
        <v/>
      </c>
      <c r="F1964" s="1" t="s">
        <v>4</v>
      </c>
      <c r="G1964" s="2" t="s">
        <v>8380</v>
      </c>
    </row>
    <row r="1965">
      <c r="A1965" s="1" t="s">
        <v>8381</v>
      </c>
      <c r="B1965" s="1" t="s">
        <v>8382</v>
      </c>
      <c r="C1965" s="1" t="s">
        <v>8383</v>
      </c>
      <c r="D1965" s="2" t="s">
        <v>8384</v>
      </c>
      <c r="E1965" t="str">
        <f>IMAGE("https://p.sfx.ms/images/smallest_cloud.png",1)</f>
        <v/>
      </c>
      <c r="F1965" s="1" t="s">
        <v>4</v>
      </c>
      <c r="G1965" s="2" t="s">
        <v>8385</v>
      </c>
    </row>
    <row r="1966">
      <c r="A1966" s="1" t="s">
        <v>8386</v>
      </c>
      <c r="B1966" s="1" t="s">
        <v>8387</v>
      </c>
      <c r="C1966" s="1" t="s">
        <v>8388</v>
      </c>
      <c r="D1966" s="2" t="s">
        <v>8389</v>
      </c>
      <c r="E1966" t="str">
        <f>IMAGE("https://meanwhile.files.wordpress.com/2007/07/ds-new-new-new.jpg",1)</f>
        <v/>
      </c>
      <c r="F1966" s="1" t="s">
        <v>4</v>
      </c>
      <c r="G1966" s="2" t="s">
        <v>8390</v>
      </c>
    </row>
    <row r="1967">
      <c r="A1967" s="1" t="s">
        <v>8391</v>
      </c>
      <c r="B1967" s="1" t="s">
        <v>2945</v>
      </c>
      <c r="C1967" s="1" t="s">
        <v>8392</v>
      </c>
      <c r="D1967" s="1" t="s">
        <v>8393</v>
      </c>
      <c r="E1967" t="str">
        <f t="shared" ref="E1967:E1972" si="251">IMAGE("http://ifttt.com/images/no_image_card.png",1)</f>
        <v/>
      </c>
      <c r="F1967" s="1" t="s">
        <v>4</v>
      </c>
      <c r="G1967" s="2" t="s">
        <v>8394</v>
      </c>
    </row>
    <row r="1968">
      <c r="A1968" s="1" t="s">
        <v>8391</v>
      </c>
      <c r="B1968" s="1" t="s">
        <v>3298</v>
      </c>
      <c r="C1968" s="1" t="s">
        <v>8395</v>
      </c>
      <c r="D1968" s="2" t="s">
        <v>8396</v>
      </c>
      <c r="E1968" t="str">
        <f t="shared" si="251"/>
        <v/>
      </c>
      <c r="F1968" s="1" t="s">
        <v>4</v>
      </c>
      <c r="G1968" s="2" t="s">
        <v>8397</v>
      </c>
    </row>
    <row r="1969">
      <c r="A1969" s="1" t="s">
        <v>8398</v>
      </c>
      <c r="B1969" s="1" t="s">
        <v>5595</v>
      </c>
      <c r="C1969" s="1" t="s">
        <v>8399</v>
      </c>
      <c r="D1969" s="1" t="s">
        <v>8400</v>
      </c>
      <c r="E1969" t="str">
        <f t="shared" si="251"/>
        <v/>
      </c>
      <c r="F1969" s="1" t="s">
        <v>4</v>
      </c>
      <c r="G1969" s="2" t="s">
        <v>8401</v>
      </c>
    </row>
    <row r="1970">
      <c r="A1970" s="1" t="s">
        <v>8402</v>
      </c>
      <c r="B1970" s="1" t="s">
        <v>8403</v>
      </c>
      <c r="C1970" s="1" t="s">
        <v>8404</v>
      </c>
      <c r="D1970" s="1" t="s">
        <v>8405</v>
      </c>
      <c r="E1970" t="str">
        <f t="shared" si="251"/>
        <v/>
      </c>
      <c r="F1970" s="1" t="s">
        <v>4</v>
      </c>
      <c r="G1970" s="2" t="s">
        <v>8406</v>
      </c>
    </row>
    <row r="1971">
      <c r="A1971" s="1" t="s">
        <v>8407</v>
      </c>
      <c r="B1971" s="1" t="s">
        <v>8408</v>
      </c>
      <c r="C1971" s="1" t="s">
        <v>8409</v>
      </c>
      <c r="D1971" s="1" t="s">
        <v>8410</v>
      </c>
      <c r="E1971" t="str">
        <f t="shared" si="251"/>
        <v/>
      </c>
      <c r="F1971" s="1" t="s">
        <v>4</v>
      </c>
      <c r="G1971" s="2" t="s">
        <v>8411</v>
      </c>
    </row>
    <row r="1972">
      <c r="A1972" s="1" t="s">
        <v>8412</v>
      </c>
      <c r="B1972" s="1" t="s">
        <v>6642</v>
      </c>
      <c r="C1972" s="1" t="s">
        <v>8413</v>
      </c>
      <c r="D1972" s="1" t="s">
        <v>8414</v>
      </c>
      <c r="E1972" t="str">
        <f t="shared" si="251"/>
        <v/>
      </c>
      <c r="F1972" s="1" t="s">
        <v>4</v>
      </c>
      <c r="G1972" s="2" t="s">
        <v>8415</v>
      </c>
    </row>
    <row r="1973">
      <c r="A1973" s="1" t="s">
        <v>8416</v>
      </c>
      <c r="B1973" s="1" t="s">
        <v>3630</v>
      </c>
      <c r="C1973" s="1" t="s">
        <v>8417</v>
      </c>
      <c r="D1973" s="2" t="s">
        <v>8418</v>
      </c>
      <c r="E1973" t="str">
        <f>IMAGE("http://i.imgur.com/Mhlk40S.png?fb",1)</f>
        <v/>
      </c>
      <c r="F1973" s="1" t="s">
        <v>4</v>
      </c>
      <c r="G1973" s="2" t="s">
        <v>8419</v>
      </c>
    </row>
    <row r="1974">
      <c r="A1974" s="1" t="s">
        <v>8420</v>
      </c>
      <c r="B1974" s="1" t="s">
        <v>5914</v>
      </c>
      <c r="C1974" s="1" t="s">
        <v>8421</v>
      </c>
      <c r="D1974" s="2" t="s">
        <v>8422</v>
      </c>
      <c r="E1974" t="str">
        <f>IMAGE("https://ihb.io/wp-content/uploads/2015/06/Jerry-Brito-doesnt-like-the-BitLicense-IHB-News.png",1)</f>
        <v/>
      </c>
      <c r="F1974" s="1" t="s">
        <v>4</v>
      </c>
      <c r="G1974" s="2" t="s">
        <v>8423</v>
      </c>
    </row>
    <row r="1975">
      <c r="A1975" s="1" t="s">
        <v>8420</v>
      </c>
      <c r="B1975" s="1" t="s">
        <v>6223</v>
      </c>
      <c r="C1975" s="1" t="s">
        <v>8424</v>
      </c>
      <c r="D1975" s="1" t="s">
        <v>8425</v>
      </c>
      <c r="E1975" t="str">
        <f t="shared" ref="E1975:E1982" si="252">IMAGE("http://ifttt.com/images/no_image_card.png",1)</f>
        <v/>
      </c>
      <c r="F1975" s="1" t="s">
        <v>4</v>
      </c>
      <c r="G1975" s="2" t="s">
        <v>8426</v>
      </c>
    </row>
    <row r="1976">
      <c r="A1976" s="1" t="s">
        <v>8427</v>
      </c>
      <c r="B1976" s="1" t="s">
        <v>8428</v>
      </c>
      <c r="C1976" s="1" t="s">
        <v>8429</v>
      </c>
      <c r="D1976" s="1" t="s">
        <v>8430</v>
      </c>
      <c r="E1976" t="str">
        <f t="shared" si="252"/>
        <v/>
      </c>
      <c r="F1976" s="1" t="s">
        <v>4</v>
      </c>
      <c r="G1976" s="2" t="s">
        <v>8431</v>
      </c>
    </row>
    <row r="1977">
      <c r="A1977" s="1" t="s">
        <v>8432</v>
      </c>
      <c r="B1977" s="1" t="s">
        <v>8433</v>
      </c>
      <c r="C1977" s="1" t="s">
        <v>8434</v>
      </c>
      <c r="D1977" s="1" t="s">
        <v>8435</v>
      </c>
      <c r="E1977" t="str">
        <f t="shared" si="252"/>
        <v/>
      </c>
      <c r="F1977" s="1" t="s">
        <v>4</v>
      </c>
      <c r="G1977" s="2" t="s">
        <v>8436</v>
      </c>
    </row>
    <row r="1978">
      <c r="A1978" s="1" t="s">
        <v>8407</v>
      </c>
      <c r="B1978" s="1" t="s">
        <v>8408</v>
      </c>
      <c r="C1978" s="1" t="s">
        <v>8409</v>
      </c>
      <c r="D1978" s="1" t="s">
        <v>8410</v>
      </c>
      <c r="E1978" t="str">
        <f t="shared" si="252"/>
        <v/>
      </c>
      <c r="F1978" s="1" t="s">
        <v>4</v>
      </c>
      <c r="G1978" s="2" t="s">
        <v>8411</v>
      </c>
    </row>
    <row r="1979">
      <c r="A1979" s="1" t="s">
        <v>8412</v>
      </c>
      <c r="B1979" s="1" t="s">
        <v>6642</v>
      </c>
      <c r="C1979" s="1" t="s">
        <v>8413</v>
      </c>
      <c r="D1979" s="1" t="s">
        <v>8414</v>
      </c>
      <c r="E1979" t="str">
        <f t="shared" si="252"/>
        <v/>
      </c>
      <c r="F1979" s="1" t="s">
        <v>4</v>
      </c>
      <c r="G1979" s="2" t="s">
        <v>8415</v>
      </c>
    </row>
    <row r="1980">
      <c r="A1980" s="1" t="s">
        <v>8437</v>
      </c>
      <c r="B1980" s="1" t="s">
        <v>8438</v>
      </c>
      <c r="C1980" s="1" t="s">
        <v>8439</v>
      </c>
      <c r="D1980" s="1" t="s">
        <v>8440</v>
      </c>
      <c r="E1980" t="str">
        <f t="shared" si="252"/>
        <v/>
      </c>
      <c r="F1980" s="1" t="s">
        <v>4</v>
      </c>
      <c r="G1980" s="2" t="s">
        <v>8441</v>
      </c>
    </row>
    <row r="1981">
      <c r="A1981" s="1" t="s">
        <v>8442</v>
      </c>
      <c r="B1981" s="1" t="s">
        <v>8443</v>
      </c>
      <c r="C1981" s="1" t="s">
        <v>8444</v>
      </c>
      <c r="D1981" s="1" t="s">
        <v>8445</v>
      </c>
      <c r="E1981" t="str">
        <f t="shared" si="252"/>
        <v/>
      </c>
      <c r="F1981" s="1" t="s">
        <v>4</v>
      </c>
      <c r="G1981" s="2" t="s">
        <v>8446</v>
      </c>
    </row>
    <row r="1982">
      <c r="A1982" s="1" t="s">
        <v>8447</v>
      </c>
      <c r="B1982" s="1" t="s">
        <v>8448</v>
      </c>
      <c r="C1982" s="1" t="s">
        <v>8449</v>
      </c>
      <c r="D1982" s="1" t="s">
        <v>8450</v>
      </c>
      <c r="E1982" t="str">
        <f t="shared" si="252"/>
        <v/>
      </c>
      <c r="F1982" s="1" t="s">
        <v>4</v>
      </c>
      <c r="G1982" s="2" t="s">
        <v>8451</v>
      </c>
    </row>
    <row r="1983">
      <c r="A1983" s="1" t="s">
        <v>8452</v>
      </c>
      <c r="B1983" s="1" t="s">
        <v>3481</v>
      </c>
      <c r="C1983" s="1" t="s">
        <v>8453</v>
      </c>
      <c r="D1983" s="2" t="s">
        <v>8454</v>
      </c>
      <c r="E1983" t="str">
        <f>IMAGE("http://bitpixr2.bittubetv.netdna-cdn.com/wp-content/uploads/2015/06/Social-To-Coins-11.jpg",1)</f>
        <v/>
      </c>
      <c r="F1983" s="1" t="s">
        <v>4</v>
      </c>
      <c r="G1983" s="2" t="s">
        <v>8455</v>
      </c>
    </row>
    <row r="1984">
      <c r="A1984" s="1" t="s">
        <v>8456</v>
      </c>
      <c r="B1984" s="1" t="s">
        <v>8457</v>
      </c>
      <c r="C1984" s="1" t="s">
        <v>8458</v>
      </c>
      <c r="D1984" s="1" t="s">
        <v>8459</v>
      </c>
      <c r="E1984" t="str">
        <f>IMAGE("http://ifttt.com/images/no_image_card.png",1)</f>
        <v/>
      </c>
      <c r="F1984" s="1" t="s">
        <v>4</v>
      </c>
      <c r="G1984" s="2" t="s">
        <v>8460</v>
      </c>
    </row>
    <row r="1985">
      <c r="A1985" s="1" t="s">
        <v>8461</v>
      </c>
      <c r="B1985" s="1" t="s">
        <v>8462</v>
      </c>
      <c r="C1985" s="1" t="s">
        <v>8463</v>
      </c>
      <c r="D1985" s="2" t="s">
        <v>8464</v>
      </c>
      <c r="E1985" t="str">
        <f>IMAGE("https://d262ilb51hltx0.cloudfront.net/max/800/1*LNBDy1t5HwKiZrPXWOhfrA.png",1)</f>
        <v/>
      </c>
      <c r="F1985" s="1" t="s">
        <v>4</v>
      </c>
      <c r="G1985" s="2" t="s">
        <v>8465</v>
      </c>
    </row>
    <row r="1986">
      <c r="A1986" s="1" t="s">
        <v>8466</v>
      </c>
      <c r="B1986" s="1" t="s">
        <v>4696</v>
      </c>
      <c r="C1986" s="1" t="s">
        <v>8467</v>
      </c>
      <c r="D1986" s="1" t="s">
        <v>8468</v>
      </c>
      <c r="E1986" t="str">
        <f t="shared" ref="E1986:E1988" si="253">IMAGE("http://ifttt.com/images/no_image_card.png",1)</f>
        <v/>
      </c>
      <c r="F1986" s="1" t="s">
        <v>4</v>
      </c>
      <c r="G1986" s="2" t="s">
        <v>8469</v>
      </c>
    </row>
    <row r="1987">
      <c r="A1987" s="1" t="s">
        <v>8470</v>
      </c>
      <c r="B1987" s="1" t="s">
        <v>8471</v>
      </c>
      <c r="C1987" s="1" t="s">
        <v>8472</v>
      </c>
      <c r="D1987" s="1" t="s">
        <v>8473</v>
      </c>
      <c r="E1987" t="str">
        <f t="shared" si="253"/>
        <v/>
      </c>
      <c r="F1987" s="1" t="s">
        <v>4</v>
      </c>
      <c r="G1987" s="2" t="s">
        <v>8474</v>
      </c>
    </row>
    <row r="1988">
      <c r="A1988" s="1" t="s">
        <v>8475</v>
      </c>
      <c r="B1988" s="1" t="s">
        <v>8476</v>
      </c>
      <c r="C1988" s="1" t="s">
        <v>8477</v>
      </c>
      <c r="D1988" s="1" t="s">
        <v>8478</v>
      </c>
      <c r="E1988" t="str">
        <f t="shared" si="253"/>
        <v/>
      </c>
      <c r="F1988" s="1" t="s">
        <v>4</v>
      </c>
      <c r="G1988" s="2" t="s">
        <v>8479</v>
      </c>
    </row>
    <row r="1989">
      <c r="A1989" s="1" t="s">
        <v>8480</v>
      </c>
      <c r="B1989" s="1" t="s">
        <v>981</v>
      </c>
      <c r="C1989" s="1" t="s">
        <v>8481</v>
      </c>
      <c r="D1989" s="2" t="s">
        <v>8482</v>
      </c>
      <c r="E1989" t="str">
        <f>IMAGE("http://bravenewcoin.com/assets/Uploads/_resampled/CroppedImage400400-Selection-337.png",1)</f>
        <v/>
      </c>
      <c r="F1989" s="1" t="s">
        <v>4</v>
      </c>
      <c r="G1989" s="2" t="s">
        <v>8483</v>
      </c>
    </row>
    <row r="1990">
      <c r="A1990" s="1" t="s">
        <v>8484</v>
      </c>
      <c r="B1990" s="1" t="s">
        <v>8485</v>
      </c>
      <c r="C1990" s="1" t="s">
        <v>8486</v>
      </c>
      <c r="D1990" s="2" t="s">
        <v>8487</v>
      </c>
      <c r="E1990" t="str">
        <f>IMAGE("http://www.panture.com/wp-content/uploads/2015/02/bitcoincasi.png",1)</f>
        <v/>
      </c>
      <c r="F1990" s="1" t="s">
        <v>4</v>
      </c>
      <c r="G1990" s="2" t="s">
        <v>8488</v>
      </c>
    </row>
    <row r="1991">
      <c r="A1991" s="1" t="s">
        <v>8484</v>
      </c>
      <c r="B1991" s="1" t="s">
        <v>898</v>
      </c>
      <c r="C1991" s="1" t="s">
        <v>8489</v>
      </c>
      <c r="D1991" s="1" t="s">
        <v>8490</v>
      </c>
      <c r="E1991" t="str">
        <f>IMAGE("http://ifttt.com/images/no_image_card.png",1)</f>
        <v/>
      </c>
      <c r="F1991" s="1" t="s">
        <v>4</v>
      </c>
      <c r="G1991" s="2" t="s">
        <v>8491</v>
      </c>
    </row>
    <row r="1992">
      <c r="A1992" s="1" t="s">
        <v>8492</v>
      </c>
      <c r="B1992" s="1" t="s">
        <v>8493</v>
      </c>
      <c r="C1992" s="1" t="s">
        <v>8494</v>
      </c>
      <c r="D1992" s="2" t="s">
        <v>8495</v>
      </c>
      <c r="E1992" t="str">
        <f>IMAGE("http://enjoybitcoins.com/wp-content/plugins/all-in-one-seo-pack/images/default-user-image.png",1)</f>
        <v/>
      </c>
      <c r="F1992" s="1" t="s">
        <v>4</v>
      </c>
      <c r="G1992" s="2" t="s">
        <v>8496</v>
      </c>
    </row>
    <row r="1993">
      <c r="A1993" s="1" t="s">
        <v>8497</v>
      </c>
      <c r="B1993" s="1" t="s">
        <v>8498</v>
      </c>
      <c r="C1993" s="1" t="s">
        <v>8499</v>
      </c>
      <c r="D1993" s="1" t="s">
        <v>8500</v>
      </c>
      <c r="E1993" t="str">
        <f>IMAGE("http://ifttt.com/images/no_image_card.png",1)</f>
        <v/>
      </c>
      <c r="F1993" s="1" t="s">
        <v>4</v>
      </c>
      <c r="G1993" s="2" t="s">
        <v>8501</v>
      </c>
    </row>
    <row r="1994">
      <c r="A1994" s="1" t="s">
        <v>8502</v>
      </c>
      <c r="B1994" s="1" t="s">
        <v>5051</v>
      </c>
      <c r="C1994" s="1" t="s">
        <v>8503</v>
      </c>
      <c r="D1994" s="2" t="s">
        <v>8504</v>
      </c>
      <c r="E1994" t="str">
        <f>IMAGE("https://i.imgur.com/v0YDQWZ.jpg",1)</f>
        <v/>
      </c>
      <c r="F1994" s="1" t="s">
        <v>4</v>
      </c>
      <c r="G1994" s="2" t="s">
        <v>8505</v>
      </c>
    </row>
    <row r="1995">
      <c r="A1995" s="1" t="s">
        <v>8506</v>
      </c>
      <c r="B1995" s="1" t="s">
        <v>667</v>
      </c>
      <c r="C1995" s="1" t="s">
        <v>8507</v>
      </c>
      <c r="D1995" s="1" t="s">
        <v>8508</v>
      </c>
      <c r="E1995" t="str">
        <f t="shared" ref="E1995:E1996" si="254">IMAGE("http://ifttt.com/images/no_image_card.png",1)</f>
        <v/>
      </c>
      <c r="F1995" s="1" t="s">
        <v>4</v>
      </c>
      <c r="G1995" s="2" t="s">
        <v>8509</v>
      </c>
    </row>
    <row r="1996">
      <c r="A1996" s="1" t="s">
        <v>8506</v>
      </c>
      <c r="B1996" s="1" t="s">
        <v>495</v>
      </c>
      <c r="C1996" s="1" t="s">
        <v>8510</v>
      </c>
      <c r="D1996" s="1" t="s">
        <v>8511</v>
      </c>
      <c r="E1996" t="str">
        <f t="shared" si="254"/>
        <v/>
      </c>
      <c r="F1996" s="1" t="s">
        <v>4</v>
      </c>
      <c r="G1996" s="2" t="s">
        <v>8512</v>
      </c>
    </row>
    <row r="1997">
      <c r="A1997" s="1" t="s">
        <v>8513</v>
      </c>
      <c r="B1997" s="1" t="s">
        <v>8514</v>
      </c>
      <c r="C1997" s="1" t="s">
        <v>8515</v>
      </c>
      <c r="D1997" s="2" t="s">
        <v>8516</v>
      </c>
      <c r="E1997" t="str">
        <f>IMAGE("https://ihb.io/wp-content/uploads/2015/06/Jerry-says-there-is-nothing-illegal-about-making-a-donation-to-WikiLeaks-IHB-News.png",1)</f>
        <v/>
      </c>
      <c r="F1997" s="1" t="s">
        <v>4</v>
      </c>
      <c r="G1997" s="2" t="s">
        <v>8517</v>
      </c>
    </row>
    <row r="1998">
      <c r="A1998" s="1" t="s">
        <v>8518</v>
      </c>
      <c r="B1998" s="1" t="s">
        <v>8514</v>
      </c>
      <c r="C1998" s="1" t="s">
        <v>8519</v>
      </c>
      <c r="D1998" s="2" t="s">
        <v>8520</v>
      </c>
      <c r="E1998" t="str">
        <f>IMAGE("http://images.techhive.com/images/article/2013/11/pcworld-idgns-primaryimage-100154539-gallery.png",1)</f>
        <v/>
      </c>
      <c r="F1998" s="1" t="s">
        <v>4</v>
      </c>
      <c r="G1998" s="2" t="s">
        <v>8521</v>
      </c>
    </row>
    <row r="1999">
      <c r="A1999" s="1" t="s">
        <v>8522</v>
      </c>
      <c r="B1999" s="1" t="s">
        <v>2133</v>
      </c>
      <c r="C1999" s="1" t="s">
        <v>8523</v>
      </c>
      <c r="D1999" s="2" t="s">
        <v>8524</v>
      </c>
      <c r="E1999" t="str">
        <f>IMAGE("https://docs.gemini.com/images/logo-70b5c4f7.png",1)</f>
        <v/>
      </c>
      <c r="F1999" s="1" t="s">
        <v>4</v>
      </c>
      <c r="G1999" s="2" t="s">
        <v>8525</v>
      </c>
    </row>
    <row r="2000">
      <c r="A2000" s="1" t="s">
        <v>8522</v>
      </c>
      <c r="B2000" s="1" t="s">
        <v>8526</v>
      </c>
      <c r="C2000" s="1" t="s">
        <v>8527</v>
      </c>
      <c r="D2000" s="1" t="s">
        <v>8528</v>
      </c>
      <c r="E2000" t="str">
        <f>IMAGE("http://ifttt.com/images/no_image_card.png",1)</f>
        <v/>
      </c>
      <c r="F2000" s="1" t="s">
        <v>4</v>
      </c>
      <c r="G2000" s="2" t="s">
        <v>8529</v>
      </c>
    </row>
  </sheetData>
  <hyperlinks>
    <hyperlink r:id="rId1" ref="G1"/>
    <hyperlink r:id="rId2" ref="G2"/>
    <hyperlink r:id="rId3" ref="G3"/>
    <hyperlink r:id="rId4" ref="G4"/>
    <hyperlink r:id="rId5" ref="G5"/>
    <hyperlink r:id="rId6" ref="D6"/>
    <hyperlink r:id="rId7" ref="G6"/>
    <hyperlink r:id="rId8" ref="G7"/>
    <hyperlink r:id="rId9" ref="D8"/>
    <hyperlink r:id="rId10" ref="G8"/>
    <hyperlink r:id="rId11" ref="G9"/>
    <hyperlink r:id="rId12" ref="D10"/>
    <hyperlink r:id="rId13" ref="G10"/>
    <hyperlink r:id="rId14" ref="D11"/>
    <hyperlink r:id="rId15" ref="G11"/>
    <hyperlink r:id="rId16" ref="G12"/>
    <hyperlink r:id="rId17" ref="D13"/>
    <hyperlink r:id="rId18" ref="G13"/>
    <hyperlink r:id="rId19" ref="G14"/>
    <hyperlink r:id="rId20" ref="D15"/>
    <hyperlink r:id="rId21" ref="G15"/>
    <hyperlink r:id="rId22" ref="G16"/>
    <hyperlink r:id="rId23" ref="D17"/>
    <hyperlink r:id="rId24" ref="G17"/>
    <hyperlink r:id="rId25" ref="G18"/>
    <hyperlink r:id="rId26" ref="D19"/>
    <hyperlink r:id="rId27" ref="G19"/>
    <hyperlink r:id="rId28" ref="G20"/>
    <hyperlink r:id="rId29" ref="D21"/>
    <hyperlink r:id="rId30" ref="G21"/>
    <hyperlink r:id="rId31" ref="D22"/>
    <hyperlink r:id="rId32" ref="G22"/>
    <hyperlink r:id="rId33" ref="D23"/>
    <hyperlink r:id="rId34" ref="G23"/>
    <hyperlink r:id="rId35" ref="G24"/>
    <hyperlink r:id="rId36" ref="G25"/>
    <hyperlink r:id="rId37" ref="D26"/>
    <hyperlink r:id="rId38" ref="G26"/>
    <hyperlink r:id="rId39" ref="D27"/>
    <hyperlink r:id="rId40" ref="G27"/>
    <hyperlink r:id="rId41" ref="G28"/>
    <hyperlink r:id="rId42" ref="G29"/>
    <hyperlink r:id="rId43" ref="G30"/>
    <hyperlink r:id="rId44" ref="D31"/>
    <hyperlink r:id="rId45" ref="G31"/>
    <hyperlink r:id="rId46" ref="G32"/>
    <hyperlink r:id="rId47" ref="G33"/>
    <hyperlink r:id="rId48" ref="D34"/>
    <hyperlink r:id="rId49" ref="G34"/>
    <hyperlink r:id="rId50" ref="G35"/>
    <hyperlink r:id="rId51" ref="G36"/>
    <hyperlink r:id="rId52" ref="D37"/>
    <hyperlink r:id="rId53" ref="G37"/>
    <hyperlink r:id="rId54" ref="G38"/>
    <hyperlink r:id="rId55" ref="G39"/>
    <hyperlink r:id="rId56" ref="G40"/>
    <hyperlink r:id="rId57" ref="D41"/>
    <hyperlink r:id="rId58" ref="G41"/>
    <hyperlink r:id="rId59" ref="D42"/>
    <hyperlink r:id="rId60" ref="G42"/>
    <hyperlink r:id="rId61" ref="G43"/>
    <hyperlink r:id="rId62" ref="D44"/>
    <hyperlink r:id="rId63" ref="G44"/>
    <hyperlink r:id="rId64" ref="G45"/>
    <hyperlink r:id="rId65" ref="D46"/>
    <hyperlink r:id="rId66" ref="G46"/>
    <hyperlink r:id="rId67" ref="D47"/>
    <hyperlink r:id="rId68" ref="G47"/>
    <hyperlink r:id="rId69" ref="G48"/>
    <hyperlink r:id="rId70" ref="G49"/>
    <hyperlink r:id="rId71" ref="G50"/>
    <hyperlink r:id="rId72" ref="G51"/>
    <hyperlink r:id="rId73" ref="G52"/>
    <hyperlink r:id="rId74" ref="D53"/>
    <hyperlink r:id="rId75" ref="G53"/>
    <hyperlink r:id="rId76" ref="D54"/>
    <hyperlink r:id="rId77" ref="G54"/>
    <hyperlink r:id="rId78" ref="G55"/>
    <hyperlink r:id="rId79" ref="D56"/>
    <hyperlink r:id="rId80" ref="G56"/>
    <hyperlink r:id="rId81" ref="D57"/>
    <hyperlink r:id="rId82" ref="G57"/>
    <hyperlink r:id="rId83" ref="D58"/>
    <hyperlink r:id="rId84" ref="G58"/>
    <hyperlink r:id="rId85" ref="G59"/>
    <hyperlink r:id="rId86" ref="G60"/>
    <hyperlink r:id="rId87" ref="G61"/>
    <hyperlink r:id="rId88" ref="G62"/>
    <hyperlink r:id="rId89" ref="G63"/>
    <hyperlink r:id="rId90" ref="G64"/>
    <hyperlink r:id="rId91" ref="G65"/>
    <hyperlink r:id="rId92" ref="G66"/>
    <hyperlink r:id="rId93" ref="G67"/>
    <hyperlink r:id="rId94" ref="G68"/>
    <hyperlink r:id="rId95" ref="D69"/>
    <hyperlink r:id="rId96" ref="G69"/>
    <hyperlink r:id="rId97" ref="G70"/>
    <hyperlink r:id="rId98" ref="G71"/>
    <hyperlink r:id="rId99" ref="D72"/>
    <hyperlink r:id="rId100" ref="G72"/>
    <hyperlink r:id="rId101" ref="D73"/>
    <hyperlink r:id="rId102" ref="G73"/>
    <hyperlink r:id="rId103" ref="G74"/>
    <hyperlink r:id="rId104" ref="G75"/>
    <hyperlink r:id="rId105" ref="D76"/>
    <hyperlink r:id="rId106" ref="G76"/>
    <hyperlink r:id="rId107" ref="D77"/>
    <hyperlink r:id="rId108" ref="G77"/>
    <hyperlink r:id="rId109" ref="G78"/>
    <hyperlink r:id="rId110" ref="D79"/>
    <hyperlink r:id="rId111" ref="G79"/>
    <hyperlink r:id="rId112" ref="D80"/>
    <hyperlink r:id="rId113" ref="G80"/>
    <hyperlink r:id="rId114" ref="D81"/>
    <hyperlink r:id="rId115" ref="G81"/>
    <hyperlink r:id="rId116" ref="G82"/>
    <hyperlink r:id="rId117" ref="G83"/>
    <hyperlink r:id="rId118" ref="G84"/>
    <hyperlink r:id="rId119" ref="G85"/>
    <hyperlink r:id="rId120" ref="D86"/>
    <hyperlink r:id="rId121" ref="G86"/>
    <hyperlink r:id="rId122" ref="D87"/>
    <hyperlink r:id="rId123" ref="G87"/>
    <hyperlink r:id="rId124" ref="D88"/>
    <hyperlink r:id="rId125" ref="G88"/>
    <hyperlink r:id="rId126" ref="G89"/>
    <hyperlink r:id="rId127" ref="D90"/>
    <hyperlink r:id="rId128" ref="G90"/>
    <hyperlink r:id="rId129" ref="D91"/>
    <hyperlink r:id="rId130" ref="G91"/>
    <hyperlink r:id="rId131" ref="D92"/>
    <hyperlink r:id="rId132" ref="G92"/>
    <hyperlink r:id="rId133" ref="D93"/>
    <hyperlink r:id="rId134" ref="G93"/>
    <hyperlink r:id="rId135" ref="G94"/>
    <hyperlink r:id="rId136" ref="D95"/>
    <hyperlink r:id="rId137" ref="G95"/>
    <hyperlink r:id="rId138" ref="G96"/>
    <hyperlink r:id="rId139" ref="D97"/>
    <hyperlink r:id="rId140" ref="G97"/>
    <hyperlink r:id="rId141" ref="G98"/>
    <hyperlink r:id="rId142" ref="G99"/>
    <hyperlink r:id="rId143" ref="D100"/>
    <hyperlink r:id="rId144" ref="G100"/>
    <hyperlink r:id="rId145" ref="G101"/>
    <hyperlink r:id="rId146" ref="G102"/>
    <hyperlink r:id="rId147" ref="D103"/>
    <hyperlink r:id="rId148" ref="G103"/>
    <hyperlink r:id="rId149" ref="G104"/>
    <hyperlink r:id="rId150" ref="G105"/>
    <hyperlink r:id="rId151" ref="G106"/>
    <hyperlink r:id="rId152" ref="G107"/>
    <hyperlink r:id="rId153" ref="G108"/>
    <hyperlink r:id="rId154" ref="G109"/>
    <hyperlink r:id="rId155" ref="G110"/>
    <hyperlink r:id="rId156" ref="G111"/>
    <hyperlink r:id="rId157" ref="G112"/>
    <hyperlink r:id="rId158" ref="G113"/>
    <hyperlink r:id="rId159" ref="G114"/>
    <hyperlink r:id="rId160" ref="G115"/>
    <hyperlink r:id="rId161" ref="G116"/>
    <hyperlink r:id="rId162" ref="G117"/>
    <hyperlink r:id="rId163" ref="G118"/>
    <hyperlink r:id="rId164" ref="G119"/>
    <hyperlink r:id="rId165" ref="G120"/>
    <hyperlink r:id="rId166" ref="G121"/>
    <hyperlink r:id="rId167" ref="G122"/>
    <hyperlink r:id="rId168" ref="G123"/>
    <hyperlink r:id="rId169" ref="G124"/>
    <hyperlink r:id="rId170" ref="G125"/>
    <hyperlink r:id="rId171" ref="G126"/>
    <hyperlink r:id="rId172" ref="D127"/>
    <hyperlink r:id="rId173" ref="G127"/>
    <hyperlink r:id="rId174" ref="G128"/>
    <hyperlink r:id="rId175" ref="G129"/>
    <hyperlink r:id="rId176" ref="G130"/>
    <hyperlink r:id="rId177" ref="G131"/>
    <hyperlink r:id="rId178" ref="G132"/>
    <hyperlink r:id="rId179" ref="D133"/>
    <hyperlink r:id="rId180" ref="G133"/>
    <hyperlink r:id="rId181" ref="G134"/>
    <hyperlink r:id="rId182" ref="D135"/>
    <hyperlink r:id="rId183" ref="G135"/>
    <hyperlink r:id="rId184" ref="D136"/>
    <hyperlink r:id="rId185" ref="G136"/>
    <hyperlink r:id="rId186" ref="G137"/>
    <hyperlink r:id="rId187" ref="D138"/>
    <hyperlink r:id="rId188" ref="G138"/>
    <hyperlink r:id="rId189" ref="D139"/>
    <hyperlink r:id="rId190" ref="G139"/>
    <hyperlink r:id="rId191" ref="G140"/>
    <hyperlink r:id="rId192" ref="D141"/>
    <hyperlink r:id="rId193" ref="G141"/>
    <hyperlink r:id="rId194" ref="G142"/>
    <hyperlink r:id="rId195" ref="D143"/>
    <hyperlink r:id="rId196" ref="G143"/>
    <hyperlink r:id="rId197" ref="D144"/>
    <hyperlink r:id="rId198" ref="G144"/>
    <hyperlink r:id="rId199" ref="G145"/>
    <hyperlink r:id="rId200" ref="G146"/>
    <hyperlink r:id="rId201" ref="G147"/>
    <hyperlink r:id="rId202" ref="D148"/>
    <hyperlink r:id="rId203" ref="G148"/>
    <hyperlink r:id="rId204" ref="G149"/>
    <hyperlink r:id="rId205" ref="G150"/>
    <hyperlink r:id="rId206" ref="G151"/>
    <hyperlink r:id="rId207" ref="G152"/>
    <hyperlink r:id="rId208" ref="G153"/>
    <hyperlink r:id="rId209" ref="D154"/>
    <hyperlink r:id="rId210" ref="G154"/>
    <hyperlink r:id="rId211" ref="G155"/>
    <hyperlink r:id="rId212" ref="G156"/>
    <hyperlink r:id="rId213" ref="D157"/>
    <hyperlink r:id="rId214" ref="G157"/>
    <hyperlink r:id="rId215" ref="G158"/>
    <hyperlink r:id="rId216" ref="G159"/>
    <hyperlink r:id="rId217" ref="G160"/>
    <hyperlink r:id="rId218" ref="D161"/>
    <hyperlink r:id="rId219" ref="G161"/>
    <hyperlink r:id="rId220" ref="G162"/>
    <hyperlink r:id="rId221" ref="D163"/>
    <hyperlink r:id="rId222" ref="G163"/>
    <hyperlink r:id="rId223" ref="G164"/>
    <hyperlink r:id="rId224" ref="G165"/>
    <hyperlink r:id="rId225" ref="G166"/>
    <hyperlink r:id="rId226" ref="G167"/>
    <hyperlink r:id="rId227" ref="D168"/>
    <hyperlink r:id="rId228" ref="G168"/>
    <hyperlink r:id="rId229" ref="G169"/>
    <hyperlink r:id="rId230" ref="D170"/>
    <hyperlink r:id="rId231" ref="G170"/>
    <hyperlink r:id="rId232" ref="G171"/>
    <hyperlink r:id="rId233" ref="G172"/>
    <hyperlink r:id="rId234" ref="G173"/>
    <hyperlink r:id="rId235" ref="D174"/>
    <hyperlink r:id="rId236" ref="G174"/>
    <hyperlink r:id="rId237" ref="D175"/>
    <hyperlink r:id="rId238" ref="G175"/>
    <hyperlink r:id="rId239" ref="G176"/>
    <hyperlink r:id="rId240" ref="G177"/>
    <hyperlink r:id="rId241" ref="D178"/>
    <hyperlink r:id="rId242" ref="G178"/>
    <hyperlink r:id="rId243" ref="D179"/>
    <hyperlink r:id="rId244" ref="G179"/>
    <hyperlink r:id="rId245" ref="G180"/>
    <hyperlink r:id="rId246" ref="D181"/>
    <hyperlink r:id="rId247" ref="G181"/>
    <hyperlink r:id="rId248" ref="G182"/>
    <hyperlink r:id="rId249" ref="G183"/>
    <hyperlink r:id="rId250" ref="G184"/>
    <hyperlink r:id="rId251" ref="D185"/>
    <hyperlink r:id="rId252" ref="G185"/>
    <hyperlink r:id="rId253" ref="G186"/>
    <hyperlink r:id="rId254" ref="D187"/>
    <hyperlink r:id="rId255" ref="G187"/>
    <hyperlink r:id="rId256" ref="D188"/>
    <hyperlink r:id="rId257" ref="G188"/>
    <hyperlink r:id="rId258" ref="D189"/>
    <hyperlink r:id="rId259" ref="G189"/>
    <hyperlink r:id="rId260" ref="G190"/>
    <hyperlink r:id="rId261" ref="G191"/>
    <hyperlink r:id="rId262" ref="G192"/>
    <hyperlink r:id="rId263" ref="D193"/>
    <hyperlink r:id="rId264" ref="G193"/>
    <hyperlink r:id="rId265" ref="D194"/>
    <hyperlink r:id="rId266" ref="G194"/>
    <hyperlink r:id="rId267" ref="D195"/>
    <hyperlink r:id="rId268" ref="G195"/>
    <hyperlink r:id="rId269" ref="D196"/>
    <hyperlink r:id="rId270" ref="G196"/>
    <hyperlink r:id="rId271" ref="D197"/>
    <hyperlink r:id="rId272" ref="G197"/>
    <hyperlink r:id="rId273" ref="D198"/>
    <hyperlink r:id="rId274" ref="G198"/>
    <hyperlink r:id="rId275" ref="G199"/>
    <hyperlink r:id="rId276" ref="D200"/>
    <hyperlink r:id="rId277" ref="G200"/>
    <hyperlink r:id="rId278" ref="G201"/>
    <hyperlink r:id="rId279" ref="D202"/>
    <hyperlink r:id="rId280" ref="G202"/>
    <hyperlink r:id="rId281" ref="G203"/>
    <hyperlink r:id="rId282" ref="G204"/>
    <hyperlink r:id="rId283" ref="G205"/>
    <hyperlink r:id="rId284" ref="D206"/>
    <hyperlink r:id="rId285" ref="G206"/>
    <hyperlink r:id="rId286" ref="G207"/>
    <hyperlink r:id="rId287" ref="G208"/>
    <hyperlink r:id="rId288" ref="D209"/>
    <hyperlink r:id="rId289" ref="G209"/>
    <hyperlink r:id="rId290" ref="D210"/>
    <hyperlink r:id="rId291" ref="G210"/>
    <hyperlink r:id="rId292" ref="G211"/>
    <hyperlink r:id="rId293" ref="G212"/>
    <hyperlink r:id="rId294" ref="D213"/>
    <hyperlink r:id="rId295" ref="G213"/>
    <hyperlink r:id="rId296" ref="D214"/>
    <hyperlink r:id="rId297" ref="G214"/>
    <hyperlink r:id="rId298" ref="D215"/>
    <hyperlink r:id="rId299" ref="G215"/>
    <hyperlink r:id="rId300" ref="G216"/>
    <hyperlink r:id="rId301" ref="D217"/>
    <hyperlink r:id="rId302" ref="G217"/>
    <hyperlink r:id="rId303" ref="G218"/>
    <hyperlink r:id="rId304" ref="G219"/>
    <hyperlink r:id="rId305" ref="G220"/>
    <hyperlink r:id="rId306" location="25" ref="D221"/>
    <hyperlink r:id="rId307" ref="G221"/>
    <hyperlink r:id="rId308" ref="G222"/>
    <hyperlink r:id="rId309" ref="G223"/>
    <hyperlink r:id="rId310" ref="D224"/>
    <hyperlink r:id="rId311" ref="G224"/>
    <hyperlink r:id="rId312" ref="D225"/>
    <hyperlink r:id="rId313" ref="G225"/>
    <hyperlink r:id="rId314" ref="G226"/>
    <hyperlink r:id="rId315" ref="D227"/>
    <hyperlink r:id="rId316" ref="G227"/>
    <hyperlink r:id="rId317" ref="D228"/>
    <hyperlink r:id="rId318" ref="G228"/>
    <hyperlink r:id="rId319" ref="D229"/>
    <hyperlink r:id="rId320" ref="G229"/>
    <hyperlink r:id="rId321" ref="D230"/>
    <hyperlink r:id="rId322" ref="G230"/>
    <hyperlink r:id="rId323" ref="D231"/>
    <hyperlink r:id="rId324" ref="G231"/>
    <hyperlink r:id="rId325" ref="D232"/>
    <hyperlink r:id="rId326" ref="G232"/>
    <hyperlink r:id="rId327" ref="D233"/>
    <hyperlink r:id="rId328" ref="G233"/>
    <hyperlink r:id="rId329" ref="G234"/>
    <hyperlink r:id="rId330" ref="D235"/>
    <hyperlink r:id="rId331" ref="G235"/>
    <hyperlink r:id="rId332" ref="D236"/>
    <hyperlink r:id="rId333" ref="G236"/>
    <hyperlink r:id="rId334" ref="D237"/>
    <hyperlink r:id="rId335" ref="G237"/>
    <hyperlink r:id="rId336" ref="D238"/>
    <hyperlink r:id="rId337" ref="G238"/>
    <hyperlink r:id="rId338" ref="D239"/>
    <hyperlink r:id="rId339" ref="G239"/>
    <hyperlink r:id="rId340" ref="G240"/>
    <hyperlink r:id="rId341" ref="D241"/>
    <hyperlink r:id="rId342" ref="G241"/>
    <hyperlink r:id="rId343" ref="D242"/>
    <hyperlink r:id="rId344" ref="G242"/>
    <hyperlink r:id="rId345" ref="G243"/>
    <hyperlink r:id="rId346" ref="D244"/>
    <hyperlink r:id="rId347" ref="G244"/>
    <hyperlink r:id="rId348" ref="G245"/>
    <hyperlink r:id="rId349" ref="G246"/>
    <hyperlink r:id="rId350" ref="G247"/>
    <hyperlink r:id="rId351" ref="G248"/>
    <hyperlink r:id="rId352" ref="G249"/>
    <hyperlink r:id="rId353" ref="D250"/>
    <hyperlink r:id="rId354" ref="G250"/>
    <hyperlink r:id="rId355" ref="G251"/>
    <hyperlink r:id="rId356" ref="D252"/>
    <hyperlink r:id="rId357" ref="G252"/>
    <hyperlink r:id="rId358" ref="D253"/>
    <hyperlink r:id="rId359" ref="G253"/>
    <hyperlink r:id="rId360" ref="D254"/>
    <hyperlink r:id="rId361" ref="G254"/>
    <hyperlink r:id="rId362" ref="D255"/>
    <hyperlink r:id="rId363" ref="G255"/>
    <hyperlink r:id="rId364" ref="D256"/>
    <hyperlink r:id="rId365" ref="G256"/>
    <hyperlink r:id="rId366" ref="G257"/>
    <hyperlink r:id="rId367" ref="G258"/>
    <hyperlink r:id="rId368" ref="G259"/>
    <hyperlink r:id="rId369" ref="G260"/>
    <hyperlink r:id="rId370" ref="D261"/>
    <hyperlink r:id="rId371" ref="G261"/>
    <hyperlink r:id="rId372" ref="D262"/>
    <hyperlink r:id="rId373" ref="G262"/>
    <hyperlink r:id="rId374" ref="G263"/>
    <hyperlink r:id="rId375" ref="D264"/>
    <hyperlink r:id="rId376" ref="G264"/>
    <hyperlink r:id="rId377" ref="D265"/>
    <hyperlink r:id="rId378" ref="G265"/>
    <hyperlink r:id="rId379" ref="D266"/>
    <hyperlink r:id="rId380" ref="G266"/>
    <hyperlink r:id="rId381" ref="D267"/>
    <hyperlink r:id="rId382" ref="G267"/>
    <hyperlink r:id="rId383" ref="G268"/>
    <hyperlink r:id="rId384" ref="G269"/>
    <hyperlink r:id="rId385" ref="G270"/>
    <hyperlink r:id="rId386" ref="D271"/>
    <hyperlink r:id="rId387" ref="G271"/>
    <hyperlink r:id="rId388" ref="D272"/>
    <hyperlink r:id="rId389" ref="G272"/>
    <hyperlink r:id="rId390" ref="D273"/>
    <hyperlink r:id="rId391" ref="G273"/>
    <hyperlink r:id="rId392" ref="G274"/>
    <hyperlink r:id="rId393" ref="D275"/>
    <hyperlink r:id="rId394" ref="G275"/>
    <hyperlink r:id="rId395" ref="D276"/>
    <hyperlink r:id="rId396" ref="G276"/>
    <hyperlink r:id="rId397" ref="G277"/>
    <hyperlink r:id="rId398" ref="D278"/>
    <hyperlink r:id="rId399" ref="G278"/>
    <hyperlink r:id="rId400" ref="G279"/>
    <hyperlink r:id="rId401" ref="D280"/>
    <hyperlink r:id="rId402" ref="G280"/>
    <hyperlink r:id="rId403" ref="G281"/>
    <hyperlink r:id="rId404" ref="D282"/>
    <hyperlink r:id="rId405" ref="G282"/>
    <hyperlink r:id="rId406" ref="D283"/>
    <hyperlink r:id="rId407" ref="G283"/>
    <hyperlink r:id="rId408" ref="D284"/>
    <hyperlink r:id="rId409" ref="G284"/>
    <hyperlink r:id="rId410" ref="D285"/>
    <hyperlink r:id="rId411" ref="G285"/>
    <hyperlink r:id="rId412" ref="G286"/>
    <hyperlink r:id="rId413" ref="G287"/>
    <hyperlink r:id="rId414" ref="D288"/>
    <hyperlink r:id="rId415" ref="G288"/>
    <hyperlink r:id="rId416" ref="G289"/>
    <hyperlink r:id="rId417" ref="D290"/>
    <hyperlink r:id="rId418" ref="G290"/>
    <hyperlink r:id="rId419" ref="D291"/>
    <hyperlink r:id="rId420" ref="G291"/>
    <hyperlink r:id="rId421" ref="D292"/>
    <hyperlink r:id="rId422" ref="G292"/>
    <hyperlink r:id="rId423" ref="D293"/>
    <hyperlink r:id="rId424" ref="G293"/>
    <hyperlink r:id="rId425" ref="D294"/>
    <hyperlink r:id="rId426" ref="G294"/>
    <hyperlink r:id="rId427" ref="G295"/>
    <hyperlink r:id="rId428" ref="G296"/>
    <hyperlink r:id="rId429" ref="D297"/>
    <hyperlink r:id="rId430" ref="G297"/>
    <hyperlink r:id="rId431" ref="G298"/>
    <hyperlink r:id="rId432" ref="G299"/>
    <hyperlink r:id="rId433" ref="G300"/>
    <hyperlink r:id="rId434" ref="G301"/>
    <hyperlink r:id="rId435" ref="D302"/>
    <hyperlink r:id="rId436" ref="G302"/>
    <hyperlink r:id="rId437" ref="G303"/>
    <hyperlink r:id="rId438" ref="D304"/>
    <hyperlink r:id="rId439" ref="G304"/>
    <hyperlink r:id="rId440" ref="D305"/>
    <hyperlink r:id="rId441" ref="G305"/>
    <hyperlink r:id="rId442" ref="G306"/>
    <hyperlink r:id="rId443" ref="G307"/>
    <hyperlink r:id="rId444" ref="D308"/>
    <hyperlink r:id="rId445" ref="G308"/>
    <hyperlink r:id="rId446" ref="G309"/>
    <hyperlink r:id="rId447" ref="G310"/>
    <hyperlink r:id="rId448" ref="D311"/>
    <hyperlink r:id="rId449" ref="G311"/>
    <hyperlink r:id="rId450" ref="G312"/>
    <hyperlink r:id="rId451" ref="D313"/>
    <hyperlink r:id="rId452" ref="G313"/>
    <hyperlink r:id="rId453" ref="D314"/>
    <hyperlink r:id="rId454" ref="G314"/>
    <hyperlink r:id="rId455" ref="D315"/>
    <hyperlink r:id="rId456" ref="G315"/>
    <hyperlink r:id="rId457" ref="D316"/>
    <hyperlink r:id="rId458" ref="G316"/>
    <hyperlink r:id="rId459" ref="G317"/>
    <hyperlink r:id="rId460" ref="G318"/>
    <hyperlink r:id="rId461" ref="D319"/>
    <hyperlink r:id="rId462" ref="G319"/>
    <hyperlink r:id="rId463" ref="G320"/>
    <hyperlink r:id="rId464" ref="D321"/>
    <hyperlink r:id="rId465" ref="G321"/>
    <hyperlink r:id="rId466" ref="D322"/>
    <hyperlink r:id="rId467" ref="G322"/>
    <hyperlink r:id="rId468" ref="D323"/>
    <hyperlink r:id="rId469" ref="G323"/>
    <hyperlink r:id="rId470" ref="G324"/>
    <hyperlink r:id="rId471" ref="D325"/>
    <hyperlink r:id="rId472" ref="G325"/>
    <hyperlink r:id="rId473" ref="D326"/>
    <hyperlink r:id="rId474" ref="G326"/>
    <hyperlink r:id="rId475" ref="G327"/>
    <hyperlink r:id="rId476" location="msg23049" ref="D328"/>
    <hyperlink r:id="rId477" ref="G328"/>
    <hyperlink r:id="rId478" ref="G329"/>
    <hyperlink r:id="rId479" ref="D330"/>
    <hyperlink r:id="rId480" ref="G330"/>
    <hyperlink r:id="rId481" ref="G331"/>
    <hyperlink r:id="rId482" ref="D332"/>
    <hyperlink r:id="rId483" ref="G332"/>
    <hyperlink r:id="rId484" ref="G333"/>
    <hyperlink r:id="rId485" ref="D334"/>
    <hyperlink r:id="rId486" ref="G334"/>
    <hyperlink r:id="rId487" ref="G335"/>
    <hyperlink r:id="rId488" ref="D336"/>
    <hyperlink r:id="rId489" ref="G336"/>
    <hyperlink r:id="rId490" ref="G337"/>
    <hyperlink r:id="rId491" ref="G338"/>
    <hyperlink r:id="rId492" ref="D339"/>
    <hyperlink r:id="rId493" ref="G339"/>
    <hyperlink r:id="rId494" ref="G340"/>
    <hyperlink r:id="rId495" ref="G341"/>
    <hyperlink r:id="rId496" ref="G342"/>
    <hyperlink r:id="rId497" ref="G343"/>
    <hyperlink r:id="rId498" ref="G344"/>
    <hyperlink r:id="rId499" ref="D345"/>
    <hyperlink r:id="rId500" ref="G345"/>
    <hyperlink r:id="rId501" ref="G346"/>
    <hyperlink r:id="rId502" ref="D347"/>
    <hyperlink r:id="rId503" ref="G347"/>
    <hyperlink r:id="rId504" ref="G348"/>
    <hyperlink r:id="rId505" ref="G349"/>
    <hyperlink r:id="rId506" ref="D350"/>
    <hyperlink r:id="rId507" ref="G350"/>
    <hyperlink r:id="rId508" ref="G351"/>
    <hyperlink r:id="rId509" ref="D352"/>
    <hyperlink r:id="rId510" ref="G352"/>
    <hyperlink r:id="rId511" ref="G353"/>
    <hyperlink r:id="rId512" ref="D354"/>
    <hyperlink r:id="rId513" ref="G354"/>
    <hyperlink r:id="rId514" ref="G355"/>
    <hyperlink r:id="rId515" ref="D356"/>
    <hyperlink r:id="rId516" ref="G356"/>
    <hyperlink r:id="rId517" ref="G357"/>
    <hyperlink r:id="rId518" ref="G358"/>
    <hyperlink r:id="rId519" ref="D359"/>
    <hyperlink r:id="rId520" ref="G359"/>
    <hyperlink r:id="rId521" ref="D360"/>
    <hyperlink r:id="rId522" ref="G360"/>
    <hyperlink r:id="rId523" ref="G361"/>
    <hyperlink r:id="rId524" ref="G362"/>
    <hyperlink r:id="rId525" ref="G363"/>
    <hyperlink r:id="rId526" ref="G364"/>
    <hyperlink r:id="rId527" ref="D365"/>
    <hyperlink r:id="rId528" ref="G365"/>
    <hyperlink r:id="rId529" ref="D366"/>
    <hyperlink r:id="rId530" ref="G366"/>
    <hyperlink r:id="rId531" ref="D367"/>
    <hyperlink r:id="rId532" ref="G367"/>
    <hyperlink r:id="rId533" ref="D368"/>
    <hyperlink r:id="rId534" ref="G368"/>
    <hyperlink r:id="rId535" ref="D369"/>
    <hyperlink r:id="rId536" ref="G369"/>
    <hyperlink r:id="rId537" ref="G370"/>
    <hyperlink r:id="rId538" ref="D371"/>
    <hyperlink r:id="rId539" ref="G371"/>
    <hyperlink r:id="rId540" ref="G372"/>
    <hyperlink r:id="rId541" ref="G373"/>
    <hyperlink r:id="rId542" ref="G374"/>
    <hyperlink r:id="rId543" ref="D375"/>
    <hyperlink r:id="rId544" ref="G375"/>
    <hyperlink r:id="rId545" ref="D376"/>
    <hyperlink r:id="rId546" ref="G376"/>
    <hyperlink r:id="rId547" ref="G377"/>
    <hyperlink r:id="rId548" ref="G378"/>
    <hyperlink r:id="rId549" ref="G379"/>
    <hyperlink r:id="rId550" ref="G380"/>
    <hyperlink r:id="rId551" ref="G381"/>
    <hyperlink r:id="rId552" ref="G382"/>
    <hyperlink r:id="rId553" ref="G383"/>
    <hyperlink r:id="rId554" ref="G384"/>
    <hyperlink r:id="rId555" ref="D385"/>
    <hyperlink r:id="rId556" ref="G385"/>
    <hyperlink r:id="rId557" ref="G386"/>
    <hyperlink r:id="rId558" ref="G387"/>
    <hyperlink r:id="rId559" ref="D388"/>
    <hyperlink r:id="rId560" ref="G388"/>
    <hyperlink r:id="rId561" ref="G389"/>
    <hyperlink r:id="rId562" ref="D390"/>
    <hyperlink r:id="rId563" ref="G390"/>
    <hyperlink r:id="rId564" ref="G391"/>
    <hyperlink r:id="rId565" ref="D392"/>
    <hyperlink r:id="rId566" ref="G392"/>
    <hyperlink r:id="rId567" ref="G393"/>
    <hyperlink r:id="rId568" ref="G394"/>
    <hyperlink r:id="rId569" ref="D395"/>
    <hyperlink r:id="rId570" ref="G395"/>
    <hyperlink r:id="rId571" ref="G396"/>
    <hyperlink r:id="rId572" ref="D397"/>
    <hyperlink r:id="rId573" ref="G397"/>
    <hyperlink r:id="rId574" ref="G398"/>
    <hyperlink r:id="rId575" ref="G399"/>
    <hyperlink r:id="rId576" ref="G400"/>
    <hyperlink r:id="rId577" ref="D401"/>
    <hyperlink r:id="rId578" ref="G401"/>
    <hyperlink r:id="rId579" ref="D402"/>
    <hyperlink r:id="rId580" ref="G402"/>
    <hyperlink r:id="rId581" ref="G403"/>
    <hyperlink r:id="rId582" ref="G404"/>
    <hyperlink r:id="rId583" ref="G405"/>
    <hyperlink r:id="rId584" ref="G406"/>
    <hyperlink r:id="rId585" ref="D407"/>
    <hyperlink r:id="rId586" ref="G407"/>
    <hyperlink r:id="rId587" ref="G408"/>
    <hyperlink r:id="rId588" ref="G409"/>
    <hyperlink r:id="rId589" ref="D410"/>
    <hyperlink r:id="rId590" ref="G410"/>
    <hyperlink r:id="rId591" ref="G411"/>
    <hyperlink r:id="rId592" ref="G412"/>
    <hyperlink r:id="rId593" ref="D413"/>
    <hyperlink r:id="rId594" ref="G413"/>
    <hyperlink r:id="rId595" ref="D414"/>
    <hyperlink r:id="rId596" ref="G414"/>
    <hyperlink r:id="rId597" ref="D415"/>
    <hyperlink r:id="rId598" ref="G415"/>
    <hyperlink r:id="rId599" ref="D416"/>
    <hyperlink r:id="rId600" ref="G416"/>
    <hyperlink r:id="rId601" ref="D417"/>
    <hyperlink r:id="rId602" ref="G417"/>
    <hyperlink r:id="rId603" ref="D418"/>
    <hyperlink r:id="rId604" ref="G418"/>
    <hyperlink r:id="rId605" ref="G419"/>
    <hyperlink r:id="rId606" ref="D420"/>
    <hyperlink r:id="rId607" ref="G420"/>
    <hyperlink r:id="rId608" ref="G421"/>
    <hyperlink r:id="rId609" ref="D422"/>
    <hyperlink r:id="rId610" ref="G422"/>
    <hyperlink r:id="rId611" ref="D423"/>
    <hyperlink r:id="rId612" ref="G423"/>
    <hyperlink r:id="rId613" ref="D424"/>
    <hyperlink r:id="rId614" ref="G424"/>
    <hyperlink r:id="rId615" ref="D425"/>
    <hyperlink r:id="rId616" ref="G425"/>
    <hyperlink r:id="rId617" ref="D426"/>
    <hyperlink r:id="rId618" ref="G426"/>
    <hyperlink r:id="rId619" ref="D427"/>
    <hyperlink r:id="rId620" ref="G427"/>
    <hyperlink r:id="rId621" ref="G428"/>
    <hyperlink r:id="rId622" ref="D429"/>
    <hyperlink r:id="rId623" ref="G429"/>
    <hyperlink r:id="rId624" ref="D430"/>
    <hyperlink r:id="rId625" ref="G430"/>
    <hyperlink r:id="rId626" ref="D431"/>
    <hyperlink r:id="rId627" ref="G431"/>
    <hyperlink r:id="rId628" ref="D432"/>
    <hyperlink r:id="rId629" ref="G432"/>
    <hyperlink r:id="rId630" ref="G433"/>
    <hyperlink r:id="rId631" ref="D434"/>
    <hyperlink r:id="rId632" ref="G434"/>
    <hyperlink r:id="rId633" ref="G435"/>
    <hyperlink r:id="rId634" ref="G436"/>
    <hyperlink r:id="rId635" ref="D437"/>
    <hyperlink r:id="rId636" ref="G437"/>
    <hyperlink r:id="rId637" ref="D438"/>
    <hyperlink r:id="rId638" ref="G438"/>
    <hyperlink r:id="rId639" ref="G439"/>
    <hyperlink r:id="rId640" ref="G440"/>
    <hyperlink r:id="rId641" ref="D441"/>
    <hyperlink r:id="rId642" ref="G441"/>
    <hyperlink r:id="rId643" ref="D442"/>
    <hyperlink r:id="rId644" ref="G442"/>
    <hyperlink r:id="rId645" ref="D443"/>
    <hyperlink r:id="rId646" ref="G443"/>
    <hyperlink r:id="rId647" ref="G444"/>
    <hyperlink r:id="rId648" ref="D445"/>
    <hyperlink r:id="rId649" ref="G445"/>
    <hyperlink r:id="rId650" ref="G446"/>
    <hyperlink r:id="rId651" ref="D447"/>
    <hyperlink r:id="rId652" ref="G447"/>
    <hyperlink r:id="rId653" ref="G448"/>
    <hyperlink r:id="rId654" ref="G449"/>
    <hyperlink r:id="rId655" ref="G450"/>
    <hyperlink r:id="rId656" ref="G451"/>
    <hyperlink r:id="rId657" ref="D452"/>
    <hyperlink r:id="rId658" ref="G452"/>
    <hyperlink r:id="rId659" ref="G453"/>
    <hyperlink r:id="rId660" ref="D454"/>
    <hyperlink r:id="rId661" ref="G454"/>
    <hyperlink r:id="rId662" ref="G455"/>
    <hyperlink r:id="rId663" ref="D456"/>
    <hyperlink r:id="rId664" ref="G456"/>
    <hyperlink r:id="rId665" ref="G457"/>
    <hyperlink r:id="rId666" ref="G458"/>
    <hyperlink r:id="rId667" ref="D459"/>
    <hyperlink r:id="rId668" ref="G459"/>
    <hyperlink r:id="rId669" ref="G460"/>
    <hyperlink r:id="rId670" ref="D461"/>
    <hyperlink r:id="rId671" ref="G461"/>
    <hyperlink r:id="rId672" ref="D462"/>
    <hyperlink r:id="rId673" ref="G462"/>
    <hyperlink r:id="rId674" ref="D463"/>
    <hyperlink r:id="rId675" ref="G463"/>
    <hyperlink r:id="rId676" ref="D464"/>
    <hyperlink r:id="rId677" ref="G464"/>
    <hyperlink r:id="rId678" ref="D465"/>
    <hyperlink r:id="rId679" ref="G465"/>
    <hyperlink r:id="rId680" ref="D466"/>
    <hyperlink r:id="rId681" ref="G466"/>
    <hyperlink r:id="rId682" ref="D467"/>
    <hyperlink r:id="rId683" ref="G467"/>
    <hyperlink r:id="rId684" ref="D468"/>
    <hyperlink r:id="rId685" ref="G468"/>
    <hyperlink r:id="rId686" ref="D469"/>
    <hyperlink r:id="rId687" ref="G469"/>
    <hyperlink r:id="rId688" ref="D470"/>
    <hyperlink r:id="rId689" ref="G470"/>
    <hyperlink r:id="rId690" ref="D471"/>
    <hyperlink r:id="rId691" ref="G471"/>
    <hyperlink r:id="rId692" ref="D472"/>
    <hyperlink r:id="rId693" ref="G472"/>
    <hyperlink r:id="rId694" ref="D473"/>
    <hyperlink r:id="rId695" ref="G473"/>
    <hyperlink r:id="rId696" ref="G474"/>
    <hyperlink r:id="rId697" ref="G475"/>
    <hyperlink r:id="rId698" ref="D476"/>
    <hyperlink r:id="rId699" ref="G476"/>
    <hyperlink r:id="rId700" ref="D477"/>
    <hyperlink r:id="rId701" ref="G477"/>
    <hyperlink r:id="rId702" ref="D478"/>
    <hyperlink r:id="rId703" ref="G478"/>
    <hyperlink r:id="rId704" ref="D479"/>
    <hyperlink r:id="rId705" ref="G479"/>
    <hyperlink r:id="rId706" ref="D480"/>
    <hyperlink r:id="rId707" ref="G480"/>
    <hyperlink r:id="rId708" ref="G481"/>
    <hyperlink r:id="rId709" ref="D482"/>
    <hyperlink r:id="rId710" ref="G482"/>
    <hyperlink r:id="rId711" ref="G483"/>
    <hyperlink r:id="rId712" ref="G484"/>
    <hyperlink r:id="rId713" ref="D485"/>
    <hyperlink r:id="rId714" ref="G485"/>
    <hyperlink r:id="rId715" ref="D486"/>
    <hyperlink r:id="rId716" ref="G486"/>
    <hyperlink r:id="rId717" ref="D487"/>
    <hyperlink r:id="rId718" ref="G487"/>
    <hyperlink r:id="rId719" ref="D488"/>
    <hyperlink r:id="rId720" ref="G488"/>
    <hyperlink r:id="rId721" ref="D489"/>
    <hyperlink r:id="rId722" ref="G489"/>
    <hyperlink r:id="rId723" ref="G490"/>
    <hyperlink r:id="rId724" ref="G491"/>
    <hyperlink r:id="rId725" ref="D492"/>
    <hyperlink r:id="rId726" ref="G492"/>
    <hyperlink r:id="rId727" ref="D493"/>
    <hyperlink r:id="rId728" ref="G493"/>
    <hyperlink r:id="rId729" ref="D494"/>
    <hyperlink r:id="rId730" ref="G494"/>
    <hyperlink r:id="rId731" ref="D495"/>
    <hyperlink r:id="rId732" ref="G495"/>
    <hyperlink r:id="rId733" ref="D496"/>
    <hyperlink r:id="rId734" ref="G496"/>
    <hyperlink r:id="rId735" ref="G497"/>
    <hyperlink r:id="rId736" ref="D498"/>
    <hyperlink r:id="rId737" ref="G498"/>
    <hyperlink r:id="rId738" ref="G499"/>
    <hyperlink r:id="rId739" ref="D500"/>
    <hyperlink r:id="rId740" ref="G500"/>
    <hyperlink r:id="rId741" ref="G501"/>
    <hyperlink r:id="rId742" ref="G502"/>
    <hyperlink r:id="rId743" ref="G503"/>
    <hyperlink r:id="rId744" ref="D504"/>
    <hyperlink r:id="rId745" ref="G504"/>
    <hyperlink r:id="rId746" ref="D505"/>
    <hyperlink r:id="rId747" ref="G505"/>
    <hyperlink r:id="rId748" ref="D506"/>
    <hyperlink r:id="rId749" ref="G506"/>
    <hyperlink r:id="rId750" ref="G507"/>
    <hyperlink r:id="rId751" ref="G508"/>
    <hyperlink r:id="rId752" ref="D509"/>
    <hyperlink r:id="rId753" ref="G509"/>
    <hyperlink r:id="rId754" ref="D510"/>
    <hyperlink r:id="rId755" ref="G510"/>
    <hyperlink r:id="rId756" ref="G511"/>
    <hyperlink r:id="rId757" ref="D512"/>
    <hyperlink r:id="rId758" ref="G512"/>
    <hyperlink r:id="rId759" ref="G513"/>
    <hyperlink r:id="rId760" ref="D514"/>
    <hyperlink r:id="rId761" ref="G514"/>
    <hyperlink r:id="rId762" ref="D515"/>
    <hyperlink r:id="rId763" ref="G515"/>
    <hyperlink r:id="rId764" ref="G516"/>
    <hyperlink r:id="rId765" ref="G517"/>
    <hyperlink r:id="rId766" ref="D518"/>
    <hyperlink r:id="rId767" ref="G518"/>
    <hyperlink r:id="rId768" ref="D519"/>
    <hyperlink r:id="rId769" ref="G519"/>
    <hyperlink r:id="rId770" ref="G520"/>
    <hyperlink r:id="rId771" ref="D521"/>
    <hyperlink r:id="rId772" ref="G521"/>
    <hyperlink r:id="rId773" ref="G522"/>
    <hyperlink r:id="rId774" ref="D523"/>
    <hyperlink r:id="rId775" ref="G523"/>
    <hyperlink r:id="rId776" ref="D524"/>
    <hyperlink r:id="rId777" ref="G524"/>
    <hyperlink r:id="rId778" ref="D525"/>
    <hyperlink r:id="rId779" ref="G525"/>
    <hyperlink r:id="rId780" ref="D526"/>
    <hyperlink r:id="rId781" ref="G526"/>
    <hyperlink r:id="rId782" ref="D527"/>
    <hyperlink r:id="rId783" ref="G527"/>
    <hyperlink r:id="rId784" ref="G528"/>
    <hyperlink r:id="rId785" ref="G529"/>
    <hyperlink r:id="rId786" ref="D530"/>
    <hyperlink r:id="rId787" ref="G530"/>
    <hyperlink r:id="rId788" ref="D531"/>
    <hyperlink r:id="rId789" ref="G531"/>
    <hyperlink r:id="rId790" ref="D532"/>
    <hyperlink r:id="rId791" ref="G532"/>
    <hyperlink r:id="rId792" ref="D533"/>
    <hyperlink r:id="rId793" ref="G533"/>
    <hyperlink r:id="rId794" ref="G534"/>
    <hyperlink r:id="rId795" ref="G535"/>
    <hyperlink r:id="rId796" ref="G536"/>
    <hyperlink r:id="rId797" ref="G537"/>
    <hyperlink r:id="rId798" ref="G538"/>
    <hyperlink r:id="rId799" ref="G539"/>
    <hyperlink r:id="rId800" ref="D540"/>
    <hyperlink r:id="rId801" ref="G540"/>
    <hyperlink r:id="rId802" ref="D541"/>
    <hyperlink r:id="rId803" ref="G541"/>
    <hyperlink r:id="rId804" ref="D542"/>
    <hyperlink r:id="rId805" ref="G542"/>
    <hyperlink r:id="rId806" ref="G543"/>
    <hyperlink r:id="rId807" ref="G544"/>
    <hyperlink r:id="rId808" ref="D545"/>
    <hyperlink r:id="rId809" ref="G545"/>
    <hyperlink r:id="rId810" ref="D546"/>
    <hyperlink r:id="rId811" ref="G546"/>
    <hyperlink r:id="rId812" ref="D547"/>
    <hyperlink r:id="rId813" ref="G547"/>
    <hyperlink r:id="rId814" ref="D548"/>
    <hyperlink r:id="rId815" ref="G548"/>
    <hyperlink r:id="rId816" ref="D549"/>
    <hyperlink r:id="rId817" ref="G549"/>
    <hyperlink r:id="rId818" ref="G550"/>
    <hyperlink r:id="rId819" ref="G551"/>
    <hyperlink r:id="rId820" ref="D552"/>
    <hyperlink r:id="rId821" ref="G552"/>
    <hyperlink r:id="rId822" ref="G553"/>
    <hyperlink r:id="rId823" ref="G554"/>
    <hyperlink r:id="rId824" ref="D555"/>
    <hyperlink r:id="rId825" ref="G555"/>
    <hyperlink r:id="rId826" ref="G556"/>
    <hyperlink r:id="rId827" ref="D557"/>
    <hyperlink r:id="rId828" ref="G557"/>
    <hyperlink r:id="rId829" ref="G558"/>
    <hyperlink r:id="rId830" ref="D559"/>
    <hyperlink r:id="rId831" ref="G559"/>
    <hyperlink r:id="rId832" ref="D560"/>
    <hyperlink r:id="rId833" ref="G560"/>
    <hyperlink r:id="rId834" ref="G561"/>
    <hyperlink r:id="rId835" ref="D562"/>
    <hyperlink r:id="rId836" ref="G562"/>
    <hyperlink r:id="rId837" ref="D563"/>
    <hyperlink r:id="rId838" ref="G563"/>
    <hyperlink r:id="rId839" ref="G564"/>
    <hyperlink r:id="rId840" ref="D565"/>
    <hyperlink r:id="rId841" ref="G565"/>
    <hyperlink r:id="rId842" ref="D566"/>
    <hyperlink r:id="rId843" ref="G566"/>
    <hyperlink r:id="rId844" ref="G567"/>
    <hyperlink r:id="rId845" ref="G568"/>
    <hyperlink r:id="rId846" ref="D569"/>
    <hyperlink r:id="rId847" ref="G569"/>
    <hyperlink r:id="rId848" ref="D570"/>
    <hyperlink r:id="rId849" ref="G570"/>
    <hyperlink r:id="rId850" ref="G571"/>
    <hyperlink r:id="rId851" ref="D572"/>
    <hyperlink r:id="rId852" ref="G572"/>
    <hyperlink r:id="rId853" ref="D573"/>
    <hyperlink r:id="rId854" ref="G573"/>
    <hyperlink r:id="rId855" ref="D574"/>
    <hyperlink r:id="rId856" ref="G574"/>
    <hyperlink r:id="rId857" ref="G575"/>
    <hyperlink r:id="rId858" ref="G576"/>
    <hyperlink r:id="rId859" ref="D577"/>
    <hyperlink r:id="rId860" ref="G577"/>
    <hyperlink r:id="rId861" ref="G578"/>
    <hyperlink r:id="rId862" ref="D579"/>
    <hyperlink r:id="rId863" ref="G579"/>
    <hyperlink r:id="rId864" ref="D580"/>
    <hyperlink r:id="rId865" ref="G580"/>
    <hyperlink r:id="rId866" ref="G581"/>
    <hyperlink r:id="rId867" ref="G582"/>
    <hyperlink r:id="rId868" ref="D583"/>
    <hyperlink r:id="rId869" ref="G583"/>
    <hyperlink r:id="rId870" ref="D584"/>
    <hyperlink r:id="rId871" ref="G584"/>
    <hyperlink r:id="rId872" location=".VW7-sc-qqko" ref="D585"/>
    <hyperlink r:id="rId873" ref="G585"/>
    <hyperlink r:id="rId874" ref="D586"/>
    <hyperlink r:id="rId875" ref="G586"/>
    <hyperlink r:id="rId876" ref="D587"/>
    <hyperlink r:id="rId877" ref="G587"/>
    <hyperlink r:id="rId878" ref="G588"/>
    <hyperlink r:id="rId879" ref="D589"/>
    <hyperlink r:id="rId880" ref="G589"/>
    <hyperlink r:id="rId881" ref="G590"/>
    <hyperlink r:id="rId882" ref="D591"/>
    <hyperlink r:id="rId883" ref="G591"/>
    <hyperlink r:id="rId884" ref="G592"/>
    <hyperlink r:id="rId885" ref="D593"/>
    <hyperlink r:id="rId886" ref="G593"/>
    <hyperlink r:id="rId887" ref="D594"/>
    <hyperlink r:id="rId888" ref="G594"/>
    <hyperlink r:id="rId889" ref="G595"/>
    <hyperlink r:id="rId890" ref="D596"/>
    <hyperlink r:id="rId891" ref="G596"/>
    <hyperlink r:id="rId892" ref="D597"/>
    <hyperlink r:id="rId893" ref="G597"/>
    <hyperlink r:id="rId894" ref="G598"/>
    <hyperlink r:id="rId895" ref="G599"/>
    <hyperlink r:id="rId896" ref="D600"/>
    <hyperlink r:id="rId897" ref="G600"/>
    <hyperlink r:id="rId898" ref="D601"/>
    <hyperlink r:id="rId899" ref="G601"/>
    <hyperlink r:id="rId900" ref="D602"/>
    <hyperlink r:id="rId901" ref="G602"/>
    <hyperlink r:id="rId902" ref="D603"/>
    <hyperlink r:id="rId903" ref="G603"/>
    <hyperlink r:id="rId904" ref="D604"/>
    <hyperlink r:id="rId905" ref="G604"/>
    <hyperlink r:id="rId906" ref="D605"/>
    <hyperlink r:id="rId907" ref="G605"/>
    <hyperlink r:id="rId908" ref="D606"/>
    <hyperlink r:id="rId909" ref="G606"/>
    <hyperlink r:id="rId910" ref="D607"/>
    <hyperlink r:id="rId911" ref="G607"/>
    <hyperlink r:id="rId912" ref="G608"/>
    <hyperlink r:id="rId913" ref="D609"/>
    <hyperlink r:id="rId914" ref="G609"/>
    <hyperlink r:id="rId915" ref="G610"/>
    <hyperlink r:id="rId916" ref="D611"/>
    <hyperlink r:id="rId917" ref="G611"/>
    <hyperlink r:id="rId918" ref="G612"/>
    <hyperlink r:id="rId919" ref="D613"/>
    <hyperlink r:id="rId920" ref="G613"/>
    <hyperlink r:id="rId921" ref="D614"/>
    <hyperlink r:id="rId922" ref="G614"/>
    <hyperlink r:id="rId923" ref="D615"/>
    <hyperlink r:id="rId924" ref="G615"/>
    <hyperlink r:id="rId925" ref="D616"/>
    <hyperlink r:id="rId926" ref="G616"/>
    <hyperlink r:id="rId927" ref="D617"/>
    <hyperlink r:id="rId928" ref="G617"/>
    <hyperlink r:id="rId929" ref="D618"/>
    <hyperlink r:id="rId930" ref="G618"/>
    <hyperlink r:id="rId931" ref="D619"/>
    <hyperlink r:id="rId932" ref="G619"/>
    <hyperlink r:id="rId933" ref="D620"/>
    <hyperlink r:id="rId934" ref="G620"/>
    <hyperlink r:id="rId935" ref="D621"/>
    <hyperlink r:id="rId936" ref="G621"/>
    <hyperlink r:id="rId937" ref="G622"/>
    <hyperlink r:id="rId938" ref="G623"/>
    <hyperlink r:id="rId939" ref="D624"/>
    <hyperlink r:id="rId940" ref="G624"/>
    <hyperlink r:id="rId941" ref="D625"/>
    <hyperlink r:id="rId942" ref="G625"/>
    <hyperlink r:id="rId943" ref="D626"/>
    <hyperlink r:id="rId944" ref="G626"/>
    <hyperlink r:id="rId945" ref="G627"/>
    <hyperlink r:id="rId946" ref="G628"/>
    <hyperlink r:id="rId947" ref="D629"/>
    <hyperlink r:id="rId948" ref="G629"/>
    <hyperlink r:id="rId949" ref="G630"/>
    <hyperlink r:id="rId950" ref="G631"/>
    <hyperlink r:id="rId951" ref="D632"/>
    <hyperlink r:id="rId952" ref="G632"/>
    <hyperlink r:id="rId953" ref="D633"/>
    <hyperlink r:id="rId954" ref="G633"/>
    <hyperlink r:id="rId955" ref="D634"/>
    <hyperlink r:id="rId956" ref="G634"/>
    <hyperlink r:id="rId957" ref="D635"/>
    <hyperlink r:id="rId958" ref="G635"/>
    <hyperlink r:id="rId959" ref="D636"/>
    <hyperlink r:id="rId960" ref="G636"/>
    <hyperlink r:id="rId961" ref="G637"/>
    <hyperlink r:id="rId962" ref="G638"/>
    <hyperlink r:id="rId963" ref="D639"/>
    <hyperlink r:id="rId964" ref="G639"/>
    <hyperlink r:id="rId965" ref="D640"/>
    <hyperlink r:id="rId966" ref="G640"/>
    <hyperlink r:id="rId967" ref="G641"/>
    <hyperlink r:id="rId968" ref="G642"/>
    <hyperlink r:id="rId969" ref="G643"/>
    <hyperlink r:id="rId970" ref="G644"/>
    <hyperlink r:id="rId971" ref="G645"/>
    <hyperlink r:id="rId972" ref="G646"/>
    <hyperlink r:id="rId973" ref="G647"/>
    <hyperlink r:id="rId974" ref="D648"/>
    <hyperlink r:id="rId975" ref="G648"/>
    <hyperlink r:id="rId976" ref="G649"/>
    <hyperlink r:id="rId977" ref="D650"/>
    <hyperlink r:id="rId978" ref="G650"/>
    <hyperlink r:id="rId979" ref="D651"/>
    <hyperlink r:id="rId980" ref="G651"/>
    <hyperlink r:id="rId981" ref="D652"/>
    <hyperlink r:id="rId982" ref="G652"/>
    <hyperlink r:id="rId983" ref="G653"/>
    <hyperlink r:id="rId984" ref="G654"/>
    <hyperlink r:id="rId985" ref="G655"/>
    <hyperlink r:id="rId986" ref="G656"/>
    <hyperlink r:id="rId987" ref="G657"/>
    <hyperlink r:id="rId988" ref="G658"/>
    <hyperlink r:id="rId989" ref="G659"/>
    <hyperlink r:id="rId990" ref="G660"/>
    <hyperlink r:id="rId991" ref="D661"/>
    <hyperlink r:id="rId992" ref="G661"/>
    <hyperlink r:id="rId993" ref="G662"/>
    <hyperlink r:id="rId994" ref="G663"/>
    <hyperlink r:id="rId995" ref="G664"/>
    <hyperlink r:id="rId996" ref="G665"/>
    <hyperlink r:id="rId997" ref="G666"/>
    <hyperlink r:id="rId998" ref="D667"/>
    <hyperlink r:id="rId999" ref="G667"/>
    <hyperlink r:id="rId1000" ref="G668"/>
    <hyperlink r:id="rId1001" ref="G669"/>
    <hyperlink r:id="rId1002" ref="D670"/>
    <hyperlink r:id="rId1003" ref="G670"/>
    <hyperlink r:id="rId1004" ref="D671"/>
    <hyperlink r:id="rId1005" ref="G671"/>
    <hyperlink r:id="rId1006" ref="D672"/>
    <hyperlink r:id="rId1007" ref="G672"/>
    <hyperlink r:id="rId1008" ref="D673"/>
    <hyperlink r:id="rId1009" ref="G673"/>
    <hyperlink r:id="rId1010" ref="G674"/>
    <hyperlink r:id="rId1011" ref="G675"/>
    <hyperlink r:id="rId1012" ref="D676"/>
    <hyperlink r:id="rId1013" ref="G676"/>
    <hyperlink r:id="rId1014" ref="D677"/>
    <hyperlink r:id="rId1015" ref="G677"/>
    <hyperlink r:id="rId1016" ref="D678"/>
    <hyperlink r:id="rId1017" ref="G678"/>
    <hyperlink r:id="rId1018" ref="G679"/>
    <hyperlink r:id="rId1019" ref="D680"/>
    <hyperlink r:id="rId1020" ref="G680"/>
    <hyperlink r:id="rId1021" ref="D681"/>
    <hyperlink r:id="rId1022" ref="G681"/>
    <hyperlink r:id="rId1023" ref="D682"/>
    <hyperlink r:id="rId1024" ref="G682"/>
    <hyperlink r:id="rId1025" ref="D683"/>
    <hyperlink r:id="rId1026" ref="G683"/>
    <hyperlink r:id="rId1027" ref="G684"/>
    <hyperlink r:id="rId1028" ref="G685"/>
    <hyperlink r:id="rId1029" ref="D686"/>
    <hyperlink r:id="rId1030" ref="G686"/>
    <hyperlink r:id="rId1031" location="0" ref="D687"/>
    <hyperlink r:id="rId1032" ref="G687"/>
    <hyperlink r:id="rId1033" ref="G688"/>
    <hyperlink r:id="rId1034" ref="D689"/>
    <hyperlink r:id="rId1035" ref="G689"/>
    <hyperlink r:id="rId1036" ref="G690"/>
    <hyperlink r:id="rId1037" ref="G691"/>
    <hyperlink r:id="rId1038" ref="G692"/>
    <hyperlink r:id="rId1039" location="0" ref="D693"/>
    <hyperlink r:id="rId1040" ref="G693"/>
    <hyperlink r:id="rId1041" ref="G694"/>
    <hyperlink r:id="rId1042" ref="D695"/>
    <hyperlink r:id="rId1043" ref="G695"/>
    <hyperlink r:id="rId1044" ref="G696"/>
    <hyperlink r:id="rId1045" ref="G697"/>
    <hyperlink r:id="rId1046" ref="G698"/>
    <hyperlink r:id="rId1047" ref="G699"/>
    <hyperlink r:id="rId1048" ref="D700"/>
    <hyperlink r:id="rId1049" ref="G700"/>
    <hyperlink r:id="rId1050" ref="G701"/>
    <hyperlink r:id="rId1051" ref="D702"/>
    <hyperlink r:id="rId1052" ref="G702"/>
    <hyperlink r:id="rId1053" ref="G703"/>
    <hyperlink r:id="rId1054" ref="G704"/>
    <hyperlink r:id="rId1055" ref="D705"/>
    <hyperlink r:id="rId1056" ref="G705"/>
    <hyperlink r:id="rId1057" ref="D706"/>
    <hyperlink r:id="rId1058" ref="G706"/>
    <hyperlink r:id="rId1059" ref="D707"/>
    <hyperlink r:id="rId1060" ref="G707"/>
    <hyperlink r:id="rId1061" ref="G708"/>
    <hyperlink r:id="rId1062" ref="D709"/>
    <hyperlink r:id="rId1063" ref="G709"/>
    <hyperlink r:id="rId1064" ref="D710"/>
    <hyperlink r:id="rId1065" ref="G710"/>
    <hyperlink r:id="rId1066" ref="D711"/>
    <hyperlink r:id="rId1067" ref="G711"/>
    <hyperlink r:id="rId1068" ref="D712"/>
    <hyperlink r:id="rId1069" ref="G712"/>
    <hyperlink r:id="rId1070" ref="G713"/>
    <hyperlink r:id="rId1071" ref="D714"/>
    <hyperlink r:id="rId1072" ref="G714"/>
    <hyperlink r:id="rId1073" ref="G715"/>
    <hyperlink r:id="rId1074" ref="D716"/>
    <hyperlink r:id="rId1075" ref="G716"/>
    <hyperlink r:id="rId1076" ref="G717"/>
    <hyperlink r:id="rId1077" ref="G718"/>
    <hyperlink r:id="rId1078" ref="D719"/>
    <hyperlink r:id="rId1079" ref="G719"/>
    <hyperlink r:id="rId1080" ref="D720"/>
    <hyperlink r:id="rId1081" ref="G720"/>
    <hyperlink r:id="rId1082" ref="D721"/>
    <hyperlink r:id="rId1083" ref="G721"/>
    <hyperlink r:id="rId1084" ref="D722"/>
    <hyperlink r:id="rId1085" ref="G722"/>
    <hyperlink r:id="rId1086" ref="G723"/>
    <hyperlink r:id="rId1087" ref="D724"/>
    <hyperlink r:id="rId1088" ref="G724"/>
    <hyperlink r:id="rId1089" ref="D725"/>
    <hyperlink r:id="rId1090" ref="G725"/>
    <hyperlink r:id="rId1091" ref="D726"/>
    <hyperlink r:id="rId1092" ref="G726"/>
    <hyperlink r:id="rId1093" ref="D727"/>
    <hyperlink r:id="rId1094" ref="G727"/>
    <hyperlink r:id="rId1095" ref="D728"/>
    <hyperlink r:id="rId1096" ref="G728"/>
    <hyperlink r:id="rId1097" ref="G729"/>
    <hyperlink r:id="rId1098" ref="D730"/>
    <hyperlink r:id="rId1099" ref="G730"/>
    <hyperlink r:id="rId1100" ref="G731"/>
    <hyperlink r:id="rId1101" ref="G732"/>
    <hyperlink r:id="rId1102" ref="D733"/>
    <hyperlink r:id="rId1103" ref="G733"/>
    <hyperlink r:id="rId1104" ref="D734"/>
    <hyperlink r:id="rId1105" ref="G734"/>
    <hyperlink r:id="rId1106" ref="D735"/>
    <hyperlink r:id="rId1107" ref="G735"/>
    <hyperlink r:id="rId1108" ref="G736"/>
    <hyperlink r:id="rId1109" ref="G737"/>
    <hyperlink r:id="rId1110" ref="G738"/>
    <hyperlink r:id="rId1111" ref="G739"/>
    <hyperlink r:id="rId1112" ref="D740"/>
    <hyperlink r:id="rId1113" ref="G740"/>
    <hyperlink r:id="rId1114" ref="D741"/>
    <hyperlink r:id="rId1115" ref="G741"/>
    <hyperlink r:id="rId1116" ref="G742"/>
    <hyperlink r:id="rId1117" ref="D743"/>
    <hyperlink r:id="rId1118" ref="G743"/>
    <hyperlink r:id="rId1119" ref="D744"/>
    <hyperlink r:id="rId1120" ref="G744"/>
    <hyperlink r:id="rId1121" ref="D745"/>
    <hyperlink r:id="rId1122" ref="G745"/>
    <hyperlink r:id="rId1123" ref="G746"/>
    <hyperlink r:id="rId1124" ref="D747"/>
    <hyperlink r:id="rId1125" ref="G747"/>
    <hyperlink r:id="rId1126" ref="G748"/>
    <hyperlink r:id="rId1127" ref="D749"/>
    <hyperlink r:id="rId1128" ref="G749"/>
    <hyperlink r:id="rId1129" ref="D750"/>
    <hyperlink r:id="rId1130" ref="G750"/>
    <hyperlink r:id="rId1131" ref="D751"/>
    <hyperlink r:id="rId1132" ref="G751"/>
    <hyperlink r:id="rId1133" ref="G752"/>
    <hyperlink r:id="rId1134" ref="D753"/>
    <hyperlink r:id="rId1135" ref="G753"/>
    <hyperlink r:id="rId1136" ref="D754"/>
    <hyperlink r:id="rId1137" ref="G754"/>
    <hyperlink r:id="rId1138" ref="D755"/>
    <hyperlink r:id="rId1139" ref="G755"/>
    <hyperlink r:id="rId1140" ref="D756"/>
    <hyperlink r:id="rId1141" ref="G756"/>
    <hyperlink r:id="rId1142" ref="G757"/>
    <hyperlink r:id="rId1143" ref="D758"/>
    <hyperlink r:id="rId1144" ref="G758"/>
    <hyperlink r:id="rId1145" ref="D759"/>
    <hyperlink r:id="rId1146" ref="G759"/>
    <hyperlink r:id="rId1147" ref="D760"/>
    <hyperlink r:id="rId1148" ref="G760"/>
    <hyperlink r:id="rId1149" ref="G761"/>
    <hyperlink r:id="rId1150" ref="G762"/>
    <hyperlink r:id="rId1151" ref="D763"/>
    <hyperlink r:id="rId1152" ref="G763"/>
    <hyperlink r:id="rId1153" ref="D764"/>
    <hyperlink r:id="rId1154" ref="G764"/>
    <hyperlink r:id="rId1155" ref="G765"/>
    <hyperlink r:id="rId1156" ref="D766"/>
    <hyperlink r:id="rId1157" ref="G766"/>
    <hyperlink r:id="rId1158" ref="D767"/>
    <hyperlink r:id="rId1159" ref="G767"/>
    <hyperlink r:id="rId1160" ref="D768"/>
    <hyperlink r:id="rId1161" ref="G768"/>
    <hyperlink r:id="rId1162" ref="D769"/>
    <hyperlink r:id="rId1163" ref="G769"/>
    <hyperlink r:id="rId1164" ref="D770"/>
    <hyperlink r:id="rId1165" ref="G770"/>
    <hyperlink r:id="rId1166" ref="G771"/>
    <hyperlink r:id="rId1167" ref="D772"/>
    <hyperlink r:id="rId1168" ref="G772"/>
    <hyperlink r:id="rId1169" ref="D773"/>
    <hyperlink r:id="rId1170" ref="G773"/>
    <hyperlink r:id="rId1171" ref="D774"/>
    <hyperlink r:id="rId1172" ref="G774"/>
    <hyperlink r:id="rId1173" ref="G775"/>
    <hyperlink r:id="rId1174" ref="D776"/>
    <hyperlink r:id="rId1175" ref="G776"/>
    <hyperlink r:id="rId1176" ref="D777"/>
    <hyperlink r:id="rId1177" ref="G777"/>
    <hyperlink r:id="rId1178" ref="G778"/>
    <hyperlink r:id="rId1179" ref="D779"/>
    <hyperlink r:id="rId1180" ref="G779"/>
    <hyperlink r:id="rId1181" ref="D780"/>
    <hyperlink r:id="rId1182" ref="G780"/>
    <hyperlink r:id="rId1183" ref="D781"/>
    <hyperlink r:id="rId1184" ref="G781"/>
    <hyperlink r:id="rId1185" ref="D782"/>
    <hyperlink r:id="rId1186" ref="G782"/>
    <hyperlink r:id="rId1187" ref="G783"/>
    <hyperlink r:id="rId1188" ref="G784"/>
    <hyperlink r:id="rId1189" ref="D785"/>
    <hyperlink r:id="rId1190" ref="G785"/>
    <hyperlink r:id="rId1191" ref="G786"/>
    <hyperlink r:id="rId1192" ref="D787"/>
    <hyperlink r:id="rId1193" ref="G787"/>
    <hyperlink r:id="rId1194" ref="G788"/>
    <hyperlink r:id="rId1195" ref="D789"/>
    <hyperlink r:id="rId1196" ref="G789"/>
    <hyperlink r:id="rId1197" ref="D790"/>
    <hyperlink r:id="rId1198" ref="G790"/>
    <hyperlink r:id="rId1199" ref="D791"/>
    <hyperlink r:id="rId1200" ref="G791"/>
    <hyperlink r:id="rId1201" ref="D792"/>
    <hyperlink r:id="rId1202" ref="G792"/>
    <hyperlink r:id="rId1203" ref="G793"/>
    <hyperlink r:id="rId1204" ref="D794"/>
    <hyperlink r:id="rId1205" ref="G794"/>
    <hyperlink r:id="rId1206" ref="D795"/>
    <hyperlink r:id="rId1207" ref="G795"/>
    <hyperlink r:id="rId1208" ref="G796"/>
    <hyperlink r:id="rId1209" ref="G797"/>
    <hyperlink r:id="rId1210" ref="G798"/>
    <hyperlink r:id="rId1211" ref="D799"/>
    <hyperlink r:id="rId1212" ref="G799"/>
    <hyperlink r:id="rId1213" ref="G800"/>
    <hyperlink r:id="rId1214" ref="G801"/>
    <hyperlink r:id="rId1215" ref="G802"/>
    <hyperlink r:id="rId1216" ref="D803"/>
    <hyperlink r:id="rId1217" ref="G803"/>
    <hyperlink r:id="rId1218" ref="G804"/>
    <hyperlink r:id="rId1219" ref="G805"/>
    <hyperlink r:id="rId1220" ref="G806"/>
    <hyperlink r:id="rId1221" ref="G807"/>
    <hyperlink r:id="rId1222" ref="D808"/>
    <hyperlink r:id="rId1223" ref="G808"/>
    <hyperlink r:id="rId1224" ref="D809"/>
    <hyperlink r:id="rId1225" ref="G809"/>
    <hyperlink r:id="rId1226" ref="D810"/>
    <hyperlink r:id="rId1227" ref="G810"/>
    <hyperlink r:id="rId1228" ref="G811"/>
    <hyperlink r:id="rId1229" ref="G812"/>
    <hyperlink r:id="rId1230" ref="D813"/>
    <hyperlink r:id="rId1231" ref="G813"/>
    <hyperlink r:id="rId1232" ref="D814"/>
    <hyperlink r:id="rId1233" ref="G814"/>
    <hyperlink r:id="rId1234" ref="D815"/>
    <hyperlink r:id="rId1235" ref="G815"/>
    <hyperlink r:id="rId1236" ref="D816"/>
    <hyperlink r:id="rId1237" ref="G816"/>
    <hyperlink r:id="rId1238" ref="G817"/>
    <hyperlink r:id="rId1239" ref="D818"/>
    <hyperlink r:id="rId1240" ref="G818"/>
    <hyperlink r:id="rId1241" ref="D819"/>
    <hyperlink r:id="rId1242" ref="G819"/>
    <hyperlink r:id="rId1243" ref="G820"/>
    <hyperlink r:id="rId1244" ref="D821"/>
    <hyperlink r:id="rId1245" ref="G821"/>
    <hyperlink r:id="rId1246" ref="D822"/>
    <hyperlink r:id="rId1247" ref="G822"/>
    <hyperlink r:id="rId1248" ref="G823"/>
    <hyperlink r:id="rId1249" ref="D824"/>
    <hyperlink r:id="rId1250" ref="G824"/>
    <hyperlink r:id="rId1251" ref="G825"/>
    <hyperlink r:id="rId1252" ref="G826"/>
    <hyperlink r:id="rId1253" ref="D827"/>
    <hyperlink r:id="rId1254" ref="G827"/>
    <hyperlink r:id="rId1255" ref="G828"/>
    <hyperlink r:id="rId1256" ref="G829"/>
    <hyperlink r:id="rId1257" ref="D830"/>
    <hyperlink r:id="rId1258" ref="G830"/>
    <hyperlink r:id="rId1259" ref="G831"/>
    <hyperlink r:id="rId1260" ref="G832"/>
    <hyperlink r:id="rId1261" ref="D833"/>
    <hyperlink r:id="rId1262" ref="G833"/>
    <hyperlink r:id="rId1263" ref="G834"/>
    <hyperlink r:id="rId1264" ref="D835"/>
    <hyperlink r:id="rId1265" ref="G835"/>
    <hyperlink r:id="rId1266" ref="G836"/>
    <hyperlink r:id="rId1267" ref="G837"/>
    <hyperlink r:id="rId1268" ref="D838"/>
    <hyperlink r:id="rId1269" ref="G838"/>
    <hyperlink r:id="rId1270" ref="G839"/>
    <hyperlink r:id="rId1271" ref="G840"/>
    <hyperlink r:id="rId1272" ref="D841"/>
    <hyperlink r:id="rId1273" ref="G841"/>
    <hyperlink r:id="rId1274" ref="D842"/>
    <hyperlink r:id="rId1275" ref="G842"/>
    <hyperlink r:id="rId1276" ref="D843"/>
    <hyperlink r:id="rId1277" ref="G843"/>
    <hyperlink r:id="rId1278" ref="D844"/>
    <hyperlink r:id="rId1279" ref="G844"/>
    <hyperlink r:id="rId1280" ref="G845"/>
    <hyperlink r:id="rId1281" ref="D846"/>
    <hyperlink r:id="rId1282" ref="G846"/>
    <hyperlink r:id="rId1283" ref="D847"/>
    <hyperlink r:id="rId1284" ref="G847"/>
    <hyperlink r:id="rId1285" ref="G848"/>
    <hyperlink r:id="rId1286" ref="D849"/>
    <hyperlink r:id="rId1287" ref="G849"/>
    <hyperlink r:id="rId1288" ref="D850"/>
    <hyperlink r:id="rId1289" ref="G850"/>
    <hyperlink r:id="rId1290" ref="G851"/>
    <hyperlink r:id="rId1291" ref="D852"/>
    <hyperlink r:id="rId1292" ref="G852"/>
    <hyperlink r:id="rId1293" ref="D853"/>
    <hyperlink r:id="rId1294" ref="G853"/>
    <hyperlink r:id="rId1295" ref="G854"/>
    <hyperlink r:id="rId1296" ref="D855"/>
    <hyperlink r:id="rId1297" ref="G855"/>
    <hyperlink r:id="rId1298" ref="G856"/>
    <hyperlink r:id="rId1299" ref="D857"/>
    <hyperlink r:id="rId1300" ref="G857"/>
    <hyperlink r:id="rId1301" ref="G858"/>
    <hyperlink r:id="rId1302" ref="D859"/>
    <hyperlink r:id="rId1303" ref="G859"/>
    <hyperlink r:id="rId1304" ref="D860"/>
    <hyperlink r:id="rId1305" ref="G860"/>
    <hyperlink r:id="rId1306" ref="G861"/>
    <hyperlink r:id="rId1307" ref="D862"/>
    <hyperlink r:id="rId1308" ref="G862"/>
    <hyperlink r:id="rId1309" ref="D863"/>
    <hyperlink r:id="rId1310" ref="G863"/>
    <hyperlink r:id="rId1311" ref="G864"/>
    <hyperlink r:id="rId1312" ref="D865"/>
    <hyperlink r:id="rId1313" ref="G865"/>
    <hyperlink r:id="rId1314" ref="D866"/>
    <hyperlink r:id="rId1315" ref="G866"/>
    <hyperlink r:id="rId1316" ref="D867"/>
    <hyperlink r:id="rId1317" ref="G867"/>
    <hyperlink r:id="rId1318" ref="D868"/>
    <hyperlink r:id="rId1319" ref="G868"/>
    <hyperlink r:id="rId1320" ref="G869"/>
    <hyperlink r:id="rId1321" ref="D870"/>
    <hyperlink r:id="rId1322" ref="G870"/>
    <hyperlink r:id="rId1323" ref="G871"/>
    <hyperlink r:id="rId1324" ref="D872"/>
    <hyperlink r:id="rId1325" ref="G872"/>
    <hyperlink r:id="rId1326" ref="G873"/>
    <hyperlink r:id="rId1327" ref="D874"/>
    <hyperlink r:id="rId1328" ref="G874"/>
    <hyperlink r:id="rId1329" ref="G875"/>
    <hyperlink r:id="rId1330" ref="G876"/>
    <hyperlink r:id="rId1331" ref="D877"/>
    <hyperlink r:id="rId1332" ref="G877"/>
    <hyperlink r:id="rId1333" ref="G878"/>
    <hyperlink r:id="rId1334" ref="D879"/>
    <hyperlink r:id="rId1335" ref="G879"/>
    <hyperlink r:id="rId1336" ref="G880"/>
    <hyperlink r:id="rId1337" ref="G881"/>
    <hyperlink r:id="rId1338" ref="D882"/>
    <hyperlink r:id="rId1339" ref="G882"/>
    <hyperlink r:id="rId1340" ref="G883"/>
    <hyperlink r:id="rId1341" ref="D884"/>
    <hyperlink r:id="rId1342" ref="G884"/>
    <hyperlink r:id="rId1343" ref="D885"/>
    <hyperlink r:id="rId1344" ref="G885"/>
    <hyperlink r:id="rId1345" ref="D886"/>
    <hyperlink r:id="rId1346" ref="G886"/>
    <hyperlink r:id="rId1347" ref="D887"/>
    <hyperlink r:id="rId1348" ref="G887"/>
    <hyperlink r:id="rId1349" ref="D888"/>
    <hyperlink r:id="rId1350" ref="G888"/>
    <hyperlink r:id="rId1351" ref="D889"/>
    <hyperlink r:id="rId1352" ref="G889"/>
    <hyperlink r:id="rId1353" ref="D890"/>
    <hyperlink r:id="rId1354" ref="G890"/>
    <hyperlink r:id="rId1355" ref="D891"/>
    <hyperlink r:id="rId1356" ref="G891"/>
    <hyperlink r:id="rId1357" ref="D892"/>
    <hyperlink r:id="rId1358" ref="G892"/>
    <hyperlink r:id="rId1359" ref="G893"/>
    <hyperlink r:id="rId1360" ref="D894"/>
    <hyperlink r:id="rId1361" ref="G894"/>
    <hyperlink r:id="rId1362" ref="D895"/>
    <hyperlink r:id="rId1363" ref="G895"/>
    <hyperlink r:id="rId1364" ref="D896"/>
    <hyperlink r:id="rId1365" ref="G896"/>
    <hyperlink r:id="rId1366" ref="D897"/>
    <hyperlink r:id="rId1367" ref="G897"/>
    <hyperlink r:id="rId1368" ref="G898"/>
    <hyperlink r:id="rId1369" ref="D899"/>
    <hyperlink r:id="rId1370" ref="G899"/>
    <hyperlink r:id="rId1371" ref="D900"/>
    <hyperlink r:id="rId1372" ref="G900"/>
    <hyperlink r:id="rId1373" ref="D901"/>
    <hyperlink r:id="rId1374" ref="G901"/>
    <hyperlink r:id="rId1375" ref="D902"/>
    <hyperlink r:id="rId1376" ref="G902"/>
    <hyperlink r:id="rId1377" ref="D903"/>
    <hyperlink r:id="rId1378" ref="G903"/>
    <hyperlink r:id="rId1379" ref="D904"/>
    <hyperlink r:id="rId1380" ref="G904"/>
    <hyperlink r:id="rId1381" ref="D905"/>
    <hyperlink r:id="rId1382" ref="G905"/>
    <hyperlink r:id="rId1383" ref="G906"/>
    <hyperlink r:id="rId1384" ref="G907"/>
    <hyperlink r:id="rId1385" ref="G908"/>
    <hyperlink r:id="rId1386" ref="D909"/>
    <hyperlink r:id="rId1387" ref="G909"/>
    <hyperlink r:id="rId1388" ref="D910"/>
    <hyperlink r:id="rId1389" ref="G910"/>
    <hyperlink r:id="rId1390" ref="G911"/>
    <hyperlink r:id="rId1391" ref="D912"/>
    <hyperlink r:id="rId1392" ref="G912"/>
    <hyperlink r:id="rId1393" ref="G913"/>
    <hyperlink r:id="rId1394" ref="D914"/>
    <hyperlink r:id="rId1395" ref="G914"/>
    <hyperlink r:id="rId1396" ref="D915"/>
    <hyperlink r:id="rId1397" ref="G915"/>
    <hyperlink r:id="rId1398" ref="D916"/>
    <hyperlink r:id="rId1399" ref="G916"/>
    <hyperlink r:id="rId1400" ref="D917"/>
    <hyperlink r:id="rId1401" ref="G917"/>
    <hyperlink r:id="rId1402" ref="D918"/>
    <hyperlink r:id="rId1403" ref="G918"/>
    <hyperlink r:id="rId1404" ref="G919"/>
    <hyperlink r:id="rId1405" ref="D920"/>
    <hyperlink r:id="rId1406" ref="G920"/>
    <hyperlink r:id="rId1407" ref="G921"/>
    <hyperlink r:id="rId1408" ref="D922"/>
    <hyperlink r:id="rId1409" ref="G922"/>
    <hyperlink r:id="rId1410" ref="D923"/>
    <hyperlink r:id="rId1411" ref="G923"/>
    <hyperlink r:id="rId1412" ref="G924"/>
    <hyperlink r:id="rId1413" ref="G925"/>
    <hyperlink r:id="rId1414" ref="D926"/>
    <hyperlink r:id="rId1415" ref="G926"/>
    <hyperlink r:id="rId1416" ref="D927"/>
    <hyperlink r:id="rId1417" ref="G927"/>
    <hyperlink r:id="rId1418" ref="G928"/>
    <hyperlink r:id="rId1419" ref="D929"/>
    <hyperlink r:id="rId1420" ref="G929"/>
    <hyperlink r:id="rId1421" ref="D930"/>
    <hyperlink r:id="rId1422" ref="G930"/>
    <hyperlink r:id="rId1423" ref="D931"/>
    <hyperlink r:id="rId1424" ref="G931"/>
    <hyperlink r:id="rId1425" ref="G932"/>
    <hyperlink r:id="rId1426" ref="G933"/>
    <hyperlink r:id="rId1427" ref="D934"/>
    <hyperlink r:id="rId1428" ref="G934"/>
    <hyperlink r:id="rId1429" ref="D935"/>
    <hyperlink r:id="rId1430" ref="G935"/>
    <hyperlink r:id="rId1431" ref="G936"/>
    <hyperlink r:id="rId1432" ref="G937"/>
    <hyperlink r:id="rId1433" ref="G938"/>
    <hyperlink r:id="rId1434" ref="G939"/>
    <hyperlink r:id="rId1435" ref="G940"/>
    <hyperlink r:id="rId1436" ref="G941"/>
    <hyperlink r:id="rId1437" ref="G942"/>
    <hyperlink r:id="rId1438" ref="G943"/>
    <hyperlink r:id="rId1439" ref="D944"/>
    <hyperlink r:id="rId1440" ref="G944"/>
    <hyperlink r:id="rId1441" ref="D945"/>
    <hyperlink r:id="rId1442" ref="G945"/>
    <hyperlink r:id="rId1443" ref="D946"/>
    <hyperlink r:id="rId1444" ref="G946"/>
    <hyperlink r:id="rId1445" ref="G947"/>
    <hyperlink r:id="rId1446" ref="G948"/>
    <hyperlink r:id="rId1447" ref="D949"/>
    <hyperlink r:id="rId1448" ref="G949"/>
    <hyperlink r:id="rId1449" ref="D950"/>
    <hyperlink r:id="rId1450" ref="G950"/>
    <hyperlink r:id="rId1451" ref="G951"/>
    <hyperlink r:id="rId1452" ref="D952"/>
    <hyperlink r:id="rId1453" ref="G952"/>
    <hyperlink r:id="rId1454" ref="D953"/>
    <hyperlink r:id="rId1455" ref="G953"/>
    <hyperlink r:id="rId1456" ref="D954"/>
    <hyperlink r:id="rId1457" ref="G954"/>
    <hyperlink r:id="rId1458" ref="G955"/>
    <hyperlink r:id="rId1459" ref="G956"/>
    <hyperlink r:id="rId1460" ref="D957"/>
    <hyperlink r:id="rId1461" ref="G957"/>
    <hyperlink r:id="rId1462" ref="D958"/>
    <hyperlink r:id="rId1463" ref="G958"/>
    <hyperlink r:id="rId1464" ref="G959"/>
    <hyperlink r:id="rId1465" ref="D960"/>
    <hyperlink r:id="rId1466" ref="G960"/>
    <hyperlink r:id="rId1467" ref="G961"/>
    <hyperlink r:id="rId1468" ref="D962"/>
    <hyperlink r:id="rId1469" ref="G962"/>
    <hyperlink r:id="rId1470" ref="D963"/>
    <hyperlink r:id="rId1471" ref="G963"/>
    <hyperlink r:id="rId1472" ref="G964"/>
    <hyperlink r:id="rId1473" ref="D965"/>
    <hyperlink r:id="rId1474" ref="G965"/>
    <hyperlink r:id="rId1475" ref="D966"/>
    <hyperlink r:id="rId1476" ref="G966"/>
    <hyperlink r:id="rId1477" ref="D967"/>
    <hyperlink r:id="rId1478" ref="G967"/>
    <hyperlink r:id="rId1479" ref="G968"/>
    <hyperlink r:id="rId1480" ref="G969"/>
    <hyperlink r:id="rId1481" ref="G970"/>
    <hyperlink r:id="rId1482" ref="G971"/>
    <hyperlink r:id="rId1483" ref="D972"/>
    <hyperlink r:id="rId1484" ref="G972"/>
    <hyperlink r:id="rId1485" ref="D973"/>
    <hyperlink r:id="rId1486" ref="G973"/>
    <hyperlink r:id="rId1487" ref="G974"/>
    <hyperlink r:id="rId1488" ref="G975"/>
    <hyperlink r:id="rId1489" ref="D976"/>
    <hyperlink r:id="rId1490" ref="G976"/>
    <hyperlink r:id="rId1491" ref="G977"/>
    <hyperlink r:id="rId1492" ref="D978"/>
    <hyperlink r:id="rId1493" ref="G978"/>
    <hyperlink r:id="rId1494" ref="G979"/>
    <hyperlink r:id="rId1495" ref="D980"/>
    <hyperlink r:id="rId1496" ref="G980"/>
    <hyperlink r:id="rId1497" ref="D981"/>
    <hyperlink r:id="rId1498" ref="G981"/>
    <hyperlink r:id="rId1499" ref="D982"/>
    <hyperlink r:id="rId1500" ref="G982"/>
    <hyperlink r:id="rId1501" ref="G983"/>
    <hyperlink r:id="rId1502" ref="G984"/>
    <hyperlink r:id="rId1503" ref="D985"/>
    <hyperlink r:id="rId1504" ref="G985"/>
    <hyperlink r:id="rId1505" ref="D986"/>
    <hyperlink r:id="rId1506" ref="G986"/>
    <hyperlink r:id="rId1507" ref="D987"/>
    <hyperlink r:id="rId1508" ref="G987"/>
    <hyperlink r:id="rId1509" ref="G988"/>
    <hyperlink r:id="rId1510" ref="G989"/>
    <hyperlink r:id="rId1511" ref="G990"/>
    <hyperlink r:id="rId1512" ref="D991"/>
    <hyperlink r:id="rId1513" ref="G991"/>
    <hyperlink r:id="rId1514" ref="D992"/>
    <hyperlink r:id="rId1515" ref="G992"/>
    <hyperlink r:id="rId1516" ref="G993"/>
    <hyperlink r:id="rId1517" ref="D994"/>
    <hyperlink r:id="rId1518" ref="G994"/>
    <hyperlink r:id="rId1519" ref="G995"/>
    <hyperlink r:id="rId1520" ref="G996"/>
    <hyperlink r:id="rId1521" ref="D997"/>
    <hyperlink r:id="rId1522" ref="G997"/>
    <hyperlink r:id="rId1523" ref="D998"/>
    <hyperlink r:id="rId1524" ref="G998"/>
    <hyperlink r:id="rId1525" ref="G999"/>
    <hyperlink r:id="rId1526" ref="G1000"/>
    <hyperlink r:id="rId1527" ref="D1001"/>
    <hyperlink r:id="rId1528" ref="G1001"/>
    <hyperlink r:id="rId1529" ref="D1002"/>
    <hyperlink r:id="rId1530" ref="G1002"/>
    <hyperlink r:id="rId1531" location="igWeeklyzm1g10zm2g25zvzcv" ref="D1003"/>
    <hyperlink r:id="rId1532" ref="G1003"/>
    <hyperlink r:id="rId1533" ref="D1004"/>
    <hyperlink r:id="rId1534" ref="G1004"/>
    <hyperlink r:id="rId1535" ref="G1005"/>
    <hyperlink r:id="rId1536" ref="G1006"/>
    <hyperlink r:id="rId1537" ref="D1007"/>
    <hyperlink r:id="rId1538" ref="G1007"/>
    <hyperlink r:id="rId1539" ref="G1008"/>
    <hyperlink r:id="rId1540" ref="G1009"/>
    <hyperlink r:id="rId1541" ref="G1010"/>
    <hyperlink r:id="rId1542" ref="G1011"/>
    <hyperlink r:id="rId1543" ref="G1012"/>
    <hyperlink r:id="rId1544" ref="G1013"/>
    <hyperlink r:id="rId1545" ref="D1014"/>
    <hyperlink r:id="rId1546" ref="G1014"/>
    <hyperlink r:id="rId1547" ref="G1015"/>
    <hyperlink r:id="rId1548" ref="G1016"/>
    <hyperlink r:id="rId1549" ref="D1017"/>
    <hyperlink r:id="rId1550" ref="G1017"/>
    <hyperlink r:id="rId1551" ref="G1018"/>
    <hyperlink r:id="rId1552" ref="G1019"/>
    <hyperlink r:id="rId1553" ref="D1020"/>
    <hyperlink r:id="rId1554" ref="G1020"/>
    <hyperlink r:id="rId1555" ref="D1021"/>
    <hyperlink r:id="rId1556" ref="G1021"/>
    <hyperlink r:id="rId1557" ref="D1022"/>
    <hyperlink r:id="rId1558" ref="G1022"/>
    <hyperlink r:id="rId1559" ref="G1023"/>
    <hyperlink r:id="rId1560" ref="G1024"/>
    <hyperlink r:id="rId1561" ref="G1025"/>
    <hyperlink r:id="rId1562" ref="D1026"/>
    <hyperlink r:id="rId1563" ref="G1026"/>
    <hyperlink r:id="rId1564" ref="D1027"/>
    <hyperlink r:id="rId1565" ref="G1027"/>
    <hyperlink r:id="rId1566" ref="D1028"/>
    <hyperlink r:id="rId1567" ref="G1028"/>
    <hyperlink r:id="rId1568" ref="G1029"/>
    <hyperlink r:id="rId1569" ref="D1030"/>
    <hyperlink r:id="rId1570" ref="G1030"/>
    <hyperlink r:id="rId1571" ref="G1031"/>
    <hyperlink r:id="rId1572" ref="G1032"/>
    <hyperlink r:id="rId1573" ref="D1033"/>
    <hyperlink r:id="rId1574" ref="G1033"/>
    <hyperlink r:id="rId1575" ref="D1034"/>
    <hyperlink r:id="rId1576" ref="G1034"/>
    <hyperlink r:id="rId1577" ref="D1035"/>
    <hyperlink r:id="rId1578" ref="G1035"/>
    <hyperlink r:id="rId1579" ref="G1036"/>
    <hyperlink r:id="rId1580" ref="G1037"/>
    <hyperlink r:id="rId1581" ref="D1038"/>
    <hyperlink r:id="rId1582" ref="G1038"/>
    <hyperlink r:id="rId1583" ref="G1039"/>
    <hyperlink r:id="rId1584" ref="D1040"/>
    <hyperlink r:id="rId1585" ref="G1040"/>
    <hyperlink r:id="rId1586" ref="D1041"/>
    <hyperlink r:id="rId1587" ref="G1041"/>
    <hyperlink r:id="rId1588" ref="G1042"/>
    <hyperlink r:id="rId1589" ref="G1043"/>
    <hyperlink r:id="rId1590" ref="D1044"/>
    <hyperlink r:id="rId1591" ref="G1044"/>
    <hyperlink r:id="rId1592" ref="G1045"/>
    <hyperlink r:id="rId1593" ref="D1046"/>
    <hyperlink r:id="rId1594" ref="G1046"/>
    <hyperlink r:id="rId1595" ref="G1047"/>
    <hyperlink r:id="rId1596" ref="G1048"/>
    <hyperlink r:id="rId1597" ref="D1049"/>
    <hyperlink r:id="rId1598" ref="G1049"/>
    <hyperlink r:id="rId1599" ref="D1050"/>
    <hyperlink r:id="rId1600" ref="G1050"/>
    <hyperlink r:id="rId1601" ref="G1051"/>
    <hyperlink r:id="rId1602" ref="G1052"/>
    <hyperlink r:id="rId1603" ref="D1053"/>
    <hyperlink r:id="rId1604" ref="G1053"/>
    <hyperlink r:id="rId1605" ref="G1054"/>
    <hyperlink r:id="rId1606" ref="G1055"/>
    <hyperlink r:id="rId1607" ref="G1056"/>
    <hyperlink r:id="rId1608" ref="D1057"/>
    <hyperlink r:id="rId1609" ref="G1057"/>
    <hyperlink r:id="rId1610" ref="D1058"/>
    <hyperlink r:id="rId1611" ref="G1058"/>
    <hyperlink r:id="rId1612" ref="D1059"/>
    <hyperlink r:id="rId1613" ref="G1059"/>
    <hyperlink r:id="rId1614" ref="G1060"/>
    <hyperlink r:id="rId1615" ref="D1061"/>
    <hyperlink r:id="rId1616" ref="G1061"/>
    <hyperlink r:id="rId1617" ref="G1062"/>
    <hyperlink r:id="rId1618" ref="G1063"/>
    <hyperlink r:id="rId1619" ref="G1064"/>
    <hyperlink r:id="rId1620" ref="G1065"/>
    <hyperlink r:id="rId1621" ref="G1066"/>
    <hyperlink r:id="rId1622" ref="G1067"/>
    <hyperlink r:id="rId1623" ref="D1068"/>
    <hyperlink r:id="rId1624" ref="G1068"/>
    <hyperlink r:id="rId1625" ref="G1069"/>
    <hyperlink r:id="rId1626" ref="G1070"/>
    <hyperlink r:id="rId1627" ref="D1071"/>
    <hyperlink r:id="rId1628" ref="G1071"/>
    <hyperlink r:id="rId1629" ref="G1072"/>
    <hyperlink r:id="rId1630" ref="G1073"/>
    <hyperlink r:id="rId1631" ref="D1074"/>
    <hyperlink r:id="rId1632" ref="G1074"/>
    <hyperlink r:id="rId1633" ref="D1075"/>
    <hyperlink r:id="rId1634" ref="G1075"/>
    <hyperlink r:id="rId1635" ref="D1076"/>
    <hyperlink r:id="rId1636" ref="G1076"/>
    <hyperlink r:id="rId1637" ref="G1077"/>
    <hyperlink r:id="rId1638" ref="D1078"/>
    <hyperlink r:id="rId1639" ref="G1078"/>
    <hyperlink r:id="rId1640" ref="D1079"/>
    <hyperlink r:id="rId1641" ref="G1079"/>
    <hyperlink r:id="rId1642" ref="G1080"/>
    <hyperlink r:id="rId1643" ref="D1081"/>
    <hyperlink r:id="rId1644" ref="G1081"/>
    <hyperlink r:id="rId1645" ref="G1082"/>
    <hyperlink r:id="rId1646" ref="D1083"/>
    <hyperlink r:id="rId1647" ref="G1083"/>
    <hyperlink r:id="rId1648" ref="D1084"/>
    <hyperlink r:id="rId1649" ref="G1084"/>
    <hyperlink r:id="rId1650" ref="G1085"/>
    <hyperlink r:id="rId1651" ref="G1086"/>
    <hyperlink r:id="rId1652" ref="D1087"/>
    <hyperlink r:id="rId1653" ref="G1087"/>
    <hyperlink r:id="rId1654" ref="G1088"/>
    <hyperlink r:id="rId1655" ref="G1089"/>
    <hyperlink r:id="rId1656" ref="G1090"/>
    <hyperlink r:id="rId1657" ref="G1091"/>
    <hyperlink r:id="rId1658" ref="G1092"/>
    <hyperlink r:id="rId1659" ref="D1093"/>
    <hyperlink r:id="rId1660" ref="G1093"/>
    <hyperlink r:id="rId1661" ref="G1094"/>
    <hyperlink r:id="rId1662" ref="G1095"/>
    <hyperlink r:id="rId1663" ref="G1096"/>
    <hyperlink r:id="rId1664" ref="G1097"/>
    <hyperlink r:id="rId1665" ref="D1098"/>
    <hyperlink r:id="rId1666" ref="G1098"/>
    <hyperlink r:id="rId1667" ref="G1099"/>
    <hyperlink r:id="rId1668" ref="D1100"/>
    <hyperlink r:id="rId1669" ref="G1100"/>
    <hyperlink r:id="rId1670" ref="G1101"/>
    <hyperlink r:id="rId1671" ref="D1102"/>
    <hyperlink r:id="rId1672" ref="G1102"/>
    <hyperlink r:id="rId1673" ref="D1103"/>
    <hyperlink r:id="rId1674" ref="G1103"/>
    <hyperlink r:id="rId1675" location="msg11557115" ref="D1104"/>
    <hyperlink r:id="rId1676" ref="G1104"/>
    <hyperlink r:id="rId1677" ref="D1105"/>
    <hyperlink r:id="rId1678" ref="G1105"/>
    <hyperlink r:id="rId1679" ref="G1106"/>
    <hyperlink r:id="rId1680" ref="G1107"/>
    <hyperlink r:id="rId1681" ref="G1108"/>
    <hyperlink r:id="rId1682" location="msg11557115" ref="D1109"/>
    <hyperlink r:id="rId1683" ref="G1109"/>
    <hyperlink r:id="rId1684" ref="D1110"/>
    <hyperlink r:id="rId1685" ref="G1110"/>
    <hyperlink r:id="rId1686" ref="G1111"/>
    <hyperlink r:id="rId1687" ref="G1112"/>
    <hyperlink r:id="rId1688" ref="G1113"/>
    <hyperlink r:id="rId1689" ref="D1114"/>
    <hyperlink r:id="rId1690" ref="G1114"/>
    <hyperlink r:id="rId1691" ref="D1115"/>
    <hyperlink r:id="rId1692" ref="G1115"/>
    <hyperlink r:id="rId1693" ref="D1116"/>
    <hyperlink r:id="rId1694" ref="G1116"/>
    <hyperlink r:id="rId1695" ref="G1117"/>
    <hyperlink r:id="rId1696" ref="G1118"/>
    <hyperlink r:id="rId1697" ref="G1119"/>
    <hyperlink r:id="rId1698" ref="D1120"/>
    <hyperlink r:id="rId1699" ref="G1120"/>
    <hyperlink r:id="rId1700" ref="D1121"/>
    <hyperlink r:id="rId1701" ref="G1121"/>
    <hyperlink r:id="rId1702" ref="G1122"/>
    <hyperlink r:id="rId1703" ref="G1123"/>
    <hyperlink r:id="rId1704" ref="D1124"/>
    <hyperlink r:id="rId1705" ref="G1124"/>
    <hyperlink r:id="rId1706" ref="G1125"/>
    <hyperlink r:id="rId1707" ref="G1126"/>
    <hyperlink r:id="rId1708" ref="D1127"/>
    <hyperlink r:id="rId1709" ref="G1127"/>
    <hyperlink r:id="rId1710" ref="D1128"/>
    <hyperlink r:id="rId1711" ref="G1128"/>
    <hyperlink r:id="rId1712" ref="D1129"/>
    <hyperlink r:id="rId1713" ref="G1129"/>
    <hyperlink r:id="rId1714" ref="G1130"/>
    <hyperlink r:id="rId1715" ref="D1131"/>
    <hyperlink r:id="rId1716" ref="G1131"/>
    <hyperlink r:id="rId1717" ref="G1132"/>
    <hyperlink r:id="rId1718" ref="D1133"/>
    <hyperlink r:id="rId1719" ref="G1133"/>
    <hyperlink r:id="rId1720" ref="G1134"/>
    <hyperlink r:id="rId1721" ref="D1135"/>
    <hyperlink r:id="rId1722" ref="G1135"/>
    <hyperlink r:id="rId1723" ref="D1136"/>
    <hyperlink r:id="rId1724" ref="G1136"/>
    <hyperlink r:id="rId1725" ref="D1137"/>
    <hyperlink r:id="rId1726" ref="G1137"/>
    <hyperlink r:id="rId1727" ref="D1138"/>
    <hyperlink r:id="rId1728" ref="G1138"/>
    <hyperlink r:id="rId1729" ref="D1139"/>
    <hyperlink r:id="rId1730" ref="G1139"/>
    <hyperlink r:id="rId1731" ref="G1140"/>
    <hyperlink r:id="rId1732" ref="D1141"/>
    <hyperlink r:id="rId1733" ref="G1141"/>
    <hyperlink r:id="rId1734" ref="G1142"/>
    <hyperlink r:id="rId1735" ref="G1143"/>
    <hyperlink r:id="rId1736" ref="G1144"/>
    <hyperlink r:id="rId1737" ref="D1145"/>
    <hyperlink r:id="rId1738" ref="G1145"/>
    <hyperlink r:id="rId1739" ref="G1146"/>
    <hyperlink r:id="rId1740" ref="G1147"/>
    <hyperlink r:id="rId1741" ref="D1148"/>
    <hyperlink r:id="rId1742" ref="G1148"/>
    <hyperlink r:id="rId1743" ref="D1149"/>
    <hyperlink r:id="rId1744" ref="G1149"/>
    <hyperlink r:id="rId1745" ref="G1150"/>
    <hyperlink r:id="rId1746" ref="G1151"/>
    <hyperlink r:id="rId1747" ref="G1152"/>
    <hyperlink r:id="rId1748" ref="D1153"/>
    <hyperlink r:id="rId1749" ref="G1153"/>
    <hyperlink r:id="rId1750" ref="D1154"/>
    <hyperlink r:id="rId1751" ref="G1154"/>
    <hyperlink r:id="rId1752" ref="G1155"/>
    <hyperlink r:id="rId1753" ref="G1156"/>
    <hyperlink r:id="rId1754" ref="D1157"/>
    <hyperlink r:id="rId1755" ref="G1157"/>
    <hyperlink r:id="rId1756" ref="D1158"/>
    <hyperlink r:id="rId1757" ref="G1158"/>
    <hyperlink r:id="rId1758" ref="D1159"/>
    <hyperlink r:id="rId1759" ref="G1159"/>
    <hyperlink r:id="rId1760" ref="G1160"/>
    <hyperlink r:id="rId1761" ref="G1161"/>
    <hyperlink r:id="rId1762" ref="G1162"/>
    <hyperlink r:id="rId1763" ref="G1163"/>
    <hyperlink r:id="rId1764" ref="G1164"/>
    <hyperlink r:id="rId1765" ref="G1165"/>
    <hyperlink r:id="rId1766" ref="D1166"/>
    <hyperlink r:id="rId1767" ref="G1166"/>
    <hyperlink r:id="rId1768" ref="G1167"/>
    <hyperlink r:id="rId1769" ref="D1168"/>
    <hyperlink r:id="rId1770" ref="G1168"/>
    <hyperlink r:id="rId1771" ref="D1169"/>
    <hyperlink r:id="rId1772" ref="G1169"/>
    <hyperlink r:id="rId1773" ref="G1170"/>
    <hyperlink r:id="rId1774" ref="D1171"/>
    <hyperlink r:id="rId1775" ref="G1171"/>
    <hyperlink r:id="rId1776" ref="G1172"/>
    <hyperlink r:id="rId1777" ref="G1173"/>
    <hyperlink r:id="rId1778" ref="D1174"/>
    <hyperlink r:id="rId1779" ref="G1174"/>
    <hyperlink r:id="rId1780" ref="D1175"/>
    <hyperlink r:id="rId1781" ref="G1175"/>
    <hyperlink r:id="rId1782" ref="G1176"/>
    <hyperlink r:id="rId1783" ref="D1177"/>
    <hyperlink r:id="rId1784" ref="G1177"/>
    <hyperlink r:id="rId1785" location=".VXVXIM-qpBd" ref="D1178"/>
    <hyperlink r:id="rId1786" ref="G1178"/>
    <hyperlink r:id="rId1787" ref="G1179"/>
    <hyperlink r:id="rId1788" ref="D1180"/>
    <hyperlink r:id="rId1789" ref="G1180"/>
    <hyperlink r:id="rId1790" ref="D1181"/>
    <hyperlink r:id="rId1791" ref="G1181"/>
    <hyperlink r:id="rId1792" ref="G1182"/>
    <hyperlink r:id="rId1793" ref="D1183"/>
    <hyperlink r:id="rId1794" ref="G1183"/>
    <hyperlink r:id="rId1795" ref="D1184"/>
    <hyperlink r:id="rId1796" ref="G1184"/>
    <hyperlink r:id="rId1797" ref="G1185"/>
    <hyperlink r:id="rId1798" ref="D1186"/>
    <hyperlink r:id="rId1799" ref="G1186"/>
    <hyperlink r:id="rId1800" ref="G1187"/>
    <hyperlink r:id="rId1801" ref="D1188"/>
    <hyperlink r:id="rId1802" ref="G1188"/>
    <hyperlink r:id="rId1803" ref="D1189"/>
    <hyperlink r:id="rId1804" ref="G1189"/>
    <hyperlink r:id="rId1805" ref="D1190"/>
    <hyperlink r:id="rId1806" ref="G1190"/>
    <hyperlink r:id="rId1807" ref="G1191"/>
    <hyperlink r:id="rId1808" ref="G1192"/>
    <hyperlink r:id="rId1809" ref="G1193"/>
    <hyperlink r:id="rId1810" ref="D1194"/>
    <hyperlink r:id="rId1811" ref="G1194"/>
    <hyperlink r:id="rId1812" ref="D1195"/>
    <hyperlink r:id="rId1813" ref="G1195"/>
    <hyperlink r:id="rId1814" ref="D1196"/>
    <hyperlink r:id="rId1815" ref="G1196"/>
    <hyperlink r:id="rId1816" ref="D1197"/>
    <hyperlink r:id="rId1817" ref="G1197"/>
    <hyperlink r:id="rId1818" ref="D1198"/>
    <hyperlink r:id="rId1819" ref="G1198"/>
    <hyperlink r:id="rId1820" ref="D1199"/>
    <hyperlink r:id="rId1821" ref="G1199"/>
    <hyperlink r:id="rId1822" ref="G1200"/>
    <hyperlink r:id="rId1823" ref="G1201"/>
    <hyperlink r:id="rId1824" ref="D1202"/>
    <hyperlink r:id="rId1825" ref="G1202"/>
    <hyperlink r:id="rId1826" ref="D1203"/>
    <hyperlink r:id="rId1827" ref="G1203"/>
    <hyperlink r:id="rId1828" ref="G1204"/>
    <hyperlink r:id="rId1829" ref="D1205"/>
    <hyperlink r:id="rId1830" ref="G1205"/>
    <hyperlink r:id="rId1831" ref="D1206"/>
    <hyperlink r:id="rId1832" ref="G1206"/>
    <hyperlink r:id="rId1833" ref="D1207"/>
    <hyperlink r:id="rId1834" ref="G1207"/>
    <hyperlink r:id="rId1835" ref="D1208"/>
    <hyperlink r:id="rId1836" ref="G1208"/>
    <hyperlink r:id="rId1837" ref="D1209"/>
    <hyperlink r:id="rId1838" ref="G1209"/>
    <hyperlink r:id="rId1839" ref="G1210"/>
    <hyperlink r:id="rId1840" ref="G1211"/>
    <hyperlink r:id="rId1841" ref="G1212"/>
    <hyperlink r:id="rId1842" ref="D1213"/>
    <hyperlink r:id="rId1843" ref="G1213"/>
    <hyperlink r:id="rId1844" ref="D1214"/>
    <hyperlink r:id="rId1845" ref="G1214"/>
    <hyperlink r:id="rId1846" ref="G1215"/>
    <hyperlink r:id="rId1847" ref="D1216"/>
    <hyperlink r:id="rId1848" ref="G1216"/>
    <hyperlink r:id="rId1849" ref="D1217"/>
    <hyperlink r:id="rId1850" ref="G1217"/>
    <hyperlink r:id="rId1851" ref="D1218"/>
    <hyperlink r:id="rId1852" ref="G1218"/>
    <hyperlink r:id="rId1853" location=".VXXJRT23CDU.reddit" ref="D1219"/>
    <hyperlink r:id="rId1854" ref="G1219"/>
    <hyperlink r:id="rId1855" ref="G1220"/>
    <hyperlink r:id="rId1856" ref="G1221"/>
    <hyperlink r:id="rId1857" ref="D1222"/>
    <hyperlink r:id="rId1858" ref="G1222"/>
    <hyperlink r:id="rId1859" ref="D1223"/>
    <hyperlink r:id="rId1860" ref="G1223"/>
    <hyperlink r:id="rId1861" ref="D1224"/>
    <hyperlink r:id="rId1862" ref="G1224"/>
    <hyperlink r:id="rId1863" ref="D1225"/>
    <hyperlink r:id="rId1864" ref="G1225"/>
    <hyperlink r:id="rId1865" ref="G1226"/>
    <hyperlink r:id="rId1866" ref="G1227"/>
    <hyperlink r:id="rId1867" ref="G1228"/>
    <hyperlink r:id="rId1868" ref="G1229"/>
    <hyperlink r:id="rId1869" ref="D1230"/>
    <hyperlink r:id="rId1870" ref="G1230"/>
    <hyperlink r:id="rId1871" ref="G1231"/>
    <hyperlink r:id="rId1872" ref="D1232"/>
    <hyperlink r:id="rId1873" ref="G1232"/>
    <hyperlink r:id="rId1874" ref="G1233"/>
    <hyperlink r:id="rId1875" ref="G1234"/>
    <hyperlink r:id="rId1876" ref="D1235"/>
    <hyperlink r:id="rId1877" ref="G1235"/>
    <hyperlink r:id="rId1878" ref="D1236"/>
    <hyperlink r:id="rId1879" ref="G1236"/>
    <hyperlink r:id="rId1880" ref="D1237"/>
    <hyperlink r:id="rId1881" ref="G1237"/>
    <hyperlink r:id="rId1882" ref="G1238"/>
    <hyperlink r:id="rId1883" ref="D1239"/>
    <hyperlink r:id="rId1884" ref="G1239"/>
    <hyperlink r:id="rId1885" location="msg11551913" ref="D1240"/>
    <hyperlink r:id="rId1886" ref="G1240"/>
    <hyperlink r:id="rId1887" ref="D1241"/>
    <hyperlink r:id="rId1888" ref="G1241"/>
    <hyperlink r:id="rId1889" ref="D1242"/>
    <hyperlink r:id="rId1890" ref="G1242"/>
    <hyperlink r:id="rId1891" ref="D1243"/>
    <hyperlink r:id="rId1892" ref="G1243"/>
    <hyperlink r:id="rId1893" ref="D1244"/>
    <hyperlink r:id="rId1894" ref="G1244"/>
    <hyperlink r:id="rId1895" ref="G1245"/>
    <hyperlink r:id="rId1896" ref="D1246"/>
    <hyperlink r:id="rId1897" ref="G1246"/>
    <hyperlink r:id="rId1898" ref="D1247"/>
    <hyperlink r:id="rId1899" ref="G1247"/>
    <hyperlink r:id="rId1900" ref="G1248"/>
    <hyperlink r:id="rId1901" ref="D1249"/>
    <hyperlink r:id="rId1902" ref="G1249"/>
    <hyperlink r:id="rId1903" ref="D1250"/>
    <hyperlink r:id="rId1904" ref="G1250"/>
    <hyperlink r:id="rId1905" ref="D1251"/>
    <hyperlink r:id="rId1906" ref="G1251"/>
    <hyperlink r:id="rId1907" ref="D1252"/>
    <hyperlink r:id="rId1908" ref="G1252"/>
    <hyperlink r:id="rId1909" ref="G1253"/>
    <hyperlink r:id="rId1910" ref="D1254"/>
    <hyperlink r:id="rId1911" ref="G1254"/>
    <hyperlink r:id="rId1912" ref="G1255"/>
    <hyperlink r:id="rId1913" ref="D1256"/>
    <hyperlink r:id="rId1914" ref="G1256"/>
    <hyperlink r:id="rId1915" ref="G1257"/>
    <hyperlink r:id="rId1916" ref="D1258"/>
    <hyperlink r:id="rId1917" ref="G1258"/>
    <hyperlink r:id="rId1918" ref="D1259"/>
    <hyperlink r:id="rId1919" ref="G1259"/>
    <hyperlink r:id="rId1920" ref="D1260"/>
    <hyperlink r:id="rId1921" ref="G1260"/>
    <hyperlink r:id="rId1922" ref="G1261"/>
    <hyperlink r:id="rId1923" ref="D1262"/>
    <hyperlink r:id="rId1924" ref="G1262"/>
    <hyperlink r:id="rId1925" ref="G1263"/>
    <hyperlink r:id="rId1926" ref="G1264"/>
    <hyperlink r:id="rId1927" ref="D1265"/>
    <hyperlink r:id="rId1928" ref="G1265"/>
    <hyperlink r:id="rId1929" ref="G1266"/>
    <hyperlink r:id="rId1930" ref="D1267"/>
    <hyperlink r:id="rId1931" ref="G1267"/>
    <hyperlink r:id="rId1932" ref="D1268"/>
    <hyperlink r:id="rId1933" ref="G1268"/>
    <hyperlink r:id="rId1934" ref="D1269"/>
    <hyperlink r:id="rId1935" ref="G1269"/>
    <hyperlink r:id="rId1936" ref="G1270"/>
    <hyperlink r:id="rId1937" ref="D1271"/>
    <hyperlink r:id="rId1938" ref="G1271"/>
    <hyperlink r:id="rId1939" ref="D1272"/>
    <hyperlink r:id="rId1940" ref="G1272"/>
    <hyperlink r:id="rId1941" ref="G1273"/>
    <hyperlink r:id="rId1942" ref="G1274"/>
    <hyperlink r:id="rId1943" ref="D1275"/>
    <hyperlink r:id="rId1944" ref="G1275"/>
    <hyperlink r:id="rId1945" ref="G1276"/>
    <hyperlink r:id="rId1946" ref="G1277"/>
    <hyperlink r:id="rId1947" ref="D1278"/>
    <hyperlink r:id="rId1948" ref="G1278"/>
    <hyperlink r:id="rId1949" ref="D1279"/>
    <hyperlink r:id="rId1950" ref="G1279"/>
    <hyperlink r:id="rId1951" ref="D1280"/>
    <hyperlink r:id="rId1952" ref="G1280"/>
    <hyperlink r:id="rId1953" ref="G1281"/>
    <hyperlink r:id="rId1954" ref="D1282"/>
    <hyperlink r:id="rId1955" ref="G1282"/>
    <hyperlink r:id="rId1956" ref="D1283"/>
    <hyperlink r:id="rId1957" ref="G1283"/>
    <hyperlink r:id="rId1958" ref="D1284"/>
    <hyperlink r:id="rId1959" ref="G1284"/>
    <hyperlink r:id="rId1960" ref="D1285"/>
    <hyperlink r:id="rId1961" ref="G1285"/>
    <hyperlink r:id="rId1962" ref="D1286"/>
    <hyperlink r:id="rId1963" ref="G1286"/>
    <hyperlink r:id="rId1964" ref="D1287"/>
    <hyperlink r:id="rId1965" ref="G1287"/>
    <hyperlink r:id="rId1966" ref="D1288"/>
    <hyperlink r:id="rId1967" ref="G1288"/>
    <hyperlink r:id="rId1968" ref="G1289"/>
    <hyperlink r:id="rId1969" ref="D1290"/>
    <hyperlink r:id="rId1970" ref="G1290"/>
    <hyperlink r:id="rId1971" ref="D1291"/>
    <hyperlink r:id="rId1972" ref="G1291"/>
    <hyperlink r:id="rId1973" ref="G1292"/>
    <hyperlink r:id="rId1974" ref="D1293"/>
    <hyperlink r:id="rId1975" ref="G1293"/>
    <hyperlink r:id="rId1976" ref="D1294"/>
    <hyperlink r:id="rId1977" ref="G1294"/>
    <hyperlink r:id="rId1978" ref="D1295"/>
    <hyperlink r:id="rId1979" ref="G1295"/>
    <hyperlink r:id="rId1980" ref="G1296"/>
    <hyperlink r:id="rId1981" ref="D1297"/>
    <hyperlink r:id="rId1982" ref="G1297"/>
    <hyperlink r:id="rId1983" ref="D1298"/>
    <hyperlink r:id="rId1984" ref="G1298"/>
    <hyperlink r:id="rId1985" ref="G1299"/>
    <hyperlink r:id="rId1986" ref="G1300"/>
    <hyperlink r:id="rId1987" ref="G1301"/>
    <hyperlink r:id="rId1988" ref="D1302"/>
    <hyperlink r:id="rId1989" ref="G1302"/>
    <hyperlink r:id="rId1990" ref="D1303"/>
    <hyperlink r:id="rId1991" ref="G1303"/>
    <hyperlink r:id="rId1992" ref="D1304"/>
    <hyperlink r:id="rId1993" ref="G1304"/>
    <hyperlink r:id="rId1994" ref="D1305"/>
    <hyperlink r:id="rId1995" ref="G1305"/>
    <hyperlink r:id="rId1996" ref="D1306"/>
    <hyperlink r:id="rId1997" ref="G1306"/>
    <hyperlink r:id="rId1998" ref="D1307"/>
    <hyperlink r:id="rId1999" ref="G1307"/>
    <hyperlink r:id="rId2000" ref="G1308"/>
    <hyperlink r:id="rId2001" ref="D1309"/>
    <hyperlink r:id="rId2002" ref="G1309"/>
    <hyperlink r:id="rId2003" ref="G1310"/>
    <hyperlink r:id="rId2004" ref="G1311"/>
    <hyperlink r:id="rId2005" ref="G1312"/>
    <hyperlink r:id="rId2006" ref="G1313"/>
    <hyperlink r:id="rId2007" ref="D1314"/>
    <hyperlink r:id="rId2008" ref="G1314"/>
    <hyperlink r:id="rId2009" ref="D1315"/>
    <hyperlink r:id="rId2010" ref="G1315"/>
    <hyperlink r:id="rId2011" ref="C1316"/>
    <hyperlink r:id="rId2012" ref="G1316"/>
    <hyperlink r:id="rId2013" ref="D1317"/>
    <hyperlink r:id="rId2014" ref="G1317"/>
    <hyperlink r:id="rId2015" ref="D1318"/>
    <hyperlink r:id="rId2016" ref="G1318"/>
    <hyperlink r:id="rId2017" ref="D1319"/>
    <hyperlink r:id="rId2018" ref="G1319"/>
    <hyperlink r:id="rId2019" ref="G1320"/>
    <hyperlink r:id="rId2020" ref="G1321"/>
    <hyperlink r:id="rId2021" ref="G1322"/>
    <hyperlink r:id="rId2022" ref="D1323"/>
    <hyperlink r:id="rId2023" ref="G1323"/>
    <hyperlink r:id="rId2024" ref="D1324"/>
    <hyperlink r:id="rId2025" ref="G1324"/>
    <hyperlink r:id="rId2026" ref="G1325"/>
    <hyperlink r:id="rId2027" ref="D1326"/>
    <hyperlink r:id="rId2028" ref="G1326"/>
    <hyperlink r:id="rId2029" ref="D1327"/>
    <hyperlink r:id="rId2030" ref="G1327"/>
    <hyperlink r:id="rId2031" ref="D1328"/>
    <hyperlink r:id="rId2032" ref="G1328"/>
    <hyperlink r:id="rId2033" ref="D1329"/>
    <hyperlink r:id="rId2034" ref="G1329"/>
    <hyperlink r:id="rId2035" ref="D1330"/>
    <hyperlink r:id="rId2036" ref="G1330"/>
    <hyperlink r:id="rId2037" ref="G1331"/>
    <hyperlink r:id="rId2038" ref="G1332"/>
    <hyperlink r:id="rId2039" ref="D1333"/>
    <hyperlink r:id="rId2040" ref="G1333"/>
    <hyperlink r:id="rId2041" ref="D1334"/>
    <hyperlink r:id="rId2042" ref="G1334"/>
    <hyperlink r:id="rId2043" ref="D1335"/>
    <hyperlink r:id="rId2044" ref="G1335"/>
    <hyperlink r:id="rId2045" ref="D1336"/>
    <hyperlink r:id="rId2046" ref="G1336"/>
    <hyperlink r:id="rId2047" ref="D1337"/>
    <hyperlink r:id="rId2048" ref="G1337"/>
    <hyperlink r:id="rId2049" ref="D1338"/>
    <hyperlink r:id="rId2050" ref="G1338"/>
    <hyperlink r:id="rId2051" ref="G1339"/>
    <hyperlink r:id="rId2052" ref="D1340"/>
    <hyperlink r:id="rId2053" ref="G1340"/>
    <hyperlink r:id="rId2054" ref="D1341"/>
    <hyperlink r:id="rId2055" ref="G1341"/>
    <hyperlink r:id="rId2056" ref="G1342"/>
    <hyperlink r:id="rId2057" ref="D1343"/>
    <hyperlink r:id="rId2058" ref="G1343"/>
    <hyperlink r:id="rId2059" ref="D1344"/>
    <hyperlink r:id="rId2060" ref="G1344"/>
    <hyperlink r:id="rId2061" ref="D1345"/>
    <hyperlink r:id="rId2062" ref="G1345"/>
    <hyperlink r:id="rId2063" ref="D1346"/>
    <hyperlink r:id="rId2064" ref="G1346"/>
    <hyperlink r:id="rId2065" ref="G1347"/>
    <hyperlink r:id="rId2066" ref="D1348"/>
    <hyperlink r:id="rId2067" ref="G1348"/>
    <hyperlink r:id="rId2068" ref="D1349"/>
    <hyperlink r:id="rId2069" ref="G1349"/>
    <hyperlink r:id="rId2070" ref="G1350"/>
    <hyperlink r:id="rId2071" ref="D1351"/>
    <hyperlink r:id="rId2072" ref="G1351"/>
    <hyperlink r:id="rId2073" ref="G1352"/>
    <hyperlink r:id="rId2074" ref="D1353"/>
    <hyperlink r:id="rId2075" ref="G1353"/>
    <hyperlink r:id="rId2076" ref="D1354"/>
    <hyperlink r:id="rId2077" ref="G1354"/>
    <hyperlink r:id="rId2078" ref="G1355"/>
    <hyperlink r:id="rId2079" ref="G1356"/>
    <hyperlink r:id="rId2080" ref="G1357"/>
    <hyperlink r:id="rId2081" ref="D1358"/>
    <hyperlink r:id="rId2082" ref="G1358"/>
    <hyperlink r:id="rId2083" ref="G1359"/>
    <hyperlink r:id="rId2084" ref="D1360"/>
    <hyperlink r:id="rId2085" ref="G1360"/>
    <hyperlink r:id="rId2086" ref="G1361"/>
    <hyperlink r:id="rId2087" ref="G1362"/>
    <hyperlink r:id="rId2088" ref="G1363"/>
    <hyperlink r:id="rId2089" ref="D1364"/>
    <hyperlink r:id="rId2090" ref="G1364"/>
    <hyperlink r:id="rId2091" ref="D1365"/>
    <hyperlink r:id="rId2092" ref="G1365"/>
    <hyperlink r:id="rId2093" ref="D1366"/>
    <hyperlink r:id="rId2094" ref="G1366"/>
    <hyperlink r:id="rId2095" ref="G1367"/>
    <hyperlink r:id="rId2096" ref="G1368"/>
    <hyperlink r:id="rId2097" ref="G1369"/>
    <hyperlink r:id="rId2098" ref="D1370"/>
    <hyperlink r:id="rId2099" ref="G1370"/>
    <hyperlink r:id="rId2100" ref="D1371"/>
    <hyperlink r:id="rId2101" ref="G1371"/>
    <hyperlink r:id="rId2102" ref="D1372"/>
    <hyperlink r:id="rId2103" ref="G1372"/>
    <hyperlink r:id="rId2104" ref="G1373"/>
    <hyperlink r:id="rId2105" ref="D1374"/>
    <hyperlink r:id="rId2106" ref="G1374"/>
    <hyperlink r:id="rId2107" ref="D1375"/>
    <hyperlink r:id="rId2108" ref="G1375"/>
    <hyperlink r:id="rId2109" ref="G1376"/>
    <hyperlink r:id="rId2110" ref="G1377"/>
    <hyperlink r:id="rId2111" ref="G1378"/>
    <hyperlink r:id="rId2112" ref="G1379"/>
    <hyperlink r:id="rId2113" ref="D1380"/>
    <hyperlink r:id="rId2114" ref="G1380"/>
    <hyperlink r:id="rId2115" ref="D1381"/>
    <hyperlink r:id="rId2116" ref="G1381"/>
    <hyperlink r:id="rId2117" ref="G1382"/>
    <hyperlink r:id="rId2118" ref="D1383"/>
    <hyperlink r:id="rId2119" ref="G1383"/>
    <hyperlink r:id="rId2120" ref="D1384"/>
    <hyperlink r:id="rId2121" ref="G1384"/>
    <hyperlink r:id="rId2122" ref="G1385"/>
    <hyperlink r:id="rId2123" ref="G1386"/>
    <hyperlink r:id="rId2124" ref="D1387"/>
    <hyperlink r:id="rId2125" ref="G1387"/>
    <hyperlink r:id="rId2126" ref="G1388"/>
    <hyperlink r:id="rId2127" ref="G1389"/>
    <hyperlink r:id="rId2128" ref="D1390"/>
    <hyperlink r:id="rId2129" ref="G1390"/>
    <hyperlink r:id="rId2130" ref="G1391"/>
    <hyperlink r:id="rId2131" ref="D1392"/>
    <hyperlink r:id="rId2132" ref="G1392"/>
    <hyperlink r:id="rId2133" ref="G1393"/>
    <hyperlink r:id="rId2134" ref="D1394"/>
    <hyperlink r:id="rId2135" ref="G1394"/>
    <hyperlink r:id="rId2136" ref="G1395"/>
    <hyperlink r:id="rId2137" ref="D1396"/>
    <hyperlink r:id="rId2138" ref="G1396"/>
    <hyperlink r:id="rId2139" ref="D1397"/>
    <hyperlink r:id="rId2140" ref="G1397"/>
    <hyperlink r:id="rId2141" ref="G1398"/>
    <hyperlink r:id="rId2142" ref="D1399"/>
    <hyperlink r:id="rId2143" ref="G1399"/>
    <hyperlink r:id="rId2144" ref="G1400"/>
    <hyperlink r:id="rId2145" ref="G1401"/>
    <hyperlink r:id="rId2146" ref="G1402"/>
    <hyperlink r:id="rId2147" ref="D1403"/>
    <hyperlink r:id="rId2148" ref="G1403"/>
    <hyperlink r:id="rId2149" ref="G1404"/>
    <hyperlink r:id="rId2150" ref="D1405"/>
    <hyperlink r:id="rId2151" ref="G1405"/>
    <hyperlink r:id="rId2152" ref="D1406"/>
    <hyperlink r:id="rId2153" ref="G1406"/>
    <hyperlink r:id="rId2154" ref="G1407"/>
    <hyperlink r:id="rId2155" ref="D1408"/>
    <hyperlink r:id="rId2156" ref="G1408"/>
    <hyperlink r:id="rId2157" ref="D1409"/>
    <hyperlink r:id="rId2158" ref="G1409"/>
    <hyperlink r:id="rId2159" ref="D1410"/>
    <hyperlink r:id="rId2160" ref="G1410"/>
    <hyperlink r:id="rId2161" ref="D1411"/>
    <hyperlink r:id="rId2162" ref="G1411"/>
    <hyperlink r:id="rId2163" ref="D1412"/>
    <hyperlink r:id="rId2164" ref="G1412"/>
    <hyperlink r:id="rId2165" ref="D1413"/>
    <hyperlink r:id="rId2166" ref="G1413"/>
    <hyperlink r:id="rId2167" ref="D1414"/>
    <hyperlink r:id="rId2168" ref="G1414"/>
    <hyperlink r:id="rId2169" ref="D1415"/>
    <hyperlink r:id="rId2170" ref="G1415"/>
    <hyperlink r:id="rId2171" ref="G1416"/>
    <hyperlink r:id="rId2172" ref="D1417"/>
    <hyperlink r:id="rId2173" ref="G1417"/>
    <hyperlink r:id="rId2174" ref="G1418"/>
    <hyperlink r:id="rId2175" ref="D1419"/>
    <hyperlink r:id="rId2176" ref="G1419"/>
    <hyperlink r:id="rId2177" ref="D1420"/>
    <hyperlink r:id="rId2178" ref="G1420"/>
    <hyperlink r:id="rId2179" ref="D1421"/>
    <hyperlink r:id="rId2180" ref="G1421"/>
    <hyperlink r:id="rId2181" ref="G1422"/>
    <hyperlink r:id="rId2182" ref="G1423"/>
    <hyperlink r:id="rId2183" ref="D1424"/>
    <hyperlink r:id="rId2184" ref="G1424"/>
    <hyperlink r:id="rId2185" ref="D1425"/>
    <hyperlink r:id="rId2186" ref="G1425"/>
    <hyperlink r:id="rId2187" ref="G1426"/>
    <hyperlink r:id="rId2188" ref="G1427"/>
    <hyperlink r:id="rId2189" ref="D1428"/>
    <hyperlink r:id="rId2190" ref="G1428"/>
    <hyperlink r:id="rId2191" ref="D1429"/>
    <hyperlink r:id="rId2192" ref="G1429"/>
    <hyperlink r:id="rId2193" ref="D1430"/>
    <hyperlink r:id="rId2194" ref="G1430"/>
    <hyperlink r:id="rId2195" ref="D1431"/>
    <hyperlink r:id="rId2196" ref="G1431"/>
    <hyperlink r:id="rId2197" ref="D1432"/>
    <hyperlink r:id="rId2198" ref="G1432"/>
    <hyperlink r:id="rId2199" ref="G1433"/>
    <hyperlink r:id="rId2200" ref="D1434"/>
    <hyperlink r:id="rId2201" ref="G1434"/>
    <hyperlink r:id="rId2202" ref="G1435"/>
    <hyperlink r:id="rId2203" ref="D1436"/>
    <hyperlink r:id="rId2204" ref="G1436"/>
    <hyperlink r:id="rId2205" ref="G1437"/>
    <hyperlink r:id="rId2206" ref="D1438"/>
    <hyperlink r:id="rId2207" ref="G1438"/>
    <hyperlink r:id="rId2208" ref="G1439"/>
    <hyperlink r:id="rId2209" ref="D1440"/>
    <hyperlink r:id="rId2210" ref="G1440"/>
    <hyperlink r:id="rId2211" ref="G1441"/>
    <hyperlink r:id="rId2212" ref="G1442"/>
    <hyperlink r:id="rId2213" ref="D1443"/>
    <hyperlink r:id="rId2214" ref="G1443"/>
    <hyperlink r:id="rId2215" ref="D1444"/>
    <hyperlink r:id="rId2216" ref="G1444"/>
    <hyperlink r:id="rId2217" ref="G1445"/>
    <hyperlink r:id="rId2218" ref="D1446"/>
    <hyperlink r:id="rId2219" ref="G1446"/>
    <hyperlink r:id="rId2220" ref="D1447"/>
    <hyperlink r:id="rId2221" ref="G1447"/>
    <hyperlink r:id="rId2222" ref="G1448"/>
    <hyperlink r:id="rId2223" ref="D1449"/>
    <hyperlink r:id="rId2224" ref="G1449"/>
    <hyperlink r:id="rId2225" ref="D1450"/>
    <hyperlink r:id="rId2226" ref="G1450"/>
    <hyperlink r:id="rId2227" ref="D1451"/>
    <hyperlink r:id="rId2228" ref="G1451"/>
    <hyperlink r:id="rId2229" ref="G1452"/>
    <hyperlink r:id="rId2230" ref="D1453"/>
    <hyperlink r:id="rId2231" ref="G1453"/>
    <hyperlink r:id="rId2232" ref="G1454"/>
    <hyperlink r:id="rId2233" ref="D1455"/>
    <hyperlink r:id="rId2234" ref="G1455"/>
    <hyperlink r:id="rId2235" ref="G1456"/>
    <hyperlink r:id="rId2236" ref="G1457"/>
    <hyperlink r:id="rId2237" ref="D1458"/>
    <hyperlink r:id="rId2238" ref="G1458"/>
    <hyperlink r:id="rId2239" ref="G1459"/>
    <hyperlink r:id="rId2240" ref="G1460"/>
    <hyperlink r:id="rId2241" ref="D1461"/>
    <hyperlink r:id="rId2242" ref="G1461"/>
    <hyperlink r:id="rId2243" ref="G1462"/>
    <hyperlink r:id="rId2244" ref="G1463"/>
    <hyperlink r:id="rId2245" ref="G1464"/>
    <hyperlink r:id="rId2246" ref="G1465"/>
    <hyperlink r:id="rId2247" ref="G1466"/>
    <hyperlink r:id="rId2248" ref="G1467"/>
    <hyperlink r:id="rId2249" ref="D1468"/>
    <hyperlink r:id="rId2250" ref="G1468"/>
    <hyperlink r:id="rId2251" ref="G1469"/>
    <hyperlink r:id="rId2252" ref="G1470"/>
    <hyperlink r:id="rId2253" ref="G1471"/>
    <hyperlink r:id="rId2254" ref="D1472"/>
    <hyperlink r:id="rId2255" ref="G1472"/>
    <hyperlink r:id="rId2256" ref="D1473"/>
    <hyperlink r:id="rId2257" ref="G1473"/>
    <hyperlink r:id="rId2258" ref="D1474"/>
    <hyperlink r:id="rId2259" ref="G1474"/>
    <hyperlink r:id="rId2260" ref="G1475"/>
    <hyperlink r:id="rId2261" ref="D1476"/>
    <hyperlink r:id="rId2262" ref="G1476"/>
    <hyperlink r:id="rId2263" ref="G1477"/>
    <hyperlink r:id="rId2264" ref="G1478"/>
    <hyperlink r:id="rId2265" ref="D1479"/>
    <hyperlink r:id="rId2266" ref="G1479"/>
    <hyperlink r:id="rId2267" ref="D1480"/>
    <hyperlink r:id="rId2268" ref="G1480"/>
    <hyperlink r:id="rId2269" ref="D1481"/>
    <hyperlink r:id="rId2270" ref="G1481"/>
    <hyperlink r:id="rId2271" ref="D1482"/>
    <hyperlink r:id="rId2272" ref="G1482"/>
    <hyperlink r:id="rId2273" ref="D1483"/>
    <hyperlink r:id="rId2274" ref="G1483"/>
    <hyperlink r:id="rId2275" ref="G1484"/>
    <hyperlink r:id="rId2276" ref="G1485"/>
    <hyperlink r:id="rId2277" ref="D1486"/>
    <hyperlink r:id="rId2278" ref="G1486"/>
    <hyperlink r:id="rId2279" ref="D1487"/>
    <hyperlink r:id="rId2280" ref="G1487"/>
    <hyperlink r:id="rId2281" ref="G1488"/>
    <hyperlink r:id="rId2282" ref="D1489"/>
    <hyperlink r:id="rId2283" ref="G1489"/>
    <hyperlink r:id="rId2284" ref="G1490"/>
    <hyperlink r:id="rId2285" ref="D1491"/>
    <hyperlink r:id="rId2286" ref="G1491"/>
    <hyperlink r:id="rId2287" ref="G1492"/>
    <hyperlink r:id="rId2288" ref="G1493"/>
    <hyperlink r:id="rId2289" ref="G1494"/>
    <hyperlink r:id="rId2290" ref="G1495"/>
    <hyperlink r:id="rId2291" ref="D1496"/>
    <hyperlink r:id="rId2292" ref="G1496"/>
    <hyperlink r:id="rId2293" location="/story" ref="D1497"/>
    <hyperlink r:id="rId2294" ref="G1497"/>
    <hyperlink r:id="rId2295" ref="G1498"/>
    <hyperlink r:id="rId2296" ref="G1499"/>
    <hyperlink r:id="rId2297" ref="G1500"/>
    <hyperlink r:id="rId2298" ref="D1501"/>
    <hyperlink r:id="rId2299" ref="G1501"/>
    <hyperlink r:id="rId2300" ref="G1502"/>
    <hyperlink r:id="rId2301" ref="G1503"/>
    <hyperlink r:id="rId2302" ref="D1504"/>
    <hyperlink r:id="rId2303" ref="G1504"/>
    <hyperlink r:id="rId2304" ref="D1505"/>
    <hyperlink r:id="rId2305" ref="G1505"/>
    <hyperlink r:id="rId2306" ref="D1506"/>
    <hyperlink r:id="rId2307" ref="G1506"/>
    <hyperlink r:id="rId2308" ref="D1507"/>
    <hyperlink r:id="rId2309" ref="G1507"/>
    <hyperlink r:id="rId2310" ref="G1508"/>
    <hyperlink r:id="rId2311" ref="D1509"/>
    <hyperlink r:id="rId2312" ref="G1509"/>
    <hyperlink r:id="rId2313" ref="G1510"/>
    <hyperlink r:id="rId2314" ref="D1511"/>
    <hyperlink r:id="rId2315" ref="G1511"/>
    <hyperlink r:id="rId2316" ref="D1512"/>
    <hyperlink r:id="rId2317" ref="G1512"/>
    <hyperlink r:id="rId2318" ref="D1513"/>
    <hyperlink r:id="rId2319" ref="G1513"/>
    <hyperlink r:id="rId2320" ref="G1514"/>
    <hyperlink r:id="rId2321" ref="D1515"/>
    <hyperlink r:id="rId2322" ref="G1515"/>
    <hyperlink r:id="rId2323" ref="D1516"/>
    <hyperlink r:id="rId2324" ref="G1516"/>
    <hyperlink r:id="rId2325" ref="G1517"/>
    <hyperlink r:id="rId2326" ref="D1518"/>
    <hyperlink r:id="rId2327" ref="G1518"/>
    <hyperlink r:id="rId2328" ref="D1519"/>
    <hyperlink r:id="rId2329" ref="G1519"/>
    <hyperlink r:id="rId2330" ref="D1520"/>
    <hyperlink r:id="rId2331" ref="G1520"/>
    <hyperlink r:id="rId2332" ref="D1521"/>
    <hyperlink r:id="rId2333" ref="G1521"/>
    <hyperlink r:id="rId2334" ref="D1522"/>
    <hyperlink r:id="rId2335" ref="G1522"/>
    <hyperlink r:id="rId2336" ref="D1523"/>
    <hyperlink r:id="rId2337" ref="G1523"/>
    <hyperlink r:id="rId2338" ref="D1524"/>
    <hyperlink r:id="rId2339" ref="G1524"/>
    <hyperlink r:id="rId2340" ref="D1525"/>
    <hyperlink r:id="rId2341" ref="G1525"/>
    <hyperlink r:id="rId2342" ref="D1526"/>
    <hyperlink r:id="rId2343" ref="G1526"/>
    <hyperlink r:id="rId2344" ref="D1527"/>
    <hyperlink r:id="rId2345" ref="G1527"/>
    <hyperlink r:id="rId2346" ref="D1528"/>
    <hyperlink r:id="rId2347" ref="G1528"/>
    <hyperlink r:id="rId2348" ref="G1529"/>
    <hyperlink r:id="rId2349" ref="G1530"/>
    <hyperlink r:id="rId2350" ref="G1531"/>
    <hyperlink r:id="rId2351" ref="G1532"/>
    <hyperlink r:id="rId2352" ref="D1533"/>
    <hyperlink r:id="rId2353" ref="G1533"/>
    <hyperlink r:id="rId2354" ref="G1534"/>
    <hyperlink r:id="rId2355" ref="G1535"/>
    <hyperlink r:id="rId2356" ref="D1536"/>
    <hyperlink r:id="rId2357" ref="G1536"/>
    <hyperlink r:id="rId2358" ref="D1537"/>
    <hyperlink r:id="rId2359" ref="G1537"/>
    <hyperlink r:id="rId2360" ref="D1538"/>
    <hyperlink r:id="rId2361" ref="G1538"/>
    <hyperlink r:id="rId2362" ref="G1539"/>
    <hyperlink r:id="rId2363" ref="G1540"/>
    <hyperlink r:id="rId2364" ref="G1541"/>
    <hyperlink r:id="rId2365" ref="G1542"/>
    <hyperlink r:id="rId2366" ref="G1543"/>
    <hyperlink r:id="rId2367" ref="D1544"/>
    <hyperlink r:id="rId2368" ref="G1544"/>
    <hyperlink r:id="rId2369" ref="D1545"/>
    <hyperlink r:id="rId2370" ref="G1545"/>
    <hyperlink r:id="rId2371" ref="D1546"/>
    <hyperlink r:id="rId2372" ref="G1546"/>
    <hyperlink r:id="rId2373" ref="D1547"/>
    <hyperlink r:id="rId2374" ref="G1547"/>
    <hyperlink r:id="rId2375" ref="G1548"/>
    <hyperlink r:id="rId2376" ref="G1549"/>
    <hyperlink r:id="rId2377" ref="D1550"/>
    <hyperlink r:id="rId2378" ref="G1550"/>
    <hyperlink r:id="rId2379" ref="D1551"/>
    <hyperlink r:id="rId2380" ref="G1551"/>
    <hyperlink r:id="rId2381" ref="D1552"/>
    <hyperlink r:id="rId2382" ref="G1552"/>
    <hyperlink r:id="rId2383" ref="D1553"/>
    <hyperlink r:id="rId2384" ref="G1553"/>
    <hyperlink r:id="rId2385" ref="D1554"/>
    <hyperlink r:id="rId2386" ref="G1554"/>
    <hyperlink r:id="rId2387" ref="G1555"/>
    <hyperlink r:id="rId2388" ref="G1556"/>
    <hyperlink r:id="rId2389" ref="D1557"/>
    <hyperlink r:id="rId2390" ref="G1557"/>
    <hyperlink r:id="rId2391" ref="D1558"/>
    <hyperlink r:id="rId2392" ref="G1558"/>
    <hyperlink r:id="rId2393" ref="G1559"/>
    <hyperlink r:id="rId2394" ref="G1560"/>
    <hyperlink r:id="rId2395" ref="G1561"/>
    <hyperlink r:id="rId2396" ref="D1562"/>
    <hyperlink r:id="rId2397" ref="G1562"/>
    <hyperlink r:id="rId2398" ref="D1563"/>
    <hyperlink r:id="rId2399" ref="G1563"/>
    <hyperlink r:id="rId2400" ref="D1564"/>
    <hyperlink r:id="rId2401" ref="G1564"/>
    <hyperlink r:id="rId2402" ref="D1565"/>
    <hyperlink r:id="rId2403" ref="G1565"/>
    <hyperlink r:id="rId2404" ref="D1566"/>
    <hyperlink r:id="rId2405" ref="G1566"/>
    <hyperlink r:id="rId2406" ref="G1567"/>
    <hyperlink r:id="rId2407" ref="G1568"/>
    <hyperlink r:id="rId2408" ref="G1569"/>
    <hyperlink r:id="rId2409" ref="G1570"/>
    <hyperlink r:id="rId2410" ref="D1571"/>
    <hyperlink r:id="rId2411" ref="G1571"/>
    <hyperlink r:id="rId2412" ref="D1572"/>
    <hyperlink r:id="rId2413" ref="G1572"/>
    <hyperlink r:id="rId2414" ref="G1573"/>
    <hyperlink r:id="rId2415" ref="G1574"/>
    <hyperlink r:id="rId2416" ref="G1575"/>
    <hyperlink r:id="rId2417" ref="D1576"/>
    <hyperlink r:id="rId2418" ref="G1576"/>
    <hyperlink r:id="rId2419" ref="D1577"/>
    <hyperlink r:id="rId2420" ref="G1577"/>
    <hyperlink r:id="rId2421" ref="D1578"/>
    <hyperlink r:id="rId2422" ref="G1578"/>
    <hyperlink r:id="rId2423" ref="D1579"/>
    <hyperlink r:id="rId2424" ref="G1579"/>
    <hyperlink r:id="rId2425" ref="G1580"/>
    <hyperlink r:id="rId2426" ref="D1581"/>
    <hyperlink r:id="rId2427" ref="G1581"/>
    <hyperlink r:id="rId2428" ref="G1582"/>
    <hyperlink r:id="rId2429" ref="G1583"/>
    <hyperlink r:id="rId2430" ref="G1584"/>
    <hyperlink r:id="rId2431" ref="D1585"/>
    <hyperlink r:id="rId2432" ref="G1585"/>
    <hyperlink r:id="rId2433" ref="G1586"/>
    <hyperlink r:id="rId2434" ref="D1587"/>
    <hyperlink r:id="rId2435" ref="G1587"/>
    <hyperlink r:id="rId2436" ref="G1588"/>
    <hyperlink r:id="rId2437" ref="G1589"/>
    <hyperlink r:id="rId2438" ref="D1590"/>
    <hyperlink r:id="rId2439" ref="G1590"/>
    <hyperlink r:id="rId2440" ref="G1591"/>
    <hyperlink r:id="rId2441" ref="G1592"/>
    <hyperlink r:id="rId2442" ref="D1593"/>
    <hyperlink r:id="rId2443" ref="G1593"/>
    <hyperlink r:id="rId2444" ref="G1594"/>
    <hyperlink r:id="rId2445" ref="D1595"/>
    <hyperlink r:id="rId2446" ref="G1595"/>
    <hyperlink r:id="rId2447" ref="G1596"/>
    <hyperlink r:id="rId2448" ref="G1597"/>
    <hyperlink r:id="rId2449" ref="D1598"/>
    <hyperlink r:id="rId2450" ref="G1598"/>
    <hyperlink r:id="rId2451" ref="G1599"/>
    <hyperlink r:id="rId2452" ref="D1600"/>
    <hyperlink r:id="rId2453" ref="G1600"/>
    <hyperlink r:id="rId2454" ref="G1601"/>
    <hyperlink r:id="rId2455" ref="G1602"/>
    <hyperlink r:id="rId2456" ref="G1603"/>
    <hyperlink r:id="rId2457" ref="G1604"/>
    <hyperlink r:id="rId2458" ref="G1605"/>
    <hyperlink r:id="rId2459" ref="D1606"/>
    <hyperlink r:id="rId2460" ref="G1606"/>
    <hyperlink r:id="rId2461" ref="G1607"/>
    <hyperlink r:id="rId2462" ref="G1608"/>
    <hyperlink r:id="rId2463" ref="G1609"/>
    <hyperlink r:id="rId2464" ref="G1610"/>
    <hyperlink r:id="rId2465" ref="D1611"/>
    <hyperlink r:id="rId2466" ref="G1611"/>
    <hyperlink r:id="rId2467" ref="D1612"/>
    <hyperlink r:id="rId2468" ref="G1612"/>
    <hyperlink r:id="rId2469" ref="G1613"/>
    <hyperlink r:id="rId2470" ref="D1614"/>
    <hyperlink r:id="rId2471" ref="G1614"/>
    <hyperlink r:id="rId2472" ref="D1615"/>
    <hyperlink r:id="rId2473" ref="G1615"/>
    <hyperlink r:id="rId2474" ref="D1616"/>
    <hyperlink r:id="rId2475" ref="G1616"/>
    <hyperlink r:id="rId2476" ref="D1617"/>
    <hyperlink r:id="rId2477" ref="G1617"/>
    <hyperlink r:id="rId2478" ref="D1618"/>
    <hyperlink r:id="rId2479" ref="G1618"/>
    <hyperlink r:id="rId2480" ref="D1619"/>
    <hyperlink r:id="rId2481" ref="G1619"/>
    <hyperlink r:id="rId2482" ref="D1620"/>
    <hyperlink r:id="rId2483" ref="G1620"/>
    <hyperlink r:id="rId2484" ref="D1621"/>
    <hyperlink r:id="rId2485" ref="G1621"/>
    <hyperlink r:id="rId2486" ref="D1622"/>
    <hyperlink r:id="rId2487" ref="G1622"/>
    <hyperlink r:id="rId2488" ref="G1623"/>
    <hyperlink r:id="rId2489" ref="D1624"/>
    <hyperlink r:id="rId2490" ref="G1624"/>
    <hyperlink r:id="rId2491" ref="G1625"/>
    <hyperlink r:id="rId2492" ref="D1626"/>
    <hyperlink r:id="rId2493" ref="G1626"/>
    <hyperlink r:id="rId2494" ref="D1627"/>
    <hyperlink r:id="rId2495" ref="G1627"/>
    <hyperlink r:id="rId2496" ref="G1628"/>
    <hyperlink r:id="rId2497" ref="D1629"/>
    <hyperlink r:id="rId2498" ref="G1629"/>
    <hyperlink r:id="rId2499" ref="D1630"/>
    <hyperlink r:id="rId2500" ref="G1630"/>
    <hyperlink r:id="rId2501" ref="G1631"/>
    <hyperlink r:id="rId2502" ref="D1632"/>
    <hyperlink r:id="rId2503" ref="G1632"/>
    <hyperlink r:id="rId2504" ref="G1633"/>
    <hyperlink r:id="rId2505" ref="D1634"/>
    <hyperlink r:id="rId2506" ref="G1634"/>
    <hyperlink r:id="rId2507" ref="D1635"/>
    <hyperlink r:id="rId2508" ref="G1635"/>
    <hyperlink r:id="rId2509" ref="G1636"/>
    <hyperlink r:id="rId2510" ref="D1637"/>
    <hyperlink r:id="rId2511" ref="G1637"/>
    <hyperlink r:id="rId2512" ref="G1638"/>
    <hyperlink r:id="rId2513" ref="G1639"/>
    <hyperlink r:id="rId2514" ref="G1640"/>
    <hyperlink r:id="rId2515" ref="G1641"/>
    <hyperlink r:id="rId2516" ref="G1642"/>
    <hyperlink r:id="rId2517" ref="G1643"/>
    <hyperlink r:id="rId2518" ref="G1644"/>
    <hyperlink r:id="rId2519" ref="G1645"/>
    <hyperlink r:id="rId2520" ref="D1646"/>
    <hyperlink r:id="rId2521" ref="G1646"/>
    <hyperlink r:id="rId2522" ref="G1647"/>
    <hyperlink r:id="rId2523" ref="D1648"/>
    <hyperlink r:id="rId2524" ref="G1648"/>
    <hyperlink r:id="rId2525" ref="G1649"/>
    <hyperlink r:id="rId2526" ref="D1650"/>
    <hyperlink r:id="rId2527" ref="G1650"/>
    <hyperlink r:id="rId2528" ref="G1651"/>
    <hyperlink r:id="rId2529" ref="G1652"/>
    <hyperlink r:id="rId2530" ref="D1653"/>
    <hyperlink r:id="rId2531" ref="G1653"/>
    <hyperlink r:id="rId2532" ref="G1654"/>
    <hyperlink r:id="rId2533" ref="G1655"/>
    <hyperlink r:id="rId2534" ref="G1656"/>
    <hyperlink r:id="rId2535" ref="G1657"/>
    <hyperlink r:id="rId2536" ref="G1658"/>
    <hyperlink r:id="rId2537" ref="D1659"/>
    <hyperlink r:id="rId2538" ref="G1659"/>
    <hyperlink r:id="rId2539" ref="D1660"/>
    <hyperlink r:id="rId2540" ref="G1660"/>
    <hyperlink r:id="rId2541" ref="D1661"/>
    <hyperlink r:id="rId2542" ref="G1661"/>
    <hyperlink r:id="rId2543" ref="G1662"/>
    <hyperlink r:id="rId2544" ref="D1663"/>
    <hyperlink r:id="rId2545" ref="G1663"/>
    <hyperlink r:id="rId2546" ref="G1664"/>
    <hyperlink r:id="rId2547" ref="D1665"/>
    <hyperlink r:id="rId2548" ref="G1665"/>
    <hyperlink r:id="rId2549" ref="D1666"/>
    <hyperlink r:id="rId2550" ref="G1666"/>
    <hyperlink r:id="rId2551" location="/story" ref="D1667"/>
    <hyperlink r:id="rId2552" ref="G1667"/>
    <hyperlink r:id="rId2553" ref="D1668"/>
    <hyperlink r:id="rId2554" ref="G1668"/>
    <hyperlink r:id="rId2555" ref="D1669"/>
    <hyperlink r:id="rId2556" ref="G1669"/>
    <hyperlink r:id="rId2557" ref="D1670"/>
    <hyperlink r:id="rId2558" ref="G1670"/>
    <hyperlink r:id="rId2559" ref="D1671"/>
    <hyperlink r:id="rId2560" ref="G1671"/>
    <hyperlink r:id="rId2561" ref="G1672"/>
    <hyperlink r:id="rId2562" ref="G1673"/>
    <hyperlink r:id="rId2563" ref="D1674"/>
    <hyperlink r:id="rId2564" ref="G1674"/>
    <hyperlink r:id="rId2565" ref="D1675"/>
    <hyperlink r:id="rId2566" ref="G1675"/>
    <hyperlink r:id="rId2567" ref="G1676"/>
    <hyperlink r:id="rId2568" ref="G1677"/>
    <hyperlink r:id="rId2569" ref="D1678"/>
    <hyperlink r:id="rId2570" ref="G1678"/>
    <hyperlink r:id="rId2571" ref="G1679"/>
    <hyperlink r:id="rId2572" ref="D1680"/>
    <hyperlink r:id="rId2573" ref="G1680"/>
    <hyperlink r:id="rId2574" ref="D1681"/>
    <hyperlink r:id="rId2575" ref="G1681"/>
    <hyperlink r:id="rId2576" ref="G1682"/>
    <hyperlink r:id="rId2577" ref="G1683"/>
    <hyperlink r:id="rId2578" ref="G1684"/>
    <hyperlink r:id="rId2579" ref="G1685"/>
    <hyperlink r:id="rId2580" ref="D1686"/>
    <hyperlink r:id="rId2581" ref="G1686"/>
    <hyperlink r:id="rId2582" ref="G1687"/>
    <hyperlink r:id="rId2583" location="l1434120344.0" ref="D1688"/>
    <hyperlink r:id="rId2584" ref="G1688"/>
    <hyperlink r:id="rId2585" ref="G1689"/>
    <hyperlink r:id="rId2586" ref="D1690"/>
    <hyperlink r:id="rId2587" ref="G1690"/>
    <hyperlink r:id="rId2588" ref="D1691"/>
    <hyperlink r:id="rId2589" ref="G1691"/>
    <hyperlink r:id="rId2590" ref="D1692"/>
    <hyperlink r:id="rId2591" ref="G1692"/>
    <hyperlink r:id="rId2592" ref="G1693"/>
    <hyperlink r:id="rId2593" ref="D1694"/>
    <hyperlink r:id="rId2594" ref="G1694"/>
    <hyperlink r:id="rId2595" ref="D1695"/>
    <hyperlink r:id="rId2596" ref="G1695"/>
    <hyperlink r:id="rId2597" ref="D1696"/>
    <hyperlink r:id="rId2598" ref="G1696"/>
    <hyperlink r:id="rId2599" ref="D1697"/>
    <hyperlink r:id="rId2600" ref="G1697"/>
    <hyperlink r:id="rId2601" ref="D1698"/>
    <hyperlink r:id="rId2602" ref="G1698"/>
    <hyperlink r:id="rId2603" ref="D1699"/>
    <hyperlink r:id="rId2604" ref="G1699"/>
    <hyperlink r:id="rId2605" ref="G1700"/>
    <hyperlink r:id="rId2606" ref="D1701"/>
    <hyperlink r:id="rId2607" ref="G1701"/>
    <hyperlink r:id="rId2608" ref="G1702"/>
    <hyperlink r:id="rId2609" ref="D1703"/>
    <hyperlink r:id="rId2610" ref="G1703"/>
    <hyperlink r:id="rId2611" ref="G1704"/>
    <hyperlink r:id="rId2612" ref="D1705"/>
    <hyperlink r:id="rId2613" ref="G1705"/>
    <hyperlink r:id="rId2614" ref="D1706"/>
    <hyperlink r:id="rId2615" ref="G1706"/>
    <hyperlink r:id="rId2616" ref="D1707"/>
    <hyperlink r:id="rId2617" ref="G1707"/>
    <hyperlink r:id="rId2618" ref="D1708"/>
    <hyperlink r:id="rId2619" ref="G1708"/>
    <hyperlink r:id="rId2620" ref="G1709"/>
    <hyperlink r:id="rId2621" ref="G1710"/>
    <hyperlink r:id="rId2622" ref="D1711"/>
    <hyperlink r:id="rId2623" ref="G1711"/>
    <hyperlink r:id="rId2624" ref="D1712"/>
    <hyperlink r:id="rId2625" ref="G1712"/>
    <hyperlink r:id="rId2626" ref="G1713"/>
    <hyperlink r:id="rId2627" ref="D1714"/>
    <hyperlink r:id="rId2628" ref="G1714"/>
    <hyperlink r:id="rId2629" ref="G1715"/>
    <hyperlink r:id="rId2630" ref="D1716"/>
    <hyperlink r:id="rId2631" ref="G1716"/>
    <hyperlink r:id="rId2632" ref="D1717"/>
    <hyperlink r:id="rId2633" ref="G1717"/>
    <hyperlink r:id="rId2634" ref="D1718"/>
    <hyperlink r:id="rId2635" ref="G1718"/>
    <hyperlink r:id="rId2636" ref="G1719"/>
    <hyperlink r:id="rId2637" ref="D1720"/>
    <hyperlink r:id="rId2638" ref="G1720"/>
    <hyperlink r:id="rId2639" ref="D1721"/>
    <hyperlink r:id="rId2640" ref="G1721"/>
    <hyperlink r:id="rId2641" ref="D1722"/>
    <hyperlink r:id="rId2642" ref="G1722"/>
    <hyperlink r:id="rId2643" ref="D1723"/>
    <hyperlink r:id="rId2644" ref="G1723"/>
    <hyperlink r:id="rId2645" ref="D1724"/>
    <hyperlink r:id="rId2646" ref="G1724"/>
    <hyperlink r:id="rId2647" ref="G1725"/>
    <hyperlink r:id="rId2648" ref="D1726"/>
    <hyperlink r:id="rId2649" ref="G1726"/>
    <hyperlink r:id="rId2650" ref="D1727"/>
    <hyperlink r:id="rId2651" ref="G1727"/>
    <hyperlink r:id="rId2652" ref="D1728"/>
    <hyperlink r:id="rId2653" ref="G1728"/>
    <hyperlink r:id="rId2654" ref="D1729"/>
    <hyperlink r:id="rId2655" ref="G1729"/>
    <hyperlink r:id="rId2656" ref="D1730"/>
    <hyperlink r:id="rId2657" ref="G1730"/>
    <hyperlink r:id="rId2658" ref="D1731"/>
    <hyperlink r:id="rId2659" ref="G1731"/>
    <hyperlink r:id="rId2660" ref="G1732"/>
    <hyperlink r:id="rId2661" ref="G1733"/>
    <hyperlink r:id="rId2662" ref="G1734"/>
    <hyperlink r:id="rId2663" ref="G1735"/>
    <hyperlink r:id="rId2664" ref="G1736"/>
    <hyperlink r:id="rId2665" ref="G1737"/>
    <hyperlink r:id="rId2666" ref="D1738"/>
    <hyperlink r:id="rId2667" ref="G1738"/>
    <hyperlink r:id="rId2668" ref="G1739"/>
    <hyperlink r:id="rId2669" ref="D1740"/>
    <hyperlink r:id="rId2670" ref="G1740"/>
    <hyperlink r:id="rId2671" ref="G1741"/>
    <hyperlink r:id="rId2672" ref="D1742"/>
    <hyperlink r:id="rId2673" ref="G1742"/>
    <hyperlink r:id="rId2674" ref="G1743"/>
    <hyperlink r:id="rId2675" ref="D1744"/>
    <hyperlink r:id="rId2676" ref="G1744"/>
    <hyperlink r:id="rId2677" ref="D1745"/>
    <hyperlink r:id="rId2678" ref="G1745"/>
    <hyperlink r:id="rId2679" ref="G1746"/>
    <hyperlink r:id="rId2680" ref="G1747"/>
    <hyperlink r:id="rId2681" ref="D1748"/>
    <hyperlink r:id="rId2682" ref="G1748"/>
    <hyperlink r:id="rId2683" ref="D1749"/>
    <hyperlink r:id="rId2684" ref="G1749"/>
    <hyperlink r:id="rId2685" ref="D1750"/>
    <hyperlink r:id="rId2686" ref="G1750"/>
    <hyperlink r:id="rId2687" ref="D1751"/>
    <hyperlink r:id="rId2688" ref="G1751"/>
    <hyperlink r:id="rId2689" ref="G1752"/>
    <hyperlink r:id="rId2690" ref="G1753"/>
    <hyperlink r:id="rId2691" ref="D1754"/>
    <hyperlink r:id="rId2692" ref="G1754"/>
    <hyperlink r:id="rId2693" ref="D1755"/>
    <hyperlink r:id="rId2694" ref="G1755"/>
    <hyperlink r:id="rId2695" location="comments" ref="D1756"/>
    <hyperlink r:id="rId2696" ref="G1756"/>
    <hyperlink r:id="rId2697" ref="D1757"/>
    <hyperlink r:id="rId2698" ref="G1757"/>
    <hyperlink r:id="rId2699" ref="G1758"/>
    <hyperlink r:id="rId2700" ref="D1759"/>
    <hyperlink r:id="rId2701" ref="G1759"/>
    <hyperlink r:id="rId2702" ref="G1760"/>
    <hyperlink r:id="rId2703" ref="G1761"/>
    <hyperlink r:id="rId2704" ref="D1762"/>
    <hyperlink r:id="rId2705" ref="G1762"/>
    <hyperlink r:id="rId2706" ref="D1763"/>
    <hyperlink r:id="rId2707" ref="G1763"/>
    <hyperlink r:id="rId2708" ref="D1764"/>
    <hyperlink r:id="rId2709" ref="G1764"/>
    <hyperlink r:id="rId2710" ref="G1765"/>
    <hyperlink r:id="rId2711" ref="D1766"/>
    <hyperlink r:id="rId2712" ref="G1766"/>
    <hyperlink r:id="rId2713" ref="D1767"/>
    <hyperlink r:id="rId2714" ref="G1767"/>
    <hyperlink r:id="rId2715" ref="G1768"/>
    <hyperlink r:id="rId2716" ref="D1769"/>
    <hyperlink r:id="rId2717" ref="G1769"/>
    <hyperlink r:id="rId2718" ref="D1770"/>
    <hyperlink r:id="rId2719" ref="G1770"/>
    <hyperlink r:id="rId2720" ref="G1771"/>
    <hyperlink r:id="rId2721" ref="D1772"/>
    <hyperlink r:id="rId2722" ref="G1772"/>
    <hyperlink r:id="rId2723" ref="G1773"/>
    <hyperlink r:id="rId2724" ref="D1774"/>
    <hyperlink r:id="rId2725" ref="G1774"/>
    <hyperlink r:id="rId2726" ref="D1775"/>
    <hyperlink r:id="rId2727" ref="G1775"/>
    <hyperlink r:id="rId2728" ref="G1776"/>
    <hyperlink r:id="rId2729" ref="D1777"/>
    <hyperlink r:id="rId2730" ref="G1777"/>
    <hyperlink r:id="rId2731" ref="D1778"/>
    <hyperlink r:id="rId2732" ref="G1778"/>
    <hyperlink r:id="rId2733" ref="G1779"/>
    <hyperlink r:id="rId2734" ref="D1780"/>
    <hyperlink r:id="rId2735" ref="G1780"/>
    <hyperlink r:id="rId2736" ref="D1781"/>
    <hyperlink r:id="rId2737" ref="G1781"/>
    <hyperlink r:id="rId2738" ref="D1782"/>
    <hyperlink r:id="rId2739" ref="G1782"/>
    <hyperlink r:id="rId2740" ref="G1783"/>
    <hyperlink r:id="rId2741" ref="D1784"/>
    <hyperlink r:id="rId2742" ref="G1784"/>
    <hyperlink r:id="rId2743" ref="D1785"/>
    <hyperlink r:id="rId2744" ref="G1785"/>
    <hyperlink r:id="rId2745" ref="G1786"/>
    <hyperlink r:id="rId2746" ref="G1787"/>
    <hyperlink r:id="rId2747" ref="D1788"/>
    <hyperlink r:id="rId2748" ref="G1788"/>
    <hyperlink r:id="rId2749" ref="D1789"/>
    <hyperlink r:id="rId2750" ref="G1789"/>
    <hyperlink r:id="rId2751" ref="G1790"/>
    <hyperlink r:id="rId2752" ref="D1791"/>
    <hyperlink r:id="rId2753" ref="G1791"/>
    <hyperlink r:id="rId2754" ref="G1792"/>
    <hyperlink r:id="rId2755" ref="G1793"/>
    <hyperlink r:id="rId2756" ref="G1794"/>
    <hyperlink r:id="rId2757" ref="D1795"/>
    <hyperlink r:id="rId2758" ref="G1795"/>
    <hyperlink r:id="rId2759" ref="D1796"/>
    <hyperlink r:id="rId2760" ref="G1796"/>
    <hyperlink r:id="rId2761" ref="G1797"/>
    <hyperlink r:id="rId2762" ref="G1798"/>
    <hyperlink r:id="rId2763" ref="D1799"/>
    <hyperlink r:id="rId2764" ref="G1799"/>
    <hyperlink r:id="rId2765" ref="G1800"/>
    <hyperlink r:id="rId2766" ref="G1801"/>
    <hyperlink r:id="rId2767" ref="D1802"/>
    <hyperlink r:id="rId2768" ref="G1802"/>
    <hyperlink r:id="rId2769" ref="G1803"/>
    <hyperlink r:id="rId2770" ref="D1804"/>
    <hyperlink r:id="rId2771" ref="G1804"/>
    <hyperlink r:id="rId2772" ref="D1805"/>
    <hyperlink r:id="rId2773" ref="G1805"/>
    <hyperlink r:id="rId2774" ref="G1806"/>
    <hyperlink r:id="rId2775" ref="G1807"/>
    <hyperlink r:id="rId2776" ref="D1808"/>
    <hyperlink r:id="rId2777" ref="G1808"/>
    <hyperlink r:id="rId2778" ref="D1809"/>
    <hyperlink r:id="rId2779" ref="G1809"/>
    <hyperlink r:id="rId2780" ref="D1810"/>
    <hyperlink r:id="rId2781" ref="G1810"/>
    <hyperlink r:id="rId2782" ref="G1811"/>
    <hyperlink r:id="rId2783" ref="D1812"/>
    <hyperlink r:id="rId2784" ref="G1812"/>
    <hyperlink r:id="rId2785" ref="D1813"/>
    <hyperlink r:id="rId2786" ref="G1813"/>
    <hyperlink r:id="rId2787" ref="G1814"/>
    <hyperlink r:id="rId2788" ref="G1815"/>
    <hyperlink r:id="rId2789" ref="G1816"/>
    <hyperlink r:id="rId2790" ref="G1817"/>
    <hyperlink r:id="rId2791" ref="D1818"/>
    <hyperlink r:id="rId2792" ref="G1818"/>
    <hyperlink r:id="rId2793" ref="D1819"/>
    <hyperlink r:id="rId2794" ref="G1819"/>
    <hyperlink r:id="rId2795" ref="G1820"/>
    <hyperlink r:id="rId2796" ref="D1821"/>
    <hyperlink r:id="rId2797" ref="G1821"/>
    <hyperlink r:id="rId2798" ref="D1822"/>
    <hyperlink r:id="rId2799" ref="G1822"/>
    <hyperlink r:id="rId2800" ref="D1823"/>
    <hyperlink r:id="rId2801" ref="G1823"/>
    <hyperlink r:id="rId2802" ref="D1824"/>
    <hyperlink r:id="rId2803" ref="G1824"/>
    <hyperlink r:id="rId2804" ref="G1825"/>
    <hyperlink r:id="rId2805" ref="C1826"/>
    <hyperlink r:id="rId2806" ref="G1826"/>
    <hyperlink r:id="rId2807" ref="D1827"/>
    <hyperlink r:id="rId2808" ref="G1827"/>
    <hyperlink r:id="rId2809" ref="D1828"/>
    <hyperlink r:id="rId2810" ref="G1828"/>
    <hyperlink r:id="rId2811" ref="D1829"/>
    <hyperlink r:id="rId2812" ref="G1829"/>
    <hyperlink r:id="rId2813" ref="G1830"/>
    <hyperlink r:id="rId2814" ref="G1831"/>
    <hyperlink r:id="rId2815" ref="D1832"/>
    <hyperlink r:id="rId2816" ref="G1832"/>
    <hyperlink r:id="rId2817" ref="G1833"/>
    <hyperlink r:id="rId2818" ref="D1834"/>
    <hyperlink r:id="rId2819" ref="G1834"/>
    <hyperlink r:id="rId2820" ref="D1835"/>
    <hyperlink r:id="rId2821" ref="G1835"/>
    <hyperlink r:id="rId2822" ref="G1836"/>
    <hyperlink r:id="rId2823" ref="D1837"/>
    <hyperlink r:id="rId2824" ref="G1837"/>
    <hyperlink r:id="rId2825" ref="D1838"/>
    <hyperlink r:id="rId2826" ref="G1838"/>
    <hyperlink r:id="rId2827" ref="D1839"/>
    <hyperlink r:id="rId2828" ref="G1839"/>
    <hyperlink r:id="rId2829" ref="G1840"/>
    <hyperlink r:id="rId2830" ref="G1841"/>
    <hyperlink r:id="rId2831" ref="D1842"/>
    <hyperlink r:id="rId2832" ref="G1842"/>
    <hyperlink r:id="rId2833" ref="D1843"/>
    <hyperlink r:id="rId2834" ref="G1843"/>
    <hyperlink r:id="rId2835" ref="D1844"/>
    <hyperlink r:id="rId2836" ref="G1844"/>
    <hyperlink r:id="rId2837" ref="G1845"/>
    <hyperlink r:id="rId2838" ref="G1846"/>
    <hyperlink r:id="rId2839" ref="G1847"/>
    <hyperlink r:id="rId2840" ref="D1848"/>
    <hyperlink r:id="rId2841" ref="G1848"/>
    <hyperlink r:id="rId2842" ref="G1849"/>
    <hyperlink r:id="rId2843" ref="G1850"/>
    <hyperlink r:id="rId2844" ref="G1851"/>
    <hyperlink r:id="rId2845" ref="G1852"/>
    <hyperlink r:id="rId2846" ref="G1853"/>
    <hyperlink r:id="rId2847" ref="D1854"/>
    <hyperlink r:id="rId2848" ref="G1854"/>
    <hyperlink r:id="rId2849" ref="G1855"/>
    <hyperlink r:id="rId2850" ref="D1856"/>
    <hyperlink r:id="rId2851" ref="G1856"/>
    <hyperlink r:id="rId2852" ref="D1857"/>
    <hyperlink r:id="rId2853" ref="G1857"/>
    <hyperlink r:id="rId2854" ref="G1858"/>
    <hyperlink r:id="rId2855" ref="G1859"/>
    <hyperlink r:id="rId2856" ref="D1860"/>
    <hyperlink r:id="rId2857" ref="G1860"/>
    <hyperlink r:id="rId2858" ref="G1861"/>
    <hyperlink r:id="rId2859" ref="D1862"/>
    <hyperlink r:id="rId2860" ref="G1862"/>
    <hyperlink r:id="rId2861" ref="G1863"/>
    <hyperlink r:id="rId2862" ref="D1864"/>
    <hyperlink r:id="rId2863" ref="G1864"/>
    <hyperlink r:id="rId2864" ref="D1865"/>
    <hyperlink r:id="rId2865" ref="G1865"/>
    <hyperlink r:id="rId2866" ref="D1866"/>
    <hyperlink r:id="rId2867" ref="G1866"/>
    <hyperlink r:id="rId2868" ref="G1867"/>
    <hyperlink r:id="rId2869" ref="D1868"/>
    <hyperlink r:id="rId2870" ref="G1868"/>
    <hyperlink r:id="rId2871" ref="D1869"/>
    <hyperlink r:id="rId2872" ref="G1869"/>
    <hyperlink r:id="rId2873" ref="D1870"/>
    <hyperlink r:id="rId2874" ref="G1870"/>
    <hyperlink r:id="rId2875" ref="D1871"/>
    <hyperlink r:id="rId2876" ref="G1871"/>
    <hyperlink r:id="rId2877" ref="G1872"/>
    <hyperlink r:id="rId2878" ref="G1873"/>
    <hyperlink r:id="rId2879" ref="G1874"/>
    <hyperlink r:id="rId2880" location="q=%2Fm%2F05p0rrx" ref="D1875"/>
    <hyperlink r:id="rId2881" ref="G1875"/>
    <hyperlink r:id="rId2882" ref="G1876"/>
    <hyperlink r:id="rId2883" ref="D1877"/>
    <hyperlink r:id="rId2884" ref="G1877"/>
    <hyperlink r:id="rId2885" ref="G1878"/>
    <hyperlink r:id="rId2886" ref="G1879"/>
    <hyperlink r:id="rId2887" ref="D1880"/>
    <hyperlink r:id="rId2888" ref="G1880"/>
    <hyperlink r:id="rId2889" ref="G1881"/>
    <hyperlink r:id="rId2890" ref="D1882"/>
    <hyperlink r:id="rId2891" ref="G1882"/>
    <hyperlink r:id="rId2892" ref="D1883"/>
    <hyperlink r:id="rId2893" ref="G1883"/>
    <hyperlink r:id="rId2894" ref="G1884"/>
    <hyperlink r:id="rId2895" ref="D1885"/>
    <hyperlink r:id="rId2896" ref="G1885"/>
    <hyperlink r:id="rId2897" ref="G1886"/>
    <hyperlink r:id="rId2898" ref="G1887"/>
    <hyperlink r:id="rId2899" ref="D1888"/>
    <hyperlink r:id="rId2900" ref="G1888"/>
    <hyperlink r:id="rId2901" ref="D1889"/>
    <hyperlink r:id="rId2902" ref="G1889"/>
    <hyperlink r:id="rId2903" ref="G1890"/>
    <hyperlink r:id="rId2904" ref="D1891"/>
    <hyperlink r:id="rId2905" ref="G1891"/>
    <hyperlink r:id="rId2906" ref="D1892"/>
    <hyperlink r:id="rId2907" ref="G1892"/>
    <hyperlink r:id="rId2908" ref="G1893"/>
    <hyperlink r:id="rId2909" ref="G1894"/>
    <hyperlink r:id="rId2910" ref="D1895"/>
    <hyperlink r:id="rId2911" ref="G1895"/>
    <hyperlink r:id="rId2912" ref="G1896"/>
    <hyperlink r:id="rId2913" ref="G1897"/>
    <hyperlink r:id="rId2914" ref="D1898"/>
    <hyperlink r:id="rId2915" ref="G1898"/>
    <hyperlink r:id="rId2916" ref="G1899"/>
    <hyperlink r:id="rId2917" ref="G1900"/>
    <hyperlink r:id="rId2918" ref="G1901"/>
    <hyperlink r:id="rId2919" ref="D1902"/>
    <hyperlink r:id="rId2920" ref="G1902"/>
    <hyperlink r:id="rId2921" ref="D1903"/>
    <hyperlink r:id="rId2922" ref="G1903"/>
    <hyperlink r:id="rId2923" ref="D1904"/>
    <hyperlink r:id="rId2924" ref="G1904"/>
    <hyperlink r:id="rId2925" ref="G1905"/>
    <hyperlink r:id="rId2926" ref="D1906"/>
    <hyperlink r:id="rId2927" ref="G1906"/>
    <hyperlink r:id="rId2928" ref="D1907"/>
    <hyperlink r:id="rId2929" ref="G1907"/>
    <hyperlink r:id="rId2930" ref="G1908"/>
    <hyperlink r:id="rId2931" ref="G1909"/>
    <hyperlink r:id="rId2932" ref="D1910"/>
    <hyperlink r:id="rId2933" ref="G1910"/>
    <hyperlink r:id="rId2934" ref="D1911"/>
    <hyperlink r:id="rId2935" ref="G1911"/>
    <hyperlink r:id="rId2936" ref="D1912"/>
    <hyperlink r:id="rId2937" ref="G1912"/>
    <hyperlink r:id="rId2938" ref="G1913"/>
    <hyperlink r:id="rId2939" ref="D1914"/>
    <hyperlink r:id="rId2940" ref="G1914"/>
    <hyperlink r:id="rId2941" ref="G1915"/>
    <hyperlink r:id="rId2942" ref="D1916"/>
    <hyperlink r:id="rId2943" ref="G1916"/>
    <hyperlink r:id="rId2944" ref="G1917"/>
    <hyperlink r:id="rId2945" ref="D1918"/>
    <hyperlink r:id="rId2946" ref="G1918"/>
    <hyperlink r:id="rId2947" ref="G1919"/>
    <hyperlink r:id="rId2948" ref="G1920"/>
    <hyperlink r:id="rId2949" ref="D1921"/>
    <hyperlink r:id="rId2950" ref="G1921"/>
    <hyperlink r:id="rId2951" ref="D1922"/>
    <hyperlink r:id="rId2952" ref="G1922"/>
    <hyperlink r:id="rId2953" ref="G1923"/>
    <hyperlink r:id="rId2954" ref="G1924"/>
    <hyperlink r:id="rId2955" ref="G1925"/>
    <hyperlink r:id="rId2956" ref="D1926"/>
    <hyperlink r:id="rId2957" ref="G1926"/>
    <hyperlink r:id="rId2958" ref="D1927"/>
    <hyperlink r:id="rId2959" ref="G1927"/>
    <hyperlink r:id="rId2960" ref="D1928"/>
    <hyperlink r:id="rId2961" ref="G1928"/>
    <hyperlink r:id="rId2962" ref="D1929"/>
    <hyperlink r:id="rId2963" ref="G1929"/>
    <hyperlink r:id="rId2964" ref="D1930"/>
    <hyperlink r:id="rId2965" ref="G1930"/>
    <hyperlink r:id="rId2966" ref="G1931"/>
    <hyperlink r:id="rId2967" ref="D1932"/>
    <hyperlink r:id="rId2968" ref="G1932"/>
    <hyperlink r:id="rId2969" ref="G1933"/>
    <hyperlink r:id="rId2970" ref="D1934"/>
    <hyperlink r:id="rId2971" ref="G1934"/>
    <hyperlink r:id="rId2972" ref="G1935"/>
    <hyperlink r:id="rId2973" ref="D1936"/>
    <hyperlink r:id="rId2974" ref="G1936"/>
    <hyperlink r:id="rId2975" ref="D1937"/>
    <hyperlink r:id="rId2976" ref="G1937"/>
    <hyperlink r:id="rId2977" ref="D1938"/>
    <hyperlink r:id="rId2978" ref="G1938"/>
    <hyperlink r:id="rId2979" ref="G1939"/>
    <hyperlink r:id="rId2980" ref="G1940"/>
    <hyperlink r:id="rId2981" ref="G1941"/>
    <hyperlink r:id="rId2982" ref="D1942"/>
    <hyperlink r:id="rId2983" ref="G1942"/>
    <hyperlink r:id="rId2984" ref="D1943"/>
    <hyperlink r:id="rId2985" ref="G1943"/>
    <hyperlink r:id="rId2986" ref="G1944"/>
    <hyperlink r:id="rId2987" ref="D1945"/>
    <hyperlink r:id="rId2988" ref="G1945"/>
    <hyperlink r:id="rId2989" ref="G1946"/>
    <hyperlink r:id="rId2990" ref="D1947"/>
    <hyperlink r:id="rId2991" ref="G1947"/>
    <hyperlink r:id="rId2992" ref="G1948"/>
    <hyperlink r:id="rId2993" ref="D1949"/>
    <hyperlink r:id="rId2994" ref="G1949"/>
    <hyperlink r:id="rId2995" ref="D1950"/>
    <hyperlink r:id="rId2996" ref="G1950"/>
    <hyperlink r:id="rId2997" ref="G1951"/>
    <hyperlink r:id="rId2998" ref="G1952"/>
    <hyperlink r:id="rId2999" ref="D1953"/>
    <hyperlink r:id="rId3000" ref="G1953"/>
    <hyperlink r:id="rId3001" ref="G1954"/>
    <hyperlink r:id="rId3002" ref="G1955"/>
    <hyperlink r:id="rId3003" ref="G1956"/>
    <hyperlink r:id="rId3004" ref="G1957"/>
    <hyperlink r:id="rId3005" ref="G1958"/>
    <hyperlink r:id="rId3006" ref="D1959"/>
    <hyperlink r:id="rId3007" ref="G1959"/>
    <hyperlink r:id="rId3008" ref="D1960"/>
    <hyperlink r:id="rId3009" ref="G1960"/>
    <hyperlink r:id="rId3010" ref="D1961"/>
    <hyperlink r:id="rId3011" ref="G1961"/>
    <hyperlink r:id="rId3012" ref="D1962"/>
    <hyperlink r:id="rId3013" ref="G1962"/>
    <hyperlink r:id="rId3014" ref="G1963"/>
    <hyperlink r:id="rId3015" ref="G1964"/>
    <hyperlink r:id="rId3016" ref="D1965"/>
    <hyperlink r:id="rId3017" ref="G1965"/>
    <hyperlink r:id="rId3018" ref="D1966"/>
    <hyperlink r:id="rId3019" ref="G1966"/>
    <hyperlink r:id="rId3020" ref="G1967"/>
    <hyperlink r:id="rId3021" ref="D1968"/>
    <hyperlink r:id="rId3022" ref="G1968"/>
    <hyperlink r:id="rId3023" ref="G1969"/>
    <hyperlink r:id="rId3024" ref="G1970"/>
    <hyperlink r:id="rId3025" ref="G1971"/>
    <hyperlink r:id="rId3026" ref="G1972"/>
    <hyperlink r:id="rId3027" ref="D1973"/>
    <hyperlink r:id="rId3028" ref="G1973"/>
    <hyperlink r:id="rId3029" ref="D1974"/>
    <hyperlink r:id="rId3030" ref="G1974"/>
    <hyperlink r:id="rId3031" ref="G1975"/>
    <hyperlink r:id="rId3032" ref="G1976"/>
    <hyperlink r:id="rId3033" ref="G1977"/>
    <hyperlink r:id="rId3034" ref="G1978"/>
    <hyperlink r:id="rId3035" ref="G1979"/>
    <hyperlink r:id="rId3036" ref="G1980"/>
    <hyperlink r:id="rId3037" ref="G1981"/>
    <hyperlink r:id="rId3038" ref="G1982"/>
    <hyperlink r:id="rId3039" ref="D1983"/>
    <hyperlink r:id="rId3040" ref="G1983"/>
    <hyperlink r:id="rId3041" ref="G1984"/>
    <hyperlink r:id="rId3042" ref="D1985"/>
    <hyperlink r:id="rId3043" ref="G1985"/>
    <hyperlink r:id="rId3044" ref="G1986"/>
    <hyperlink r:id="rId3045" ref="G1987"/>
    <hyperlink r:id="rId3046" ref="G1988"/>
    <hyperlink r:id="rId3047" ref="D1989"/>
    <hyperlink r:id="rId3048" ref="G1989"/>
    <hyperlink r:id="rId3049" ref="D1990"/>
    <hyperlink r:id="rId3050" ref="G1990"/>
    <hyperlink r:id="rId3051" ref="G1991"/>
    <hyperlink r:id="rId3052" ref="D1992"/>
    <hyperlink r:id="rId3053" ref="G1992"/>
    <hyperlink r:id="rId3054" ref="G1993"/>
    <hyperlink r:id="rId3055" ref="D1994"/>
    <hyperlink r:id="rId3056" ref="G1994"/>
    <hyperlink r:id="rId3057" ref="G1995"/>
    <hyperlink r:id="rId3058" ref="G1996"/>
    <hyperlink r:id="rId3059" ref="D1997"/>
    <hyperlink r:id="rId3060" ref="G1997"/>
    <hyperlink r:id="rId3061" ref="D1998"/>
    <hyperlink r:id="rId3062" ref="G1998"/>
    <hyperlink r:id="rId3063" ref="D1999"/>
    <hyperlink r:id="rId3064" ref="G1999"/>
    <hyperlink r:id="rId3065" ref="G2000"/>
  </hyperlinks>
  <drawing r:id="rId3066"/>
</worksheet>
</file>