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3"/>
  </sheets>
  <definedNames/>
  <calcPr/>
</workbook>
</file>

<file path=xl/sharedStrings.xml><?xml version="1.0" encoding="utf-8"?>
<sst xmlns="http://schemas.openxmlformats.org/spreadsheetml/2006/main" count="11993" uniqueCount="7614">
  <si>
    <t>January 30, 2014 at 09:55AM</t>
  </si>
  <si>
    <t>kodiak1120</t>
  </si>
  <si>
    <t>I'm officially the first bitcoin customer of ridgewallet.com</t>
  </si>
  <si>
    <t>I was in the market for a new wallet when I stumbled upon the Ridge Wallet:http://ift.tt/1bzH6TM emailed the company and asked if they were planning to accept bitcons. I got a response from the owner saying they were in the process of setting up bitcoin processing, but the processing company was taking a while to verify their account. He said he'd accept a bitcoin payment from me and gave me the address to his wallet. I sent the coins and got an email thanking me for being their first bitcoin customer. I got my shipping notification earlier today.I'm not sure they're officially accepting bitconis at this time, but it's definitely coming.</t>
  </si>
  <si>
    <t>/r/Bitcoin</t>
  </si>
  <si>
    <t>http://ift.tt/1jLBcr4</t>
  </si>
  <si>
    <t>January 30, 2014 at 09:54AM</t>
  </si>
  <si>
    <t>v4vijayakumar</t>
  </si>
  <si>
    <t>No floor value? Pegging 1 BTC to 1 gm gold floor value (support) is not so difficult to sustain. Why no one is doing that?</t>
  </si>
  <si>
    <t>No text found</t>
  </si>
  <si>
    <t>http://ift.tt/1jLBvC9</t>
  </si>
  <si>
    <t>January 30, 2014 at 10:17AM</t>
  </si>
  <si>
    <t>_______ALOHA_______</t>
  </si>
  <si>
    <t>Charlie Shrem is the victim of a 51% attack: Democracy.</t>
  </si>
  <si>
    <t>Charlie was put in jail because "Laundering money" is illegal. Why is laundering money illegal? Because drugs are illegal. So, no drug prohibition ---&gt; no money laundering ---&gt; no crime. The real crime committed is the War On Adults Who Use Drugs. Charlie should never have been arrested.How has our justice system "Protocol" put a successful, pioneering entrepreneur in jail for a victimless crime?In Bitcoin, a 51% attack is when a group gains control of 51% of the network and then imposes its will. Democracy is the same, only worse.Since voter turnout averages about 50% (http://ift.tt/1nniXIu) then in a close election, the winning 25% of voters have control over the network. Do you think you shouldn't be arrested for smoking marijuana? Sorry, 25% of Democracy Coin disagrees. Those 25% had to choose either a Democrat or a Republican. In theory, Democrats and Republicans have some minor philosophical differences. But in practice, they're nearly indistinguishable. So the 25% don't have a meaningful choice. Both are bought off by special interests, be they government unions or wall street. What percentage of the population is a member of one of these special interests? 5%? Thus, the (Democracy) 50% attack is affective with only 5% control of the justice system network.Democracy is a failed governance protocol for the same reasons that fiat is a failed monetary system. Control is held by a central authority, and it maintains a monopoly. Fiat is issued by a central bank authority and controls the monopoly of legal tender. Bitcoin replaces this failure. How?Moving power away from a central authority to a distributed network of peers.Breaking the fiat currency monopoly by offering a cryptocurrency alternative.If we don't have democracy, then are our only choices lawless chaos or brutal dictatorship? No. What if we applied the two above Bitcoin features to our justice system? One proposed solution is Polycentric Law. Here are three videos by Graham Wright explaining how this would work.Part 1: PrincipalsPart 2: Conflict Resolution In A Free SocietyPart 3: The Bargaining MechanismIn a polycentric law system, drug laws wouldn't exist because no one would want to pay their own money to enforce them. If we had a polycentric law system instead of our democracy-created monopoly of law, Charlie Shrem wouldn't be facing decades in jail. He'd be working on bitcoin like the rest of us.</t>
  </si>
  <si>
    <t>http://ift.tt/Miou4O</t>
  </si>
  <si>
    <t>January 30, 2014 at 10:11AM</t>
  </si>
  <si>
    <t>Illuminaughtie</t>
  </si>
  <si>
    <t>Where to buy Bitcoin with USD without having to buy another currency first?</t>
  </si>
  <si>
    <t>Everything I found so far wants me to buy Secondlife currency and then exchange that for Bitcoin. :|If anyone uses a trustworthy website I can add USD too easily, please let me know. I hate paying twice the fee's.I want to be able to cash out easily too, Vircurex has closed withdrawls for months now, it is ridiculous. Claiming to be fixing it.</t>
  </si>
  <si>
    <t>http://ift.tt/Miowtn</t>
  </si>
  <si>
    <t>January 30, 2014 at 10:08AM</t>
  </si>
  <si>
    <t>skilliard4</t>
  </si>
  <si>
    <t>How Can We Encourage Pools To Increase Their Maximum Block Size?</t>
  </si>
  <si>
    <t>As of right now, the Maximum block size allowed by the network is 1 MB. However, many pools are still using significantly lower limits on blocks:Discus Fish: ~50 KBASICMINER: ~250 KBBitminter: ~250 KBDeepbit: ~250 KBBitlc: ~250KBSlush: ~250 KBGHash.IO: ~350 KB(recently upped from 250 KB)BTCGuild: ~500 KBNow for some math.Ghash.IO has 27% network control, and is not utilizing 65% of the network's potential(350KB used/1MB max)That's 17.5% not utilized from them alone(27*0.65). Let's add it up for all the major, known poolsDiscus fish 14%, not utilizing 95%(50KB/1MB)13% of network unusedBTCguild 24%, not utilizing 50%(500KB/1MB)12% unusedDeepbit, Bitlc, Deepbit, Bitminter combined: 10%, all using 250 KB caps(not utilizing 75%) 7.5% unusedJust those known pools add up to 50% of the network's potential not being utilized. This isn't counting unknown miners that also cap their limits or ones I didn't bother listing. The point is, we need to convince mining pools to raise their limits as Bitcoins volume expands, or it wont support all of the new activity. Increasing the block size limit won't do much when few miners even utilize it, so this must happen first.(please correct me if any of this data is incorrect)This limits the amount of volume the Bitcoin network can handle. If all of the transactions cannot fit into a block, they get pushed into the next block. If blocks continually cannot fit all of the transactions, we can theoretically run into a sort of a "traffic jam" where the blockchain can not support all of the transactions. As of right now it isn't uncommon to go 2 hours or more without getting a confirmation even with the standard miner fee due to increased usage.With major merchants regularly getting started with Bitcoin, this can become an even bigger problem in the near future. More people are paying with Bitcoin, and it's reaching the point where it can't be handled. I'm almost glad that no huge company like target has accepted Bitcoin, because them doing so would almost certainly bring Bitcoin to a standstill as it simply can't support the volume.The issue is that miners have little incentive to raise their maximum blocksize, and actually have incentives not to. Larger blocks take slightly longer to send, which makes them slightly more likely of being orphaned. This slight risk is important, as an orphaned block means losing 25 BTC. To many pools, this slight risk of losing 25 BTC is more important than the negligible gains they get from transaction fees. The risk is extremely small, and a 900 KB block only takes microseconds longer to send than a 100 KB block, but pools like to maximize their profits.As a community, in addition to moving to smaller pools, can we try to move to pools with higher block size limits?P2pool is a decentralized mining pool, and the block finder can set the maximum block size. Remember to set:blockmaxsize=1000000You get more in transaction fees from this and help the network. By using p2pool with the maximum blocksize limit, you're helping the network not only by spreading the hashes, but by relaying more transactions than competing pools.If p2pool is too hard for you or you lack the hashing power/ability to store the blockchain, Eligius is also very easy to setup and uses the maximum limit, but they are somewhat large of a pool.What is everyone's thoughts on this? I feel like Bitcoin has a ton of potential, but miners need to up their limits to support all of the usage it's seen lately. It's only inevitable that at some point the network won't be able to handle all the new adaptation if we don't change anything.</t>
  </si>
  <si>
    <t>http://ift.tt/MioC4j</t>
  </si>
  <si>
    <t>January 30, 2014 at 09:57AM</t>
  </si>
  <si>
    <t>ididitwTOR</t>
  </si>
  <si>
    <t>Sent Bitcoins To Wrong Address How Do I Get Them Back</t>
  </si>
  <si>
    <t>How do I reclaim bitcoins if I know the address but it was the wrong one?</t>
  </si>
  <si>
    <t>http://ift.tt/1jLAOZv</t>
  </si>
  <si>
    <t>January 30, 2014 at 09:50AM</t>
  </si>
  <si>
    <t>crazyfingers</t>
  </si>
  <si>
    <t>Overstock.com CEO Patrick Byrne on Let's Talk Bitcoin</t>
  </si>
  <si>
    <t>http://ift.tt/1icsAqi</t>
  </si>
  <si>
    <t>http://ift.tt/1b6Nrtd</t>
  </si>
  <si>
    <t>January 30, 2014 at 09:38AM</t>
  </si>
  <si>
    <t>Can anyone convince bitinstant panel members do an IAmA here?</t>
  </si>
  <si>
    <t>http://ift.tt/1kacT3u</t>
  </si>
  <si>
    <t>January 30, 2014 at 09:35AM</t>
  </si>
  <si>
    <t>yorrick21</t>
  </si>
  <si>
    <t>Where will the next round of investors come from?</t>
  </si>
  <si>
    <t>Bitcoin is unquestionably intriguing to those involved in technology. Most people here understand its capabilities and potential impacts to FinTech. And - overall - we've had a ton of media exposure over the last 6 months especially, which helped motivate tech savvy investors to either dip their toes in the water or jump off the diving board.At this point, I think large numbers within the tech-savvy crowd have already made the conscious decision to invest or not to invest.So I'm curious, where are new investors going to come from? It'll be a while before Joe off the street gets in to bitcoin. Prices need to stabilize more, exchange fees need to be radically reduced, security is a pressing concern, etc, etc, etc.</t>
  </si>
  <si>
    <t>http://ift.tt/1fgIGhn</t>
  </si>
  <si>
    <t>January 30, 2014 at 09:32AM</t>
  </si>
  <si>
    <t>hardleft121</t>
  </si>
  <si>
    <t>In other currency news: "Turkey, India and South Africa have raised [interest] rates this week to stabilize shaky currencies. The Argentinian peso has been in free fall since Argentina's government moved to devalue the currency last week."</t>
  </si>
  <si>
    <t>http://ift.tt/1iNnbJd</t>
  </si>
  <si>
    <t>http://ift.tt/LqyWqH</t>
  </si>
  <si>
    <t>January 30, 2014 at 09:22AM</t>
  </si>
  <si>
    <t>Indy_Pendant</t>
  </si>
  <si>
    <t>Commercial Property I saw listed in California "accepting Bitcoins for full or partial payment."</t>
  </si>
  <si>
    <t>http://ift.tt/1b8XlHK</t>
  </si>
  <si>
    <t>http://ift.tt/1b8XlHM</t>
  </si>
  <si>
    <t>January 30, 2014 at 09:15AM</t>
  </si>
  <si>
    <t>YoulDesign</t>
  </si>
  <si>
    <t>Bitcoin st’Art’craft Graffiti now for sale ! Bitcoins accepted :)</t>
  </si>
  <si>
    <t>http://ift.tt/1icnxGj</t>
  </si>
  <si>
    <t>http://ift.tt/1b6HkVN</t>
  </si>
  <si>
    <t>January 30, 2014 at 09:14AM</t>
  </si>
  <si>
    <t>rolsen</t>
  </si>
  <si>
    <t>I am very new to Bitcoin and I'm having trouble understanding it exactly. Would someone be kind enough to give me the general idea of it?</t>
  </si>
  <si>
    <t>I would like an overview of it and some of the pros/cons. Also, could someone help me understand what cyrptocurrency is?</t>
  </si>
  <si>
    <t>http://ift.tt/1b6HkVS</t>
  </si>
  <si>
    <t>January 30, 2014 at 09:11AM</t>
  </si>
  <si>
    <t>kennious</t>
  </si>
  <si>
    <t>Has anyone set up a wedding registry using Bitcoin?</t>
  </si>
  <si>
    <t>I just did, albeit using a really crude method.Backstory: my fiancee and I are going to register for a "honeymoon" at a high-end restaurant in Chicago (typically about $1k for dinner for two). We're moving the week after our wedding and couldn't do a vacation.I set up a registry fund on Honeyfund.com--you can basically register for anything there. The crappy part is that you have to use PayPal (or their payment method, which takes marginally less than PayPal). However, you can set up a custom payment method! All I did was link to my Blockchain.info public wallet, and boom, done.I'm wondering if anyone's done something similar. Is there a quick way I can set up a cleaner page than just linking to my public wallet? Either way, just thought I'd share a fun use of Bitcoin.</t>
  </si>
  <si>
    <t>http://ift.tt/1icnxGr</t>
  </si>
  <si>
    <t>January 30, 2014 at 09:06AM</t>
  </si>
  <si>
    <t>bitcointhroaway</t>
  </si>
  <si>
    <t>Being Investigated Bank / Government - 2nd time I've been called by bank this month on 'suspicious' account activity</t>
  </si>
  <si>
    <t>I've been called now by my bank 2 times in the last month. The first time they wanted to know whether my withdrawals from my bank account to Coinbase were for business or personal use. I told them personal, and it ended there. Today, I received a 2nd call. I recorded it, and I've added the transcript below. BTW I'm with Union Bank in Northern California (Bay Area).Transcript begins:[Bank] I'm calling about the transactions in your account. Every so often they'll look at them and then they'll ask us to verify for them [Bank] So I need to verify the following information, OK? [Me] OK [Bank] Who is the originator and beneficiary? How does this work? Are you the one who is buying the Bitcoin? [Me] That's correct. [Bank] Ok, and who is the beneficiary? Are you the beneficiary? [Me] Correct. [Bank] Ok, so I'll say "Account holder is buying for own account", ok? [Me] Sure. [Bank] What is the purpose of the debits and credits from and to Coinbase? [Me] I don't know if there really is a purchase other than to hold or spend them [Bank] Ok, so "hold bit coins as an investment &amp; for use in future", right? [Me] You could say that. [Bank] Are you planning on continuing buying and selling with Coinbase? [Me] Yes [Bank] What is the anticipated dollar amount and frequency? [Me] I might buy once a week, I might buy 7 times a week, and the value varies as well. I might buy $15 at a time or I might buy $1,000 at a time. It really just depends. [Bank] Ok I'll just say dollar amount varies from $1 …you said it can be over $1,000 at times? [Me] Sometimes, it's not very often though [Bank] What's the average? [Me] Maybe $100 or $150 a week or so [Bank] OK, sounds good [Bank] That's all I needed. If you need anything else, call me. [Me] I have a quick question for you. [Me] I think the first time I was called by you it was about whether the Coinbase transactions were for personal or business use, but now you guys need more information. I'm just wondering why and who's asking for the information? [Bank] Yes, sure. It's part of the Bank Secrecy Act, and you know it was followed by the congress and basically what happens is that we are required to have information because banks are personally responsible to make sure there is no money laundering going on, or other illegal activities are happening. So we as bankers are required to know that information. [Bank] So off and on, if they find something in account which is not usual for the account such as a debit or credit to the same person it kind of stands/flags out. You know, what's going on are you sending money or taking money, etc. So you're buying and selling, correct? [Me] Yes [Bank] Yes, so I think bitcoin is harder to understand that its coming through bank accounts. It's kind of like a stock in a way but its not really. They're trying to get a handle on it. It's nothing new personally. [Bank]Anything new which has an activity like that triggers off "hey, usually you don't send and receive money from the same place continuously every day, so it's triggering off. We as bankers are supposed to understand why is this person doing this. [Me] If I take out my bit coins, uncle sam wants me to make sure I pay my taxes on them [Bank] Yeah - next time they might ask me to find out more about you as a person - what kind of job, what do you do, and when it comes up I'll reach out to you. It's pretty straight forward. [Bank] We as bankers are req'd to know there is no money laundering or anything illegal going on. Then we end the conversation, and I hang up.Discuss</t>
  </si>
  <si>
    <t>http://ift.tt/1ka6lSs</t>
  </si>
  <si>
    <t>January 30, 2014 at 10:34AM</t>
  </si>
  <si>
    <t>WoodeWind</t>
  </si>
  <si>
    <t>NYDFS PUBLIC HEARING REGARDING VIRTUAL CURRENCIES (with Jeremy Allaire's testimony)</t>
  </si>
  <si>
    <t>http://ift.tt/MqlNic</t>
  </si>
  <si>
    <t>http://ift.tt/MisEtp</t>
  </si>
  <si>
    <t>January 30, 2014 at 10:27AM</t>
  </si>
  <si>
    <t>sgornick</t>
  </si>
  <si>
    <t>Will PayrrApp be useful for LocalBitcoins and OTC Bitcoin trading in the U.K.?</t>
  </si>
  <si>
    <t>I just read about Payrr, available only from Apple's App store currently:http://ift.tt/MisHFx allows direct debit transactions between individuals in the U.K.This might be useful for LocalBitcoins trading and over-the-counter (OTC) trading that occurs as it essentially is an account-to-account (A2A) bank transfer method that works across banks in the U.K.This would be used similar to how PayPal is used for trading of bitcoins. Except the threshold for reversal of a direct debit transaction is likely much higher. And unlike PayPal, Dwolla, PingIt etc, they've not prohibited using the funds for trading of Bitcoins:http://ift.tt/1aJ3pMz &lt;-- Nothing about Bitcoin, digital currency, etc.So this might be useful as an alternative to PayPal for P2P trading of bitcoins.Underneath PayrrApp is GoCardless. Here's some recent press for them:http://ift.tt/1jEMwVG</t>
  </si>
  <si>
    <t>http://ift.tt/MisHFz</t>
  </si>
  <si>
    <t>January 30, 2014 at 10:26AM</t>
  </si>
  <si>
    <t>JessicaGottlieb</t>
  </si>
  <si>
    <t>Bitcoinference | COMMERCISM (sponsors include paypal, mailchimp and AWS... interesting)</t>
  </si>
  <si>
    <t>http://ift.tt/1aJ3tvy</t>
  </si>
  <si>
    <t>http://ift.tt/MisMZY</t>
  </si>
  <si>
    <t>Gobitcoin</t>
  </si>
  <si>
    <t>Generate QR codes, and look up Bitcoin transactions</t>
  </si>
  <si>
    <t>http://ift.tt/MisS3Q</t>
  </si>
  <si>
    <t>http://ift.tt/MisSk4</t>
  </si>
  <si>
    <t>January 30, 2014 at 10:20AM</t>
  </si>
  <si>
    <t>RepSchwaderer</t>
  </si>
  <si>
    <t>Through Valentine's Day - pay with Bitcoin and get 10% off at http://ift.tt/19iCxfq!</t>
  </si>
  <si>
    <t>It's been pretty fun opening up to the cryptocurrency world - I'm pretty sure we're the only retailer in my county to be accepting Bitcoin! Right now we are also working on opening up to other altcoins!http://ift.tt/19iCxfq</t>
  </si>
  <si>
    <t>http://ift.tt/1n096pf</t>
  </si>
  <si>
    <t>January 30, 2014 at 10:19AM</t>
  </si>
  <si>
    <t>bitcoinjerkydotcom</t>
  </si>
  <si>
    <t>Bitcoin Jerky finally has vegan jerky for sale. Have at it, crypto-vegans!</t>
  </si>
  <si>
    <t>http://ift.tt/1jLG3Z7</t>
  </si>
  <si>
    <t>http://ift.tt/1n096Fv</t>
  </si>
  <si>
    <t>January 30, 2014 at 10:53AM</t>
  </si>
  <si>
    <t>ursula666</t>
  </si>
  <si>
    <t>Bitcoin test</t>
  </si>
  <si>
    <t>Okay, I can't believe I'm doin this but here goes.tl;dr can someone send me a very tiny amount of btc so I can send it back to you.Alrighty, so I want to buy some bitcoins and I'm afraid I fuck up somehow (especially since I'm from Trinidad and I might have less options). I figured it would be easier if i buy an antminer and from there get some to play around with (familiarizing myself with sending and receiving etc). I wasn't interested in making the money back. only after i joined slush's pool I realized that there was a minimum amount before withdrawal and I don't think it would even hit that with the current difficulty. slaps foreheadThis is where you come in. Can I get whatever amount and I promise I'll send it back (Most likely in multiple denominations and permutations of addresses if I can etc)I hope I'm not breaking any rules posting this. I feel pretty silly as it is.bitcoin:19Q9KAVd5CT8ca4LHkjfRT7mppWUJa4yUN?amount=0.00121496Did I do that right?</t>
  </si>
  <si>
    <t>http://ift.tt/1b94l7g</t>
  </si>
  <si>
    <t>January 30, 2014 at 10:52AM</t>
  </si>
  <si>
    <t>Wagginston</t>
  </si>
  <si>
    <t>I'm getting my Bitcoin tattoo, tomorrow!</t>
  </si>
  <si>
    <t>I'm getting it at the Fall Tattoo Parlour, in exchange for Bitcoin. We're signing them up with the free open source POS we made. I'm doing it during the QuadrigaCX ATM launch event: http://ift.tt/1fouBPG'm going to get it around the front of my shoulder, maybe. If you comment with a Bitcoin tattoo design, and it gets lots of upvotes, I will get that one.</t>
  </si>
  <si>
    <t>http://ift.tt/1b94mbt</t>
  </si>
  <si>
    <t>sometimes_correct</t>
  </si>
  <si>
    <t>More Major Retailers Are Getting Ready to Accept Bitcoin</t>
  </si>
  <si>
    <t>http://ift.tt/1fouG5W</t>
  </si>
  <si>
    <t>http://ift.tt/1fouHae</t>
  </si>
  <si>
    <t>January 30, 2014 at 10:50AM</t>
  </si>
  <si>
    <t>specialenmity</t>
  </si>
  <si>
    <t>It is better to let 100 car companies fail.... so that one criminal does not get away from their crime easier</t>
  </si>
  <si>
    <t>It is better to let 500 cell phone companies fail.... so that a criminal cannot communicate to their cohorts, to help the plannings of their crime.</t>
  </si>
  <si>
    <t>http://ift.tt/1fouIed</t>
  </si>
  <si>
    <t>January 30, 2014 at 10:43AM</t>
  </si>
  <si>
    <t>Rassah</t>
  </si>
  <si>
    <t>Kitties need bicoins!</t>
  </si>
  <si>
    <t>Rassah of Bitcoin100 here. We were contacted by Kitty Safe Haven about getting a donation from Bitcoin100, but although they passed as a legitimate and good charity, they did not qualify for a donation from BTC100 because they have already been accepting bitcoins for some time. Regardless, their kitties need shots, and fishies. So, I don't typically beg for money, but if you can, could you please send a bit of change their way? Here is a post from Patricia, the person caring for those furrballs:Kitty Safe Haven No-Kill Shelter is a non-profit cat rescue located in a small town in southern Missouri. Our mission is to rescue stray and abandoned cats and place them into loving, caring homes. In the case of ferals, we do TNR (trap, neuter, release) and provide insulated shelters. Whenever possible, we try to tame them so they can become pets in loving, caring homes rather than roam the streets facing dangers of traffic, roaming stray dogs and cruel people.Although we do our best to find a find responsible adopters, until a cat is placed he or she will remain with us or in an approved foster home. Our long-term goal is to acquire suitable space outside of town to accommodate more cats as well as dogs and other pets in need.In a world of rising prices and a growing population of abandoned pets, we need your help to continue giving the kitties quality care. Recently we began accepting Bitcoin donations. Our wallet address is 1CmKN87y4GmA8Mh9Vo3AMsuNmo7g7vPjmU. No one at KSH receives any salary or compensation for their time and work - all donations are used to provide for the needs of the cats.For more information, please visit kittysafehaven.org.</t>
  </si>
  <si>
    <t>http://ift.tt/1fouJ1N</t>
  </si>
  <si>
    <t>January 30, 2014 at 10:37AM</t>
  </si>
  <si>
    <t>ImADouchebagAMA</t>
  </si>
  <si>
    <t>Central Texas Gun Works now accepting Bitcoin!</t>
  </si>
  <si>
    <t>http://ift.tt/1nnpGlI</t>
  </si>
  <si>
    <t>http://ift.tt/1fyj66q</t>
  </si>
  <si>
    <t>a_soy_milkshake</t>
  </si>
  <si>
    <t>Talking to People about Bitcoin</t>
  </si>
  <si>
    <t>I recently ran into the problem of attempting to explain Bitcoin to some friends that, like many people, are not technologically oriented. That is to say, they are apt at using technology, but not necessarily at understanding it. This creates a problem when attempting to explain how BTC transactions take place, where their money is "stored" etc... Not understanding it means they don't trust it, and if they don't trust it, they won't use it. People seem not to sit particularly well with the idea of it not being "backed" by anything. Not that USD or any other fiat currency is, but it's tangible and seemingly more accessible. Anyway, I was wondering if anyone has any good links and/or advice about talking to people about Bitcoin and getting them to see past the inherent "sketchiness" they associate with it. Thank you all for your time.</t>
  </si>
  <si>
    <t>http://ift.tt/1fyj4eQ</t>
  </si>
  <si>
    <t>January 30, 2014 at 11:01AM</t>
  </si>
  <si>
    <t>platonicgap</t>
  </si>
  <si>
    <t>Bitcoin will run on this platform.</t>
  </si>
  <si>
    <t>http://ift.tt/1dPG9GZ</t>
  </si>
  <si>
    <t>http://ift.tt/1dPG9H3</t>
  </si>
  <si>
    <t>tizenkotoko</t>
  </si>
  <si>
    <t>Black Arrow Extends Delivery Date on Batch 1 Orders: Two Months (May 1st)</t>
  </si>
  <si>
    <t>Just received this E-Mail:Dear &lt;redacted&gt;,We have to inform you that our schedule to manufacture and assemble the system has been disrupted and we are unable to make delivery of the Batch 1 Minion ASIC chip on the initial scheduled date (end of February). We are now expecting to dispatch all Batch 1 orders on 1st of May 2014.Please be re-assured we are confident that we have tried our best to accomplish our initial ambitious targets. However, we came to the conclusion that it is in the best interest of our customers to delay shipping in order to ensure that the product provides the best-possible user experience.Without this delay we would have achieved 1.5W/Ghash which would have meant that our chip would not have been competitive at all.We have now finalized the design process using our newly improved code and will start manufacturing the chip (tape out) in the next few days.We are happy to announce that Black Arrow Software’s products remain on target for being the best in their class for power consumption. We confirm that our latest improved design has the following technical specifications:·0.75w/Ghash on TT corner @ 25C which is expected to run at 120Ghash/sec.·SS corner will be 0.6w/ghash and will run at 100Ghash.·A further underclocking and underpower should be possible and should yield 80Ghash @ 0.5W/ghash. However, please note that this is not guaranteed to work stable.Please note, that a further push for improvement in the optimization process would have guaranteed further delays for at least 1-2 months.It is no secret to us that the Bitcoin mining process is proving to be more and more difficult every day. To compensate our loyal customer for the unforeseen delay of in delivering our miners for batch 1, we are happy to offer free extra hashing power which consists of 25% of your purchased hashing power from our Rent-Some-Minions cloud program for 4 months.The account for the tape-out has been settled in full and we are confident that the delivery will be completed shortly.We are taking all the necessary measures and positive actions to expedite delivery to you as soon possible and we are confident that we have the resources to be successful.Please note:·We estimate that the delivery for the Batch1 will coincide with the delivery of the Batch2·The delivery of Batch2 remains unchanged·The one-off offer presented above is open to the customers who placed orders for Batch1Sincerely,The Black Arrow Software Team</t>
  </si>
  <si>
    <t>http://ift.tt/1dPG8CW</t>
  </si>
  <si>
    <t>January 30, 2014 at 11:26AM</t>
  </si>
  <si>
    <t>ERACORE6789</t>
  </si>
  <si>
    <t>Would Bitcoin price manipulation even be possible?</t>
  </si>
  <si>
    <t>I was just thinking today about the early adopters of Bitcoin and the big time miners getting together and deciding to manipulate the price of Bitcoin.But wouldn't such drastic sell outs like this be traceable within the protocol? So even if they tried to manipulate the price would it be that difficult to find out if this was in fact the case and who was involved?</t>
  </si>
  <si>
    <t>http://ift.tt/1iNBi12</t>
  </si>
  <si>
    <t>January 30, 2014 at 11:25AM</t>
  </si>
  <si>
    <t>rdcruick</t>
  </si>
  <si>
    <t>On blockchain.info, should I use an Email or Text Message as my 2FA?</t>
  </si>
  <si>
    <t>Obviously with the email having a secure password.</t>
  </si>
  <si>
    <t>http://ift.tt/1n0mgm5</t>
  </si>
  <si>
    <t>January 30, 2014 at 11:24AM</t>
  </si>
  <si>
    <t>bfdshbreshree</t>
  </si>
  <si>
    <t>btc free now</t>
  </si>
  <si>
    <t>http://ift.tt/1iNBBsC</t>
  </si>
  <si>
    <t>http://ift.tt/1n0mpWI</t>
  </si>
  <si>
    <t>January 30, 2014 at 11:45AM</t>
  </si>
  <si>
    <t>bhuygvytftr</t>
  </si>
  <si>
    <t>btc crashing</t>
  </si>
  <si>
    <t>http://ift.tt/1b73A1F</t>
  </si>
  <si>
    <t>http://ift.tt/1kazFIE</t>
  </si>
  <si>
    <t>imrehg</t>
  </si>
  <si>
    <t>Web wallet prototype for Hierarchical Deterministic Wallets (BIP32) [x-post: /r/BitcoinSerious]</t>
  </si>
  <si>
    <t>I'm working on a web wallet for hierarchical deterministic (HD) wallets from BIP32 . There's a working prototype at http://ift.tt/1kazP2P and would really appreciate some feedback.The aim is to be easy to use, secure, and powerful tool for common operations (though not trying to do absolutely everything).Functionality so farSo far the key generation is done outside (eg. could use http://bip32.org as detailed on the help page), balance queries and transaction submission is done through implicitly or explicitly through Blockchain.info.The page can be used to show balances, generate addresses, and create transactions (in case of using an extended private key, signed transaction ready to submission to the bitcoin network).The page never transmits your key. The only communication it does is querying generated addresses on blockchain.info for spendable balance.FutureHuh, where to start....Would want to make a version that works completely offline as well, so never need to enter your private key when there's network connection. That will require export and import unspent coins, and improvements on key management.A lot to improve on address generation (derive addresses at arbitrary indexes).More thought on unspent amount management / coin selection. This at the moment just solved by reloading the page (clearing all the info and re-polling the bitcoin network). Some of these can be difficult in offline mode.CommentsThe source is up on http://ift.tt/1b73KpM Can download the source and run it on your own computer.I'm using HD wallet for 17NWCFWo8EvFp7vtkbRH6ec3DEdxZhrhrd donation address already. Proof is in the extended public key for the wallet I use for the development: xpub69i6TTB6JU2mwcQ7pKeDG8aAMnc2AZ2UdpuphoNak4nT4UTWYhkSGqpDgbGjHGbxYVK8jNF4eXMRk1aeGweLxiCWWB5EjKm3k6YMKoWN5VT</t>
  </si>
  <si>
    <t>http://ift.tt/1kazP2R</t>
  </si>
  <si>
    <t>January 30, 2014 at 11:44AM</t>
  </si>
  <si>
    <t>doctorbitcoin</t>
  </si>
  <si>
    <t>Is Bitcoin a solution to Privacy in Healthcare?</t>
  </si>
  <si>
    <t>http://ift.tt/1b73OG1</t>
  </si>
  <si>
    <t>http://ift.tt/1b73OG2</t>
  </si>
  <si>
    <t>January 30, 2014 at 11:42AM</t>
  </si>
  <si>
    <t>BlameOmega</t>
  </si>
  <si>
    <t>Not sure if this is the right place, but can I sell gaming accounts for bitcoins?</t>
  </si>
  <si>
    <t>Blamemeta on Combat ArmsMaxxtrader on RunescapeI don't use these any more, can I sell them?</t>
  </si>
  <si>
    <t>http://ift.tt/1b73SWs</t>
  </si>
  <si>
    <t>labago</t>
  </si>
  <si>
    <t>Has anyone ordered a key-chain from here? I did almost a month ago and I still have not received it. The payment at least was really smooth with BTC</t>
  </si>
  <si>
    <t>http://ift.tt/10sdI05</t>
  </si>
  <si>
    <t>http://ift.tt/1b73UxF</t>
  </si>
  <si>
    <t>January 30, 2014 at 11:38AM</t>
  </si>
  <si>
    <t>phrak79</t>
  </si>
  <si>
    <t>Australian Tax Office preparing draft ruling on Bitcoin</t>
  </si>
  <si>
    <t>Draft topics – rulings and determinations where a draft is being preparedhttp://www.ato.gov.au/General/Rulings-and-ATO-view/In-detail/Public-rulings--overview/Public-rulings-program---31-December-2013/Ruling ID: 3667ATO reference: 1-55YRMMGTopic: Income tax: Is Bitcoin a 'foreign currency' for the purposes of Division 775 of the Income Tax Assessment Act 1997?Ruling type: TDNotified: 25/11/2013Planned issue date: 26/02/2014Reason for inclusion: To clarify the ATO view.Comments: &lt;none&gt;As a general rule, all public rulings first issue in draft form:draft taxation ruling – within six months of being notified on the programdraft taxation determination – within three months of being notified on the programdraft self-managed superannuation fund ruling – within eight months of being notified on the programdraft self-managed superannuation fund determination – within four months of being notified on the program.</t>
  </si>
  <si>
    <t>http://ift.tt/1b73VS9</t>
  </si>
  <si>
    <t>January 30, 2014 at 11:35AM</t>
  </si>
  <si>
    <t>Web wallet prototype for Hierarchical Deterministic Wallets (BIP32) [x-post]</t>
  </si>
  <si>
    <t>http://ift.tt/1kaA2TI</t>
  </si>
  <si>
    <t>January 30, 2014 at 11:29AM</t>
  </si>
  <si>
    <t>hairypsalms</t>
  </si>
  <si>
    <t>New York’s top financial watchdog said he expects to propose a “regulatory framework” for the virtual currency this year, making New York the first state to impose rules on bitcoin transfers.</t>
  </si>
  <si>
    <t>http://ift.tt/1b2ZaZJ</t>
  </si>
  <si>
    <t>http://ift.tt/1jLSS5P</t>
  </si>
  <si>
    <t>January 30, 2014 at 12:03PM</t>
  </si>
  <si>
    <t>Dabauhs</t>
  </si>
  <si>
    <t>Powerful words by Andreas after today's NYCDFS hearing. Watch for 4 minutes, you won't regret it.</t>
  </si>
  <si>
    <t>http://ift.tt/1kaCERq</t>
  </si>
  <si>
    <t>http://ift.tt/1kaCERs</t>
  </si>
  <si>
    <t>January 30, 2014 at 12:02PM</t>
  </si>
  <si>
    <t>uighuyftydf</t>
  </si>
  <si>
    <t>O.1 bitcoin=$8O}{O.2bitcoin=$15O}{O.5 Bitcoin-$26O}{1 Bitcoin=$498}{2 Bitcoin=$9lO}{1O Bitcoin Free O.1 Bitcoin=$34OO}</t>
  </si>
  <si>
    <t>http://ift.tt/1kaCGc1</t>
  </si>
  <si>
    <t>http://ift.tt/1nnJANF</t>
  </si>
  <si>
    <t>January 30, 2014 at 12:01PM</t>
  </si>
  <si>
    <t>erikwithaknotac</t>
  </si>
  <si>
    <t>Peter Schiff trolled hard on Daily Show. And we're supposed to take his opinion on Bitcoin seriously?</t>
  </si>
  <si>
    <t>http://ift.tt/L8CoFF</t>
  </si>
  <si>
    <t>http://ift.tt/1nnJCFc</t>
  </si>
  <si>
    <t>January 30, 2014 at 12:00PM</t>
  </si>
  <si>
    <t>Quick Question About Cryptsy</t>
  </si>
  <si>
    <t>Does anyone know if Cryptsy charges fees on buy/sell orders that you remove? I know there's fees on transactions, but I'm not sure if buy/sell orders have fees of their own if not acted on.</t>
  </si>
  <si>
    <t>http://ift.tt/1kaCOrO</t>
  </si>
  <si>
    <t>January 30, 2014 at 11:59AM</t>
  </si>
  <si>
    <t>permanentlytrippin</t>
  </si>
  <si>
    <t>I noticed some patterns in BitcoinRichList... Makes you wonder who controls what</t>
  </si>
  <si>
    <t>http://ift.tt/1nnJR35</t>
  </si>
  <si>
    <t>http://ift.tt/1kaCWHY</t>
  </si>
  <si>
    <t>January 30, 2014 at 11:58AM</t>
  </si>
  <si>
    <t>nuhuygytfd</t>
  </si>
  <si>
    <t>btc freeeee</t>
  </si>
  <si>
    <t>http://ift.tt/1kaCYj8</t>
  </si>
  <si>
    <t>http://ift.tt/1nnJWno</t>
  </si>
  <si>
    <t>January 30, 2014 at 11:54AM</t>
  </si>
  <si>
    <t>CalvinHouse</t>
  </si>
  <si>
    <t>Its hard to imagine that 'someday' everyone will realize Bitcoin is value-less as some say</t>
  </si>
  <si>
    <t>You know what I mean? Like that guy who said that this summer BTC will crash to $10.What is it that people will realize that they don't already know? That will cause them to wake up and think, 'damn, fuck BTC'That's the flaw in those arguments. The idea that suddenly people will discover something new which causes them to hate BTC.It's flawed because we already know everything about the BTC protocol. There are no secrets.The only thing we don't know completely is what can be built on TOP of BTC.That's where the excitement comes in.</t>
  </si>
  <si>
    <t>http://ift.tt/1nnJYeS</t>
  </si>
  <si>
    <t>January 30, 2014 at 11:51AM</t>
  </si>
  <si>
    <t>ICanCountTo0b1010</t>
  </si>
  <si>
    <t>Living in Vegas is awesome for bitcoin!</t>
  </si>
  <si>
    <t>Just wanted to show my excitement for bitcoin around here. 4/5 times I go out for lunch with friends we eat over at bitcoin accepted restaurants, I can't believe I'm using BTC more than my credit card for eating now! No paper hassle or overdraft fees are amazing. my daily lunch via BTC</t>
  </si>
  <si>
    <t>http://ift.tt/1hPvYGR</t>
  </si>
  <si>
    <t>January 30, 2014 at 12:22PM</t>
  </si>
  <si>
    <t>MiniUSB</t>
  </si>
  <si>
    <t>"One of the main leaders--or, presidents of Bitcoins was arrested,"... Then he rambles about the illuminati or "new world order". Please stop spreading false information, people.</t>
  </si>
  <si>
    <t>http://ift.tt/1icL0Hx</t>
  </si>
  <si>
    <t>http://ift.tt/1icL0Hz</t>
  </si>
  <si>
    <t>January 30, 2014 at 12:20PM</t>
  </si>
  <si>
    <t>austinb303</t>
  </si>
  <si>
    <t>Is Bitaddress.org Really Random? Are you Sure???</t>
  </si>
  <si>
    <t>How can one be sure that Bitaddress.org is really random? How do they randomize it? Is there another paper wallet generator that is better than this one? So many questions so little time!</t>
  </si>
  <si>
    <t>http://ift.tt/1icL1v0</t>
  </si>
  <si>
    <t>huygytfrrtedtr</t>
  </si>
  <si>
    <t>freee btc</t>
  </si>
  <si>
    <t>http://ift.tt/1icL1LJ</t>
  </si>
  <si>
    <t>http://ift.tt/1b79ZKd</t>
  </si>
  <si>
    <t>January 30, 2014 at 12:16PM</t>
  </si>
  <si>
    <t>h4pt1c</t>
  </si>
  <si>
    <t>Mint now lets you keep track of Bitcoins with its personal finance apps</t>
  </si>
  <si>
    <t>http://ift.tt/1e9aXZd</t>
  </si>
  <si>
    <t>http://ift.tt/1b7a68A</t>
  </si>
  <si>
    <t>January 30, 2014 at 12:13PM</t>
  </si>
  <si>
    <t>bit-architect</t>
  </si>
  <si>
    <t>Bitcoin Weekly 2014 January 29: TigerDirect on board, CEO of BitInstant arrested, Antonopoulos joins Blockchain.info</t>
  </si>
  <si>
    <t>http://ift.tt/LaXQtO</t>
  </si>
  <si>
    <t>http://ift.tt/1icL5uL</t>
  </si>
  <si>
    <t>January 30, 2014 at 12:39PM</t>
  </si>
  <si>
    <t>January_31st_08</t>
  </si>
  <si>
    <t>If Bitcoin doesn't make new highs by the end of February 1st then it's finished</t>
  </si>
  <si>
    <t>http://ift.tt/1fdLKt3</t>
  </si>
  <si>
    <t>http://ift.tt/1nnS2wm</t>
  </si>
  <si>
    <t>January 30, 2014 at 12:24PM</t>
  </si>
  <si>
    <t>hakarb</t>
  </si>
  <si>
    <t>What is it about Cryptocurrency that's so appealing?</t>
  </si>
  <si>
    <t>http://ift.tt/Lcc2CG</t>
  </si>
  <si>
    <t>http://ift.tt/MxCM2d</t>
  </si>
  <si>
    <t>gubatron</t>
  </si>
  <si>
    <t>"Let's avoid money laundering at all costs" YEAH RIGHT</t>
  </si>
  <si>
    <t>http://ift.tt/KVPnLb</t>
  </si>
  <si>
    <t>http://ift.tt/Lcc2CN</t>
  </si>
  <si>
    <t>January 30, 2014 at 01:17PM</t>
  </si>
  <si>
    <t>glcbitcoin</t>
  </si>
  <si>
    <t>Link to the NY Dept. of Financial Services Hearings</t>
  </si>
  <si>
    <t>http://ift.tt/1kaOKtL</t>
  </si>
  <si>
    <t>http://ift.tt/1no1e3J</t>
  </si>
  <si>
    <t>January 30, 2014 at 01:14PM</t>
  </si>
  <si>
    <t>bry_chan</t>
  </si>
  <si>
    <t>While Bitcoin can be a nice "investment", I'm more in it because I believe in the idea of Bitcoin.</t>
  </si>
  <si>
    <t>I had 10 BTC back in 2010. Had to sell it to fix my car. A whole $125 USD. I know it'd be great to have it now, but honestly I'm a Bitcoin fan because of what it can do for all of us in the future, not day-trading to make a short-term profit. Too few control too much of our monetary system, and I like the idea of the people turning their rigged system into buggy-whips. Agree?</t>
  </si>
  <si>
    <t>http://ift.tt/1no1C2d</t>
  </si>
  <si>
    <t>January 30, 2014 at 01:09PM</t>
  </si>
  <si>
    <t>kimberlitepipes</t>
  </si>
  <si>
    <t>my 11 year old daughter is doing her Science Fair Project on Bitcoins, got a question</t>
  </si>
  <si>
    <t>just a quick question, (we have her a little coinbase account with .50 bitcoins on the way to her new wallet) and we want people as they come by and she her present her summary be able to scan her QR Code and see her account, and details - a few teachers have asked if they could "donate" (send her a dollar or 2) just for fun so they can see how it works.Can somebody explain to me the best way to do this ? I see on the coinbase website you can set up this kind of donation for a business, but this is just a fun little science project. How do i do this. Thanks !</t>
  </si>
  <si>
    <t>http://ift.tt/1kaPcYR</t>
  </si>
  <si>
    <t>January 30, 2014 at 01:00PM</t>
  </si>
  <si>
    <t>TheVapeApe</t>
  </si>
  <si>
    <t>The Downfall of Bitcoin Hitler</t>
  </si>
  <si>
    <t>http://ift.tt/1jM6I8m</t>
  </si>
  <si>
    <t>http://ift.tt/MiYaHM</t>
  </si>
  <si>
    <t>January 30, 2014 at 12:51PM</t>
  </si>
  <si>
    <t>BitcoinVOX</t>
  </si>
  <si>
    <t>Exchanges add new Coins - DOGE, PPC, NMC, FTC, XPM, QRK</t>
  </si>
  <si>
    <t>http://ift.tt/1bA1SCT</t>
  </si>
  <si>
    <t>http://ift.tt/1no2hk7</t>
  </si>
  <si>
    <t>January 30, 2014 at 01:31PM</t>
  </si>
  <si>
    <t>QuadrigaCX</t>
  </si>
  <si>
    <t>QuadrigaCX Bitcoin Exchange in Vancouver gets an ATM !</t>
  </si>
  <si>
    <t>http://ift.tt/1no63u1</t>
  </si>
  <si>
    <t>http://ift.tt/Mj0X3J</t>
  </si>
  <si>
    <t>January 30, 2014 at 01:27PM</t>
  </si>
  <si>
    <t>skweezme</t>
  </si>
  <si>
    <t>SKWEEZ MEDIA Now Accepting Bitcoin</t>
  </si>
  <si>
    <t>http://ift.tt/1no62pT</t>
  </si>
  <si>
    <t>http://ift.tt/1no62pV</t>
  </si>
  <si>
    <t>January 30, 2014 at 01:23PM</t>
  </si>
  <si>
    <t>RenSylvain</t>
  </si>
  <si>
    <t>Has anybody received their Trezor yet? and how is that beauty?</t>
  </si>
  <si>
    <t>Trezor can't come soon enough, or whatever other hardware wallet comes out.</t>
  </si>
  <si>
    <t>http://ift.tt/Mj12UZ</t>
  </si>
  <si>
    <t>January 30, 2014 at 01:51PM</t>
  </si>
  <si>
    <t>ForestOfGrins</t>
  </si>
  <si>
    <t>Paypal &amp;amp; GoDaddy socially engineered to give up Credit Card information</t>
  </si>
  <si>
    <t>http://ift.tt/1nmfEBw</t>
  </si>
  <si>
    <t>http://ift.tt/1b7o8Hk</t>
  </si>
  <si>
    <t>January 30, 2014 at 01:41PM</t>
  </si>
  <si>
    <t>seedpod02</t>
  </si>
  <si>
    <t>Merkel looking for a ‘quantum leap’ in economic integration. Maybe she has not heard of Bitcoin?</t>
  </si>
  <si>
    <t>http://ift.tt/1b7oldH</t>
  </si>
  <si>
    <t>http://ift.tt/1b7om1e</t>
  </si>
  <si>
    <t>January 30, 2014 at 01:37PM</t>
  </si>
  <si>
    <t>bitcoinuk</t>
  </si>
  <si>
    <t>Browser based multi signature address generation tool</t>
  </si>
  <si>
    <t>http://ift.tt/1fhxlhc</t>
  </si>
  <si>
    <t>http://ift.tt/Lr47Cf</t>
  </si>
  <si>
    <t>January 30, 2014 at 01:36PM</t>
  </si>
  <si>
    <t>Sharpiedeluxe</t>
  </si>
  <si>
    <t>Feeling like this when I read the news..</t>
  </si>
  <si>
    <t>http://ift.tt/Lr47Cj</t>
  </si>
  <si>
    <t>http://ift.tt/1fhxlxC</t>
  </si>
  <si>
    <t>January 30, 2014 at 02:08PM</t>
  </si>
  <si>
    <t>nowb</t>
  </si>
  <si>
    <t>By popular demand, This is Not a Conspiracy Theory now supports BitCoin.</t>
  </si>
  <si>
    <t>http://ift.tt/U46Lyb</t>
  </si>
  <si>
    <t>http://ift.tt/1jMhkE1</t>
  </si>
  <si>
    <t>January 30, 2014 at 02:07PM</t>
  </si>
  <si>
    <t>bullsfan1987</t>
  </si>
  <si>
    <t>New to crypto currency!</t>
  </si>
  <si>
    <t>Hey guys, I'm brand new to the whole bitcoin craze!Is bitcoin the best coin to invest in? I am interested in spending my bday from my mom into bitcoin! $20 bucks woo! Anyways I know I'm a little late to bitcoin but is it still something good to get into?</t>
  </si>
  <si>
    <t>http://ift.tt/1jMhnje</t>
  </si>
  <si>
    <t>January 30, 2014 at 02:03PM</t>
  </si>
  <si>
    <t>Nameisnotkevin</t>
  </si>
  <si>
    <t>A matter of time before the fud headlines are coming</t>
  </si>
  <si>
    <t>...about the hearings. Sadly it will be biased and misinformed.</t>
  </si>
  <si>
    <t>http://ift.tt/1fhC2HH</t>
  </si>
  <si>
    <t>January 30, 2014 at 02:02PM</t>
  </si>
  <si>
    <t>Forex-Metal Adds Options for Bitcoin and Litecoin</t>
  </si>
  <si>
    <t>http://ift.tt/MiKNHu</t>
  </si>
  <si>
    <t>http://ift.tt/1jMhvz8</t>
  </si>
  <si>
    <t>January 30, 2014 at 01:57PM</t>
  </si>
  <si>
    <t>FrugalityPays</t>
  </si>
  <si>
    <t>No time to watch/listen to BTC hearings, anyone have a TL;DW?</t>
  </si>
  <si>
    <t>I'm VERY interested in what is going on with the hearings and what exactly is happening but have exams and such right now to watch or listen to them. I'm sure I'm not the only one.It'd be greatly appreciated if someone could fill us in! Even an article link would be great! Thanks in advance and may much karma come your way!</t>
  </si>
  <si>
    <t>http://ift.tt/1gsKmZ8</t>
  </si>
  <si>
    <t>dsarpa</t>
  </si>
  <si>
    <t>Coinbase Identity Verification</t>
  </si>
  <si>
    <t>Has anyone else had trouble with this? I would love to use the instant buy feature but cannot (tried over 30 times) get the identity verification to work. I contacted support and was told there was no other way to verify, sending a picture of my drivers license for example, and I'm wondering if anyone else has run into this problem. If so, are you still dealing with it or did you find a way around it?</t>
  </si>
  <si>
    <t>http://ift.tt/1gsKp7c</t>
  </si>
  <si>
    <t>January 30, 2014 at 02:18PM</t>
  </si>
  <si>
    <t>dillpicklechips</t>
  </si>
  <si>
    <t>I think we should have AutoModerator create a "Newbie Question Day" post every Sat or Sun (slower days).</t>
  </si>
  <si>
    <t>Similar to what it does for /r/bitcoinmarkes but for starting a discussion for people who are very new to bitcoin and are scared to ask what they think is a dumb question.I'm sure there are lot's of people who are worried about asking questions here because of the replies they might get. If there was a post done every week it would give many people the opportunity to converse with the community and help it grow. We need to welcome and make all the new people feel comfortable.</t>
  </si>
  <si>
    <t>http://ift.tt/1iO09ln</t>
  </si>
  <si>
    <t>January 30, 2014 at 02:16PM</t>
  </si>
  <si>
    <t>jrubino</t>
  </si>
  <si>
    <t>The Voice of Russia is covering cryptocurrencies. Who knew?</t>
  </si>
  <si>
    <t>http://ift.tt/1iO07tN</t>
  </si>
  <si>
    <t>http://ift.tt/1iO09lr</t>
  </si>
  <si>
    <t>January 30, 2014 at 02:14PM</t>
  </si>
  <si>
    <t>bdarmstrong</t>
  </si>
  <si>
    <t>Coinbase Co-founder Fred Ehrsam speaking at New York Hearing On Virtual Currency</t>
  </si>
  <si>
    <t>http://ift.tt/1kaZRms</t>
  </si>
  <si>
    <t>http://ift.tt/1iO07tV</t>
  </si>
  <si>
    <t>January 30, 2014 at 02:12PM</t>
  </si>
  <si>
    <t>tracss</t>
  </si>
  <si>
    <t>Hide your private key in an audio file.</t>
  </si>
  <si>
    <t>Looks like a pretty safe way of hiding your private key.http://ift.tt/1cxD6aA tried this already?</t>
  </si>
  <si>
    <t>http://ift.tt/1iO09BK</t>
  </si>
  <si>
    <t>January 30, 2014 at 03:04PM</t>
  </si>
  <si>
    <t>realhuman</t>
  </si>
  <si>
    <t>Bitcoin drops 3% as emerging market concerns ease [I like how they consider bitcoin a safe heaven during emerging markets turbulence]</t>
  </si>
  <si>
    <t>http://ift.tt/1hQ0dgJ</t>
  </si>
  <si>
    <t>http://ift.tt/1hQ0fFm</t>
  </si>
  <si>
    <t>January 30, 2014 at 02:56PM</t>
  </si>
  <si>
    <t>hizeah</t>
  </si>
  <si>
    <t>My first bitcoin purchase</t>
  </si>
  <si>
    <t>I bought my daughter's mattresses for their new bunk bed today! Also Best Sleep Centers first sale in bitcoinhttp://imgur.com/a/fWD2g</t>
  </si>
  <si>
    <t>http://ift.tt/1gsSc4U</t>
  </si>
  <si>
    <t>January 30, 2014 at 03:24PM</t>
  </si>
  <si>
    <t>anonbitcoinperson</t>
  </si>
  <si>
    <t>Why we need tumblers</t>
  </si>
  <si>
    <t>One of those NY financial panel people said there are no legitimate uses of tumblers. However I can come up with at least one that doesn't involve breaking the law: One day the time may come when most doctors accept bitcoins. Lets say I go to a known fertility doctor or have an abortion and pay with bitcoin. I would want to tumble bitcoins I received that could be traced back to my name if I wanted to keep my medical issues private. Can anyone come up with other reasons that would involve privacy and not money laundering/drugs/tax evasion?</t>
  </si>
  <si>
    <t>http://ift.tt/1kbf2w0</t>
  </si>
  <si>
    <t>January 30, 2014 at 03:21PM</t>
  </si>
  <si>
    <t>DoubleUglyWhisperer</t>
  </si>
  <si>
    <t>Question on New York hearings</t>
  </si>
  <si>
    <t>I noticed the participants had to take an oath at the beginning. Were the people being grilled by the New York law makers legally summoned (forced) to attend the hearing? Or were they there voluntarily?</t>
  </si>
  <si>
    <t>http://ift.tt/1kbfcn8</t>
  </si>
  <si>
    <t>January 30, 2014 at 03:08PM</t>
  </si>
  <si>
    <t>surgyonty</t>
  </si>
  <si>
    <t>autofill mishap on bter.com caused me to withdraw to wrong account</t>
  </si>
  <si>
    <t>Long time listener, first time caller.I couldn't be more upset right now.I went to withdraw 2.3 BTC from bter.com. I copy-pasted in my coinbase address, filled out their little form, but I didn't realize my funds password was different from my account password. So it didn't work. So I tried another likely password, and this time it went through!Except....in the process of resetting the form (e.g., new captcha), it had also reset the address field. I didn't notice that it had changed. It had changed back to the form default, which is the most recent withdrawal you made. (instead of the most recent address you tried?? why?)Well, the most recent address I had withdrawn to was my old inputs.io address. If you don't know, inputs.io was hacked in November. So. Great. I just sent my (almost) last 2.3 BTC to the same person who stole 2 BTC from me a couple months ago.Worst part is, I'm a poor grad student. I was planning on selling that BTC on coinbase and using it to buy my girlfriend an engagement ring... ok, only part of that money. But still... now I'll have to buy a $50 ring, or wait another couple years until I can get a real job.Ugh. This is the worst part about bitcoin. There are no do-overs. There's no one you can call to cancel a transaction, even if you realize 1 ms later. Of course it's all my fault, I should have been more careful. I probably shouldn't be sending BTC at 2am anyway.Ugh. Thanks for letting me vent.</t>
  </si>
  <si>
    <t>http://ift.tt/1nor1cf</t>
  </si>
  <si>
    <t>January 30, 2014 at 03:38PM</t>
  </si>
  <si>
    <t>hookahonmars</t>
  </si>
  <si>
    <t>We accept Bitcoin as payment for Hookah products! :)</t>
  </si>
  <si>
    <t>Hey r/Bitcoin!We are online vendors of hookahs, hookah shisha, e-cigs, e-juices, and other goodies :)Just wanted to let you guys know that we are accepting Bitcoin as payment.Feel free to visit us at www.HookahOnMars.com Use coupon: BITCOIN and get 10% off on orders of $35 or more.We would love to hear your feedback :)</t>
  </si>
  <si>
    <t>http://ift.tt/1kbj0om</t>
  </si>
  <si>
    <t>January 30, 2014 at 03:37PM</t>
  </si>
  <si>
    <t>usrn</t>
  </si>
  <si>
    <t>Customers screwed "Cointerra style"</t>
  </si>
  <si>
    <t>http://ift.tt/L9PSku</t>
  </si>
  <si>
    <t>http://ift.tt/1kbj73p</t>
  </si>
  <si>
    <t>AsiaNexgen</t>
  </si>
  <si>
    <t>World's Biggest Bitcoin Giveaway Ever!</t>
  </si>
  <si>
    <t>http://ift.tt/1noxZh9</t>
  </si>
  <si>
    <t>http://ift.tt/1kbjc72</t>
  </si>
  <si>
    <t>January 30, 2014 at 03:36PM</t>
  </si>
  <si>
    <t>gonzobon</t>
  </si>
  <si>
    <t>Gyft only has $25 Whole Foods cards now. This may be true for other cards.</t>
  </si>
  <si>
    <t>Is Gyft having trouble keeping up with demand for their cards?</t>
  </si>
  <si>
    <t>http://ift.tt/1kbjiLO</t>
  </si>
  <si>
    <t>January 30, 2014 at 03:30PM</t>
  </si>
  <si>
    <t>bitcoinmaster12</t>
  </si>
  <si>
    <t>Pumping GDC on Cryptsy at 2:40am.</t>
  </si>
  <si>
    <t>In 13 minutes at 240am. Me and a small group of friends will be pumping the shit out of Grand Coin just for the heck of it. Only on Cryptsy! So get your Grand Coin GDC right now and get ready to make some $$$$. At 240 we will pump it! Be ready Cryptsy can be slow!</t>
  </si>
  <si>
    <t>http://ift.tt/1noy9Fj</t>
  </si>
  <si>
    <t>January 30, 2014 at 03:54PM</t>
  </si>
  <si>
    <t>whipnil</t>
  </si>
  <si>
    <t>Electrum not working</t>
  </si>
  <si>
    <t>Hi guys,I just tried to load my electrum client to send some btc to a friend and found that it was 'synchronizing' for a really long time. I looked on some forums and people suggested updating and reinstalling. I did so but when I updated the client it now simply says "electrum error" and comes up with two buttons to "open console" or "terminate". I then tried to delete and reinstall and came up with the same issue. I'm running OSX 10.6.8 and electrum version is 1.9.7 Has anyone else experienced anything similar?Cheers</t>
  </si>
  <si>
    <t>http://ift.tt/1jMxf5f</t>
  </si>
  <si>
    <t>January 30, 2014 at 03:46PM</t>
  </si>
  <si>
    <t>ccrraapp</t>
  </si>
  <si>
    <t>Mint.com Adds Support for Tracking Bitcoins</t>
  </si>
  <si>
    <t>http://ift.tt/1no08oO</t>
  </si>
  <si>
    <t>http://ift.tt/MybpF6</t>
  </si>
  <si>
    <t>bonoamt</t>
  </si>
  <si>
    <t>A new Bitcoin Game</t>
  </si>
  <si>
    <t>Check it out: http://bitbetwin.co</t>
  </si>
  <si>
    <t>http://ift.tt/LcHBwb</t>
  </si>
  <si>
    <t>January 30, 2014 at 04:34PM</t>
  </si>
  <si>
    <t>m_scott_</t>
  </si>
  <si>
    <t>The founder of Coinbase is a Goldman Sachs alum</t>
  </si>
  <si>
    <t>http://ift.tt/1cA9Puu</t>
  </si>
  <si>
    <t>http://ift.tt/1b7Raqo</t>
  </si>
  <si>
    <t>January 30, 2014 at 04:30PM</t>
  </si>
  <si>
    <t>MLTW</t>
  </si>
  <si>
    <t>New York finance regulator voices backing for Bitcoin</t>
  </si>
  <si>
    <t>http://ift.tt/1kbw25k</t>
  </si>
  <si>
    <t>http://ift.tt/1b7RC8d</t>
  </si>
  <si>
    <t>January 30, 2014 at 04:29PM</t>
  </si>
  <si>
    <t>itsgremlin</t>
  </si>
  <si>
    <t>People ask me when I'm going to sell my bitcoins and cash in. I tell them that when Bitcoin is ready, I won't have to.</t>
  </si>
  <si>
    <t>http://ift.tt/1b7RLsg</t>
  </si>
  <si>
    <t>http://ift.tt/1b7RLIw</t>
  </si>
  <si>
    <t>January 30, 2014 at 04:26PM</t>
  </si>
  <si>
    <t>Did anyone notice Amazon has Graphics cards on their front page?</t>
  </si>
  <si>
    <t>Seems like a trend with the major online retailers. Based on interest generated by...some large new community besides gamers that want GPUs....</t>
  </si>
  <si>
    <t>http://ift.tt/1kbwu3y</t>
  </si>
  <si>
    <t>January 30, 2014 at 04:24PM</t>
  </si>
  <si>
    <t>kyletorpey</t>
  </si>
  <si>
    <t>Currently writing web content on Bitcoin exchange regulations for a Bitcoin-related business. The page for the US was much longer than the ones for the UK and Germany combined.</t>
  </si>
  <si>
    <t>There's actually space for a third country on top of the UK and Germany. Just found this to be an interesting way to illustrate the road that US is going down when it comes to Bitcoin regulation. The main factors that forced the US one to be much longer were exchanges have to be licensed in almost 50 different states and exchanges outside of the US are also supposed to register in the US if they're going to accept American customers.</t>
  </si>
  <si>
    <t>http://ift.tt/1gt2QIR</t>
  </si>
  <si>
    <t>January 30, 2014 at 04:22PM</t>
  </si>
  <si>
    <t>Godfreee</t>
  </si>
  <si>
    <t>Complete and well-written wrap-up of the NY Department of Financial Services hearing. GREAT discussions with multiple panels. Link to the video of the entire hearing in the article.</t>
  </si>
  <si>
    <t>http://ift.tt/MbBaKG</t>
  </si>
  <si>
    <t>http://ift.tt/1kbrZGf</t>
  </si>
  <si>
    <t>January 30, 2014 at 04:52PM</t>
  </si>
  <si>
    <t>bitcex</t>
  </si>
  <si>
    <t>Satoshi Riches, a Bitcoin Pyramid Game</t>
  </si>
  <si>
    <t>It's a new kind of game where you can earn Bitcoin simply by referring other people to play. Learn about the wild world of Bitcoin with games as low as 0.2 BTC.Visit SatoshiRiches.com and use Play ID #3 (required)</t>
  </si>
  <si>
    <t>http://ift.tt/1b7UUZ7</t>
  </si>
  <si>
    <t>January 30, 2014 at 04:49PM</t>
  </si>
  <si>
    <t>McWithStye</t>
  </si>
  <si>
    <t>Is there any Australian bitcoin exchanges?</t>
  </si>
  <si>
    <t>http://ift.tt/1b7UX7h</t>
  </si>
  <si>
    <t>January 30, 2014 at 04:47PM</t>
  </si>
  <si>
    <t>FunFactor100</t>
  </si>
  <si>
    <t>Ottawa Restaurant Now Accepting Bitcoin</t>
  </si>
  <si>
    <t>http://ift.tt/1kbAelA</t>
  </si>
  <si>
    <t>http://ift.tt/1kbAfWv</t>
  </si>
  <si>
    <t>January 30, 2014 at 04:36PM</t>
  </si>
  <si>
    <t>fraserwatt</t>
  </si>
  <si>
    <t>RE: PayPal FYI those who don't know (my story)</t>
  </si>
  <si>
    <t>As a more casual browser of this subreddit, I wasn't aware of the HUGE no-no which is selling through localbitcoins to someone through PayPal.I posted here about having my payment reversed a couple of days ago. Thanks again to everyone who posted there, it was really helpful. The long of the short of it is, I fought it, lost, tried to fight it some more by contacting paypal directly, and got this beautifully personal message in response.Dear Fraser Watt,Thank you for contacting PayPal.It is my pleasure to assist you. Thank you for choosing PayPal. Your satisfaction is important to us. We welcome your feedback and hope you recommend us to your friends and family.Our Seller Protection protects you from claims, chargebacks or reversals that are a result of unauthorized purchases or items your buyer didn’t receive. With PayPal’s Seller rotection, you are protected for the full amount of all eligible transactions.If a transaction is eligible for seller protection, it will be marked as eligible or partially eligible on the ‘Transaction Details’ page. If it is marked as partially eligible, you are only protected for items a buyer didn’t receive. Transactions of $250.00 or more requires the customer signs for the merchandise.Here are some additional requirements you need to meet for seller protection: • Ship the item to the address on the ‘Transaction Details Page.’ • The goods must be physical items that can be posted. • Provide proof of delivery (we require online tracking to confirm delivery). • Respond to our requests for documentation and other information. To learn more about PayPal’s Seller Protection Policy, click ‘Legal Agreements’ at the bottom of any PayPal page, and then click ‘PayPal User Agreement.’Sincerely, AndreaBasically, don't use PayPal for ANYTHING Bitcoin related. There have been a couple of instances where the seller wins (I was linked one by the LocalBitcoin help service, who although they weren't able to do anything, were super helpful /quick to respond, and banned the scammer), it's just not worth the risk when there are so many other ways only slightly less convenient to go about it.I know this is one of hundreds of cautionary tales out there, but yeah. Turns out I owe Paypal £500, fun! Hopefully someone can learn from this shitty experience (I know I have!)</t>
  </si>
  <si>
    <t>http://ift.tt/1gt2QIJ</t>
  </si>
  <si>
    <t>January 30, 2014 at 05:40PM</t>
  </si>
  <si>
    <t>varneraa</t>
  </si>
  <si>
    <t>Has anyone attempted a U.S. bound international wire transfer from Mt. Gox in 2014?</t>
  </si>
  <si>
    <t>I know there are a lot of horror stories regarding wire transfers from Mt. Gox from last year, but my understanding is that they've moved to automated system now. So has anyone attempted a wire transfer since this new system was put in place, or am I completely wrong on there being a new system and the wire transfers are still being done manually?</t>
  </si>
  <si>
    <t>http://ift.tt/1kbNwOX</t>
  </si>
  <si>
    <t>January 30, 2014 at 05:28PM</t>
  </si>
  <si>
    <t>tradeplus</t>
  </si>
  <si>
    <t>Yank wants to know about the Down-under bitcoin community? G'day mates</t>
  </si>
  <si>
    <t>Hey guys, American here curious what the Australian (and New Zealand) situation regarding Bitcoin is in general right now?I'm thinking of doing a work and holiday there and would like to do some things with Bitcoin but want to know what the legal/banking situation was like? Any things I should be aware of?Good localbitcoin exchanges?Are many of the local businesses adopting?Thanks, sorry for the bad accent :)</t>
  </si>
  <si>
    <t>http://ift.tt/1bAA01k</t>
  </si>
  <si>
    <t>January 30, 2014 at 05:18PM</t>
  </si>
  <si>
    <t>goonsack</t>
  </si>
  <si>
    <t>Is anyone here directing the heat produced by cryptocurrency mining equipment for a purpose?</t>
  </si>
  <si>
    <t>I was just watching a discussion between Tom (?) of MadBitcoins, Chris J of Feathercoin, and Andreas Antonopoulos.And Chris J mentioned the idea of using a cryptominer to heat a greenhouse during the wintertime.Clip is here for anyone interested: http://ift.tt/1a3jyeT struck me as a neat idea. (Especially for people in cold places).So, anyone here currently repurposing their entropy in creative ways? Or do you have a cool idea for doing so?</t>
  </si>
  <si>
    <t>http://ift.tt/1fz5Xdt</t>
  </si>
  <si>
    <t>January 30, 2014 at 06:14PM</t>
  </si>
  <si>
    <t>bitbc</t>
  </si>
  <si>
    <t>Bit Who? 5 Things You Need to Know About Bitcoin</t>
  </si>
  <si>
    <t>http://ift.tt/1d8SRjY</t>
  </si>
  <si>
    <t>http://ift.tt/1aJHvsg</t>
  </si>
  <si>
    <t>January 30, 2014 at 06:08PM</t>
  </si>
  <si>
    <t>SebastianMaki</t>
  </si>
  <si>
    <t>Howto not conduct a business (email response from a VOIP company)</t>
  </si>
  <si>
    <t>I got tired paying expensive rates for my mobile and thought that I would replace my subscription with a data package and a VOIP subscription. I was looking around for options and found one that seemed otherwise OK, but their payment options weren't really options for me. (I will not use PayPal)I thought it wouldn't hurt to ask and maybe get another merchant on board so I contacted sales@mydivert.comHi,I would be very interested in your service if I can pay with Bitcoins. Can this happen?Live long and prosper,Sebastian MäkiThe response:No!Kind regards,Mydivert.com salesI'd hate to be a potential customer when they aren't being kind. Maybe they just have a good quantity of customers and have no need for more?Have you had similar experiences?</t>
  </si>
  <si>
    <t>http://ift.tt/1e9PWha</t>
  </si>
  <si>
    <t>January 30, 2014 at 06:05PM</t>
  </si>
  <si>
    <t>b1bl3</t>
  </si>
  <si>
    <t>Bible tech company added as payment Bitcoin</t>
  </si>
  <si>
    <t>Bible tech is a company where you can buy prebuilt mining rigs.We just launched the website b1bl3.com where you can buy mining hardware with Bitcoin.From the left menu under Currencies you can choose to pay by Bitcoin,Litecoin or Dogecoin.We accept only cryptocurrencies.</t>
  </si>
  <si>
    <t>http://ift.tt/1fzdcSC</t>
  </si>
  <si>
    <t>January 30, 2014 at 06:04PM</t>
  </si>
  <si>
    <t>Ebanovitsch</t>
  </si>
  <si>
    <t>P2P-lending/debt crowdfunding: Bitcoin/P2P-cryptotechnology applications?</t>
  </si>
  <si>
    <t>http://ift.tt/1fzdcSE</t>
  </si>
  <si>
    <t>http://ift.tt/1fzdcSF</t>
  </si>
  <si>
    <t>January 30, 2014 at 07:33PM</t>
  </si>
  <si>
    <t>hoffmabc</t>
  </si>
  <si>
    <t>Amazon working on Kindle P2P payment system. So much for bitcoin.</t>
  </si>
  <si>
    <t>http://ift.tt/1b6lX72</t>
  </si>
  <si>
    <t>http://ift.tt/1fj1qwK</t>
  </si>
  <si>
    <t>January 30, 2014 at 07:32PM</t>
  </si>
  <si>
    <t>CraftBeerJusty</t>
  </si>
  <si>
    <t>London (UK) Pop-up Pub accepting Bitcoins</t>
  </si>
  <si>
    <t>http://ift.tt/1fj24dC</t>
  </si>
  <si>
    <t>http://ift.tt/1fj21Ph</t>
  </si>
  <si>
    <t>January 30, 2014 at 07:31PM</t>
  </si>
  <si>
    <t>BTCMerchCoin</t>
  </si>
  <si>
    <t>Free Magento And WordPress Plugins For Bitcoin/Litecoin</t>
  </si>
  <si>
    <t>http://ift.tt/1fK4Bkr offers free plugins for Bitcoin and LitecoinPlugin for MagentoPlugin for Wordpress e-CommercePlugin for Wordpress WooCommercePlugin for Drupal Ubercarthttps://www.btcmerch.com/help/plugins</t>
  </si>
  <si>
    <t>http://ift.tt/Ls1dND</t>
  </si>
  <si>
    <t>January 30, 2014 at 07:26PM</t>
  </si>
  <si>
    <t>bruce_fenton</t>
  </si>
  <si>
    <t>Security best practices: How would you secure 200,000 coins?</t>
  </si>
  <si>
    <t>If you own ABC Company which is a major Bitcoin player and you are also the CEO, everyone knows you, knows your name and location and knows that you own 200,000 coins.....how do you secure them?Please share ideas. I think this is very useful to get people thinking about the best / creative / curing edge solutions.This is a very real situation a few people and groups have to deal with now....and will be more common going forward.</t>
  </si>
  <si>
    <t>http://ift.tt/1fj2OzJ</t>
  </si>
  <si>
    <t>January 30, 2014 at 08:10PM</t>
  </si>
  <si>
    <t>theuniverseisabrain_</t>
  </si>
  <si>
    <t>Bitstamp Withdrawals</t>
  </si>
  <si>
    <t>Hello.I'd like to withdraw some USD and bitstamp gives me two options: SEPA and International withdrawal. Providing my country is in SEPA and my bank is SEPA approved. Which one of the 2 options is the best?SEPA: 2 currency exchanges: USD-&gt;EUR-&gt;RON, low feeInternational: no exchange USD-&gt;USD, 0.09% feeThe amount I have to withdraw is a 4-digit figure.Thanks :)</t>
  </si>
  <si>
    <t>http://ift.tt/1da1eMb</t>
  </si>
  <si>
    <t>January 30, 2014 at 08:07PM</t>
  </si>
  <si>
    <t>investing101</t>
  </si>
  <si>
    <t>Video- Cameron and Tyler Winklevoss on Bitcoin</t>
  </si>
  <si>
    <t>http://ift.tt/1da1pXP</t>
  </si>
  <si>
    <t>http://ift.tt/1a3zr58</t>
  </si>
  <si>
    <t>January 30, 2014 at 07:55PM</t>
  </si>
  <si>
    <t>GermanPanda</t>
  </si>
  <si>
    <t>ELI5 paper wallets. I know nothing about them and I'm not going to drink coffee so please keep it dumbed down</t>
  </si>
  <si>
    <t>http://ift.tt/1kcmze0</t>
  </si>
  <si>
    <t>January 30, 2014 at 07:54PM</t>
  </si>
  <si>
    <t>thedarkeen</t>
  </si>
  <si>
    <t>We need more people engaged against 'the machine'</t>
  </si>
  <si>
    <t>Many efforts have been made by some governments against the bitcoin:http://ift.tt/MyZJC7</t>
  </si>
  <si>
    <t>http://ift.tt/1iOXlEJ</t>
  </si>
  <si>
    <t>Egon_1</t>
  </si>
  <si>
    <t>The Bitcoin ATM Has a Dirty Secret: It Needs a Chaperone | Wired Enterprise</t>
  </si>
  <si>
    <t>http://ift.tt/MkDcYT</t>
  </si>
  <si>
    <t>http://ift.tt/1kcmAP8</t>
  </si>
  <si>
    <t>January 30, 2014 at 08:44PM</t>
  </si>
  <si>
    <t>Cryptographic currency: Washing virtual money</t>
  </si>
  <si>
    <t>http://ift.tt/1n7iie7</t>
  </si>
  <si>
    <t>http://ift.tt/1eacHkY</t>
  </si>
  <si>
    <t>January 30, 2014 at 08:38PM</t>
  </si>
  <si>
    <t>bitkeef</t>
  </si>
  <si>
    <t>BTC China Accepting Bank Deposits Again - Confirmed</t>
  </si>
  <si>
    <t>http://ift.tt/MkNBnq</t>
  </si>
  <si>
    <t>http://ift.tt/1fzCsbt</t>
  </si>
  <si>
    <t>January 30, 2014 at 08:27PM</t>
  </si>
  <si>
    <t>fastestpooper</t>
  </si>
  <si>
    <t>The Big D Casino in Vegas accepting BitCoin</t>
  </si>
  <si>
    <t>http://ift.tt/1da4gzX</t>
  </si>
  <si>
    <t>http://ift.tt/1a3BeHj</t>
  </si>
  <si>
    <t>January 30, 2014 at 08:22PM</t>
  </si>
  <si>
    <t>DTanner</t>
  </si>
  <si>
    <t>Bitcoin Is Experiencing Its Longest Stretch Of Price Stability In A Long Time</t>
  </si>
  <si>
    <t>http://ift.tt/1da4gA3</t>
  </si>
  <si>
    <t>http://ift.tt/1a3Bgik</t>
  </si>
  <si>
    <t>January 30, 2014 at 08:21PM</t>
  </si>
  <si>
    <t>comadmin</t>
  </si>
  <si>
    <t>New stickers in stock now! Dogecoin, Quark, Earthcoin, Digibyte, Argentum…</t>
  </si>
  <si>
    <t>http://ift.tt/1da4gA5</t>
  </si>
  <si>
    <t>http://ift.tt/1a3Bgim</t>
  </si>
  <si>
    <t>January 30, 2014 at 08:20PM</t>
  </si>
  <si>
    <t>vocatus</t>
  </si>
  <si>
    <t>My new favorite Andreas quote</t>
  </si>
  <si>
    <t>"Essentially, not only do we believe in this myth of 'de-risking', but it has become the one overriding goal; de-risking above growth, de-risking above innovation, de-risking above everything else. And we've reached the point where the Fed is using $70 Billion a month to 'de-risk' a largely insolvent banking system. And this can only end badly. The idea that you can do capitalism without risk is ridiculous on it's face."-- Andreas Antonopoulos on the financial industry and Bitcoin ( MadBitcoins Live: New York Bitcoin Hearings )</t>
  </si>
  <si>
    <t>http://ift.tt/1da4erU</t>
  </si>
  <si>
    <t>January 30, 2014 at 08:18PM</t>
  </si>
  <si>
    <t>waspoza</t>
  </si>
  <si>
    <t>Coinbase and Mint Announce First Bitcoin Personal Finance Integration</t>
  </si>
  <si>
    <t>http://ift.tt/Mz4uM6</t>
  </si>
  <si>
    <t>http://ift.tt/LduMBO</t>
  </si>
  <si>
    <t>January 30, 2014 at 08:16PM</t>
  </si>
  <si>
    <t>FearManifesto</t>
  </si>
  <si>
    <t>He sounds like a nice chap</t>
  </si>
  <si>
    <t>http://ift.tt/LduMBZ</t>
  </si>
  <si>
    <t>http://ift.tt/LduKtJ</t>
  </si>
  <si>
    <t>January 30, 2014 at 08:15PM</t>
  </si>
  <si>
    <t>Cory_Gaelic</t>
  </si>
  <si>
    <t>Is it possible to buy bitcoin with paypal?</t>
  </si>
  <si>
    <t>are there any reliable sites to do this?</t>
  </si>
  <si>
    <t>http://ift.tt/Mz4wDr</t>
  </si>
  <si>
    <t>January 30, 2014 at 09:03PM</t>
  </si>
  <si>
    <t>followthecoin</t>
  </si>
  <si>
    <t>When will the Bitcoin community start doing things like this?</t>
  </si>
  <si>
    <t>http://ift.tt/1npIReJ</t>
  </si>
  <si>
    <t>http://ift.tt/1npIPDF</t>
  </si>
  <si>
    <t>January 30, 2014 at 08:57PM</t>
  </si>
  <si>
    <t>obvi0</t>
  </si>
  <si>
    <t>How are you laundering your coins?</t>
  </si>
  <si>
    <t>This will probably get downvoted / banned, but wondered if anyone would back up their internet bravado with details. Tax season is coming up, and I'm pissed as usual. Any way to stick a fork in their eye.I'll go first: I'm laundering my coins in small amounts via gift cards and other consumables on coingig, using the USD I don't spend on food to overpay my mortgage.It's a long haul strategy, but then, I'm bullish.</t>
  </si>
  <si>
    <t>http://ift.tt/1npIXTy</t>
  </si>
  <si>
    <t>January 30, 2014 at 08:52PM</t>
  </si>
  <si>
    <t>ConchoPete</t>
  </si>
  <si>
    <t>What is Bitcoin and why should you care?</t>
  </si>
  <si>
    <t>http://ift.tt/1is5GxZ</t>
  </si>
  <si>
    <t>http://ift.tt/MkX2TR</t>
  </si>
  <si>
    <t>January 30, 2014 at 08:48PM</t>
  </si>
  <si>
    <t>jgrad</t>
  </si>
  <si>
    <t>NPR Report: Bitcoin, New York Regulators, etc</t>
  </si>
  <si>
    <t>http://ift.tt/1iP8yoF</t>
  </si>
  <si>
    <t>http://ift.tt/1idsej8</t>
  </si>
  <si>
    <t>January 30, 2014 at 09:23PM</t>
  </si>
  <si>
    <t>dillionhunt21</t>
  </si>
  <si>
    <t>Firearm Retailer Accept Bitcoin In Texas.</t>
  </si>
  <si>
    <t>http://ift.tt/Ml2pmf</t>
  </si>
  <si>
    <t>http://ift.tt/Ml2pCv</t>
  </si>
  <si>
    <t>January 30, 2014 at 09:21PM</t>
  </si>
  <si>
    <t>Quick question with blockchain.info</t>
  </si>
  <si>
    <t>Previously unconfirmed transactions appeared. Did I change some settings somewhere? I can't see transactions till its confirmed. Was this a change announced or am I doing something wrong?</t>
  </si>
  <si>
    <t>http://ift.tt/Ml2Gph</t>
  </si>
  <si>
    <t>January 30, 2014 at 09:19PM</t>
  </si>
  <si>
    <t>dalen3</t>
  </si>
  <si>
    <t>This is neweggs new promotion, does this mean they support cryptography?</t>
  </si>
  <si>
    <t>http://ift.tt/1npNSUP</t>
  </si>
  <si>
    <t>http://ift.tt/Ml2J4o</t>
  </si>
  <si>
    <t>January 30, 2014 at 09:18PM</t>
  </si>
  <si>
    <t>BTCwarrior</t>
  </si>
  <si>
    <t>Bitcoin and Regulation – Founders Grid Asks the Experts</t>
  </si>
  <si>
    <t>http://ift.tt/Ml2PJg</t>
  </si>
  <si>
    <t>http://ift.tt/Ml2Rko</t>
  </si>
  <si>
    <t>January 30, 2014 at 09:13PM</t>
  </si>
  <si>
    <t>valentin_ruhry</t>
  </si>
  <si>
    <t>Problems with BitPay</t>
  </si>
  <si>
    <t>I use BitPay as a processor for my mothers online store [brassino.at](www.brassino.at). I have also made a website for testing purposes on my domain [ruhry.at](http://ift.tt/1npO7Ps) to test bitmonet, which is - if I'm not mistaken - associated with BitPay.I don't want to discredit BitPay, I actually think it's quite an amazing job they do and that it works fairly well, but I just made a strange experience a few days back.I had a friend over, whom I wanted to show how bitcoin works. I launched my mothers shop and proceed to buy one of the cheapest products on it. On check-out the BitPay redirect shows me the amount, receiving address and the countdown starts. I log into my online wallet on a different browser window, transfer the money to said address and nothing happens. The amount was right, the address too. I double-tripple-quadruple checked this shit.Quite embarrassed, I open the website where I'm running BitMonet hoping it would work here and again: no response after the payment is transmitted.It's been some days since and I've not seen any amount showing up in my BitPay ledger.Was their server down? Where are my bitcoins now? Anyone had the same experience? I've today contacted the support and I'm curious to hear what had happened.I don't really mind the 5€ I lost, but loosing the potential future bitcoin-enthusiast witnessing the malheur.Here are the transactions:Transaction 1Transaction 2tl;dr: Test-bought something in my own online-shop using BitPay, money didn't go through. Was embarrassed because I wanted to show a friend how cool bitcoin is.</t>
  </si>
  <si>
    <t>http://ift.tt/Ml2WEC</t>
  </si>
  <si>
    <t>kkoolook</t>
  </si>
  <si>
    <t>Show me the money: HK in "biggest ever" Bitcoin giveaway. Hong Kongers snapped up HK$500,000 ($65,000) in Bitcoin vouchers on Thursday to mark the Lunar New Year in what organisers said was the biggest ever giveaway of the currency -- though some were confused about how to use it.</t>
  </si>
  <si>
    <t>http://ift.tt/1npOaej</t>
  </si>
  <si>
    <t>http://ift.tt/1npOcCK</t>
  </si>
  <si>
    <t>January 30, 2014 at 09:05PM</t>
  </si>
  <si>
    <t>bollekegekapt</t>
  </si>
  <si>
    <t>Bitcoin’s Image Problem</t>
  </si>
  <si>
    <t>http://ift.tt/1feDH0F</t>
  </si>
  <si>
    <t>http://ift.tt/1jNwOrm</t>
  </si>
  <si>
    <t>January 30, 2014 at 09:32PM</t>
  </si>
  <si>
    <t>Kurdish-Nationalist</t>
  </si>
  <si>
    <t>BTC China is not accepting deposits, it is made up.</t>
  </si>
  <si>
    <t>http://ift.tt/1feeyll</t>
  </si>
  <si>
    <t>http://ift.tt/1feIZb6</t>
  </si>
  <si>
    <t>January 30, 2014 at 09:31PM</t>
  </si>
  <si>
    <t>webm743</t>
  </si>
  <si>
    <t>UA bitcoin</t>
  </si>
  <si>
    <t>http://ift.tt/1feJ0vw</t>
  </si>
  <si>
    <t>http://ift.tt/1feIXQz</t>
  </si>
  <si>
    <t>January 30, 2014 at 09:30PM</t>
  </si>
  <si>
    <t>bemodriver</t>
  </si>
  <si>
    <t>Where can I spent a small amount of BTC?</t>
  </si>
  <si>
    <t>I will showcase bitcoin to some friends today and want to buy something online. Usually, I would order food and pay with BTC but I really feel like I'm already spending too much money on this whole showcasing, free-bitcoins-giveaway, etc. for my friends.What are your suggestions? Where can I quickly spend a low amount of BTC? Preferably in a way, that shows that credit cards couldn't do the same job because of their high fees (micro payments for a newspaper article, song to download from a musician, etc.).Obviously no porn. ;-)</t>
  </si>
  <si>
    <t>http://ift.tt/1npSrOW</t>
  </si>
  <si>
    <t>Bitaboom</t>
  </si>
  <si>
    <t>The New Kid on The Block of Digital Currency, NoFiatCoin, Opens Unprecedented Doors</t>
  </si>
  <si>
    <t>http://ift.tt/1feJ26P</t>
  </si>
  <si>
    <t>http://ift.tt/1npSwSD</t>
  </si>
  <si>
    <t>January 30, 2014 at 09:27PM</t>
  </si>
  <si>
    <t>MP2BTC</t>
  </si>
  <si>
    <t>Bitcoin &amp;amp; litecoin lending</t>
  </si>
  <si>
    <t>http://ift.tt/1b85fEj</t>
  </si>
  <si>
    <t>http://ift.tt/1fjCIfU</t>
  </si>
  <si>
    <t>January 30, 2014 at 09:25PM</t>
  </si>
  <si>
    <t>ShellyMcPherson</t>
  </si>
  <si>
    <t>The Question is Not Whether You'll Become Part of that Action...but When?</t>
  </si>
  <si>
    <t>http://ift.tt/LsnL0J</t>
  </si>
  <si>
    <t>http://ift.tt/1fjCG7A</t>
  </si>
  <si>
    <t>January 30, 2014 at 09:59PM</t>
  </si>
  <si>
    <t>browep</t>
  </si>
  <si>
    <t>LocalCoinAlert.com - get email updates when businesses near you start accepting bitcoin.</t>
  </si>
  <si>
    <t>http://ift.tt/1idAUpV</t>
  </si>
  <si>
    <t>http://ift.tt/1iPnzqq</t>
  </si>
  <si>
    <t>January 30, 2014 at 09:55PM</t>
  </si>
  <si>
    <t>rp-jock</t>
  </si>
  <si>
    <t>MTGox - The Verification Saga.</t>
  </si>
  <si>
    <t>http://ift.tt/1iPnByC</t>
  </si>
  <si>
    <t>http://ift.tt/1iPnymA</t>
  </si>
  <si>
    <t>dpapuga</t>
  </si>
  <si>
    <t>I made the local news paying for my pancetta with Bitcoin..... well my hand and phone anyways</t>
  </si>
  <si>
    <t>http://ift.tt/1mZF4St</t>
  </si>
  <si>
    <t>http://ift.tt/1idATSJ</t>
  </si>
  <si>
    <t>January 30, 2014 at 09:52PM</t>
  </si>
  <si>
    <t>genxr</t>
  </si>
  <si>
    <t>How is Bitcoin not a psyop?</t>
  </si>
  <si>
    <t>From what I gather, every transaction is logged, no bitcoin can be spent anonymously without help from Tor or VPN or some other way of scrambling your identitiy. How is this good? 99.99% of the public would never use these methods if bitcoin went mainstream, therefore every transaction will be logged. How is this good? It's better than debt slavery by a bank controlled economy but is this the step in the right direction? I'm not sure. I am not personally involved in bitcoin but I work for a company that is HEAVILY vested in it. Im just not sold myself. I think it's trickery.</t>
  </si>
  <si>
    <t>http://ift.tt/1iPnJOK</t>
  </si>
  <si>
    <t>January 30, 2014 at 09:50PM</t>
  </si>
  <si>
    <t>pthnmj</t>
  </si>
  <si>
    <t>User: KLYE of Just-Dice needs help! Come all Reddit Bitcoin Users!</t>
  </si>
  <si>
    <t>1KyTiQH9Hh5vTJKi6Q8wpxumWsA35kRkJoAbove here is a donation address which will be collecting donations to help KLYE pay for rent and food to his mouth. He came into Doge-Dice telling us about how he decided to stop at 0.65BTC and couldn't stop betting (which is common for most addicts), however he is left with nothing but 15000 Satoshis. I am asking, not as a demand or a requirement, but as a token of your gratitude to help get this guy on his feet again!The donation address is above, and hopefully gets some views to help this man out. Anything from 1K Satoshi or even less (if you want to pay out the ass fees) or even more, if you are so kind. Let's see if we can get this man some rent, and some food!Before it's too late.Remember, what would you want if you were in this position?Or you can send to a personal address made by KLYE himself, 1KLYExagKMURdpLz5Y1foR2XyfuLL9EomJThe donation address will keep collecting until enough is made to send to KLYE, so he doesn't end up gambling it away. But as the donator (You decide).</t>
  </si>
  <si>
    <t>http://ift.tt/1iPnIKK</t>
  </si>
  <si>
    <t>January 30, 2014 at 09:47PM</t>
  </si>
  <si>
    <t>goodMorninKids</t>
  </si>
  <si>
    <t>Charlie is jumping bail?</t>
  </si>
  <si>
    <t>I read here on Reddit yesterday that Charlie Shrem is going to jump bail and start a new bitcoin exchange overseas. He said he has a plane ticket all ready to go and if that fails he even owns a plane. Does anyone know when he plans to do this?Google seems to be the original source:http://ift.tt/1iPnMKu</t>
  </si>
  <si>
    <t>http://ift.tt/1ba4DLi</t>
  </si>
  <si>
    <t>January 30, 2014 at 09:44PM</t>
  </si>
  <si>
    <t>someguy866</t>
  </si>
  <si>
    <t>Be weary when purchasing from Tiger Direct</t>
  </si>
  <si>
    <t>Just wanted to let you guys know I purchased a r9 290x from Tiger Direct on 1/28 and after two days I'm still waiting on approval for "Pending B2B OA Process" for two days. I have bothered them each day since I'm not business only to be told today they're still confirming my bitcoin payment. Well let me tell you I'm out $650 bucks worth of bitcoins so I don't know well else needs to be confirmed. Overall pretty dissatisfied. Hopefully I will get this resolved, but it takes extra effort on my part and has significantly delayed my shipment. I will avoid Tiger Direct in the future.</t>
  </si>
  <si>
    <t>http://ift.tt/1fpQAWz</t>
  </si>
  <si>
    <t>January 30, 2014 at 10:13PM</t>
  </si>
  <si>
    <t>wildownes</t>
  </si>
  <si>
    <t>Google Hangout with @aantonop right after the hearing</t>
  </si>
  <si>
    <t>http://ift.tt/1jNMdbn</t>
  </si>
  <si>
    <t>http://ift.tt/1jNMdbp</t>
  </si>
  <si>
    <t>January 30, 2014 at 10:11PM</t>
  </si>
  <si>
    <t>Paymentweek</t>
  </si>
  <si>
    <t>Summary of New York Virtual Currency Hearing</t>
  </si>
  <si>
    <t>http://ift.tt/1bByZGm</t>
  </si>
  <si>
    <t>http://ift.tt/1bByZGp</t>
  </si>
  <si>
    <t>January 30, 2014 at 10:10PM</t>
  </si>
  <si>
    <t>Is Bitcoin like love?</t>
  </si>
  <si>
    <t>http://ift.tt/1b6qPJq</t>
  </si>
  <si>
    <t>http://ift.tt/1bBzi4b</t>
  </si>
  <si>
    <t>January 30, 2014 at 10:09PM</t>
  </si>
  <si>
    <t>ondrea_ink</t>
  </si>
  <si>
    <t>Bitcoin: A Florida Yacht Broker Makes First Deal</t>
  </si>
  <si>
    <t>http://ift.tt/1bBzxw7</t>
  </si>
  <si>
    <t>http://ift.tt/1bBzyzX</t>
  </si>
  <si>
    <t>*laughs profusely* *tries to breath* *laughs profusely again* *struggles to breath for laughing* *falls unconscious*</t>
  </si>
  <si>
    <t>http://ift.tt/1kd5qkt</t>
  </si>
  <si>
    <t>http://ift.tt/1kd5qAJ</t>
  </si>
  <si>
    <t>January 30, 2014 at 10:07PM</t>
  </si>
  <si>
    <t>Jester2U</t>
  </si>
  <si>
    <t>Need to transfer bitcoins from bitaddress.org wallet to my bitcoin-qt address</t>
  </si>
  <si>
    <t>Hi, I'm new to bitcoin so i hope someone can help me out. I have some bitcoins in in a bitaddress.org wallet and i need to transfer those bitcoins to my wallet on bitcoin-qt,what's the fastest way i can do this?</t>
  </si>
  <si>
    <t>http://ift.tt/1iPtbRJ</t>
  </si>
  <si>
    <t>January 30, 2014 at 10:35PM</t>
  </si>
  <si>
    <t>cryptocurrencylive</t>
  </si>
  <si>
    <t>New York Bitcoin License? State Department of Financial Services Seeks Possible Regulation</t>
  </si>
  <si>
    <t>http://ift.tt/LdYaaZ</t>
  </si>
  <si>
    <t>http://ift.tt/MzzCLm</t>
  </si>
  <si>
    <t>January 30, 2014 at 10:29PM</t>
  </si>
  <si>
    <t>FT_cloxx_metoo</t>
  </si>
  <si>
    <t>Starting a Bitcoin business.</t>
  </si>
  <si>
    <t>I am thinking of using my free time on weekends to start my own business which could consult companies about Bitcoin. It is really necessary, because the city I am currently living in has the perfect mindset that would help Bitcoin grow but apparently nobody here is doing anything to advance Bitcoin in businesses.Anyone here knows any good guidance that could help me or has done the same maybe?Anything is apprechiated and would help me a lot.</t>
  </si>
  <si>
    <t>http://ift.tt/MzzIT9</t>
  </si>
  <si>
    <t>January 30, 2014 at 10:28PM</t>
  </si>
  <si>
    <t>Bipolarruledout</t>
  </si>
  <si>
    <t>Bitcoin integration for Microsoft Dynamics Retail Management Systems</t>
  </si>
  <si>
    <t>http://ift.tt/1neOdtn</t>
  </si>
  <si>
    <t>http://ift.tt/MzzNpW</t>
  </si>
  <si>
    <t>January 30, 2014 at 10:26PM</t>
  </si>
  <si>
    <t>Lamborghini and McLaren Dealerships Drive Bitcoin Adoption in USA</t>
  </si>
  <si>
    <t>http://ift.tt/1eanqMu</t>
  </si>
  <si>
    <t>http://ift.tt/LdYoPt</t>
  </si>
  <si>
    <t>January 30, 2014 at 10:25PM</t>
  </si>
  <si>
    <t>bitdogecoin</t>
  </si>
  <si>
    <t>Avoid these pump and dump scam artists like the Plague:</t>
  </si>
  <si>
    <t>ALL CON ARTISTS. http://ift.tt/MzzVFV - http://ift.tt/LdYtCL - http://ift.tt/MzzY4s - http://ift.tt/LdYtCN'm wondering if what they do is even legal as it does amount to conning people.</t>
  </si>
  <si>
    <t>http://ift.tt/MzzVG1</t>
  </si>
  <si>
    <t>January 30, 2014 at 10:23PM</t>
  </si>
  <si>
    <t>extratw</t>
  </si>
  <si>
    <t>Blockchain.info wallet hacked</t>
  </si>
  <si>
    <t>My wallet on Blockchain.info was hacked on January 25. I dont know how the attacker got access to my wallet since i use 2FA on blockchain, gmail and dropbox where i keep my backups. I know its my own fault by not keeping the coins in coldstorage.I was stupid and downloaded this http://ift.tt/1mqjUj0 and it was after that my wallet got hacked.I was just wondering if someone could try to trace the transaction. http://ift.tt/LdYwhQ</t>
  </si>
  <si>
    <t>http://ift.tt/MzA0JD</t>
  </si>
  <si>
    <t>January 30, 2014 at 10:22PM</t>
  </si>
  <si>
    <t>bitcoinprincess</t>
  </si>
  <si>
    <t>Bitcoin added to MINT</t>
  </si>
  <si>
    <t>http://ift.tt/LdYxT4</t>
  </si>
  <si>
    <t>http://ift.tt/LdYxT5</t>
  </si>
  <si>
    <t>heIsYourNewLeader</t>
  </si>
  <si>
    <t>Wilson, the VC, suggested putting "the compliance into the code."</t>
  </si>
  <si>
    <t>He described a world in which compliance with anti-money laundering laws was automated directly by the Bitcoin code—or, more likely, by the services being built on top of it. You could do this, he explained, by enabling communication between Bitcoin accounts and other social media services, such as Facebook, that we already routinely use to authenticate identities.http://ift.tt/MzAfEL think I just threw up in my mouth a little. This isn't going to end well.</t>
  </si>
  <si>
    <t>http://ift.tt/LdYCpG</t>
  </si>
  <si>
    <t>January 30, 2014 at 10:18PM</t>
  </si>
  <si>
    <t>azulio_</t>
  </si>
  <si>
    <t>Bitcoin Banking Project Idea</t>
  </si>
  <si>
    <t>So I've been doing a lot of thinking about crypto currencies, 1 of many problems that I have, is that there is no wallet where I can keep different crypto currencies (Bitcoin, Litecoin, P2PCoin, etc)I've constantly had the idea of making a central system where miners can store, exchange and receive/send they're various currencies.This system would also benefit the users if I were to create this, as I would be giving interests to various accounts, and those who would want to could get a loan or lend out their coins to other users. The normal interest system would work similar to the one currently used on Flexcoin.Flexcoin to Flexcoin = FREE Flexcoin to E-mail = FREE Bitcoin to Flexcoin = FREE Flexcoin to Bitcoin = 0.01 BTC or one half of one percent of the transaction amount (whichever is greater) Cold Storage Transaction Fee (outbound) = 0.02 BTC or one percent of the transaction amount (whichever is greater) Cold Storage Transaction Fee (inbound) = 0.01 BTC or one half of one percent of the transaction amount (whichever is greater)The system would also have multiple security measures, plausibly a mobile app and maybe even a computer client.There would also be options for the users to back up their account.I had a lot of other ideas and more in detail, but I don't want to flood this post so that no one reads it.BTC: 1J2nNH4BJWWFHb6V2bocYzFRKfDryzjACSLTC: LToB2Fwrxhc2fiW3syKNQVoJPBb6HZLa7vDOGE: D7p9Svu7Mb6seivF3GdMCo2kZcLsmLSDck</t>
  </si>
  <si>
    <t>http://ift.tt/1iPtagD</t>
  </si>
  <si>
    <t>rmull</t>
  </si>
  <si>
    <t>How do I use BTC at retail locations without a smart phone or electricity?</t>
  </si>
  <si>
    <t>Is there a way to pay for something with bitcoins without using electricity? Seems like at least one person (the merchant) needs a device with a network connection in order to be able to conduct a transaction and verify that the BTC wasn't a double-spend.</t>
  </si>
  <si>
    <t>http://ift.tt/1kd5sIV</t>
  </si>
  <si>
    <t>iateadonut</t>
  </si>
  <si>
    <t>Duke University weights in on "Visa/Mastercard duopoly" and the "Bitcoin Bubble"</t>
  </si>
  <si>
    <t>http://ift.tt/1iPtbAZ</t>
  </si>
  <si>
    <t>http://ift.tt/1iPtbB3</t>
  </si>
  <si>
    <t>knight222</t>
  </si>
  <si>
    <t>Montreal poutine restaurant now accepts bitcoin!</t>
  </si>
  <si>
    <t>http://ift.tt/1kd5qAT</t>
  </si>
  <si>
    <t>http://ift.tt/1kd5tfX</t>
  </si>
  <si>
    <t>January 30, 2014 at 10:06PM</t>
  </si>
  <si>
    <t>jake0alexander</t>
  </si>
  <si>
    <t>Just created a wallet, best way to acquire some bitcoin?</t>
  </si>
  <si>
    <t>I have a macbook pro and have read that it's not financially viable to mine considering the tiny amount of GPU I have.</t>
  </si>
  <si>
    <t>http://ift.tt/1iPtb3Y</t>
  </si>
  <si>
    <t>January 30, 2014 at 10:01PM</t>
  </si>
  <si>
    <t>I_did_it_</t>
  </si>
  <si>
    <t>PwC's consumer research on Bitcoin.</t>
  </si>
  <si>
    <t>http://pwc.to/1aDuqKa</t>
  </si>
  <si>
    <t>http://ift.tt/1npYkvt</t>
  </si>
  <si>
    <t>January 30, 2014 at 11:11PM</t>
  </si>
  <si>
    <t>Mattisinthezone</t>
  </si>
  <si>
    <t>Are pools safe?</t>
  </si>
  <si>
    <t>When I read that a mining pool is connecting your computer to others over a server I was turned off because I'm not sure if that means that someone connected could easily tap into my computer and share/view my personal data. Is this likely?</t>
  </si>
  <si>
    <t>http://ift.tt/1eayOrr</t>
  </si>
  <si>
    <t>January 30, 2014 at 11:07PM</t>
  </si>
  <si>
    <t>teteapapineau</t>
  </si>
  <si>
    <t>MSc Digital Currency at the University of Nicosa - tuition = 11 800 euros</t>
  </si>
  <si>
    <t>I was interested in learning more about the MSc Digital Currency at the University of Nicosia, but there is very little information on the website. To get information, you need to make an account and they will litterally call you from Cyprus to give the information (a bit weird?)That university is not very well ranked (according to the QS ranking), so I'm quite sceptical.Link: http://ift.tt/1nqhIIP, the learning outcomes are quite interesting:Appreciate the concept of money, money supply, and how the present international financial markets and money transfer systems may be affected by digital currencies.Apprehend the fundamental concepts regarding currencies, central banking and monetary policy and the likely implications of digital currencyStudy in depth the issues, challenges, prospects and risks of digital currenciesDevelop a conceptual understanding of the principles and mechanics of digital currency, including cryptography, p2p architecture and public ledgers.Comprehend the structure and regulatory environment of the banking, legal and accounting system and the likely implications of digital currencies on bankers, regulators, law enforcement and tax authorities.Recognize opportunities to use digital currency for innovation to solve societal problems in finance and society at large.Here are the info that I've recieved so far:Tuition fees (total) are 11 800 euros Distance learning only (no on-campus courses)What I'm still looking for and will update on r/bitcoin when I get it:List of professorsIf anyone has some questions, post them here and I'll ask them when I give them a call</t>
  </si>
  <si>
    <t>http://ift.tt/1fA4m7b</t>
  </si>
  <si>
    <t>January 30, 2014 at 11:06PM</t>
  </si>
  <si>
    <t>prophetx10</t>
  </si>
  <si>
    <t>Bitcoin Security Enforcer Needed for Mastercoin Projects – $1000 referral bounty</t>
  </si>
  <si>
    <t>http://ift.tt/1eazddG</t>
  </si>
  <si>
    <t>http://ift.tt/1eazdtW</t>
  </si>
  <si>
    <t>Macno76</t>
  </si>
  <si>
    <t>Dentist from Genoa, Italy, accepts Bitcoin</t>
  </si>
  <si>
    <t>To be found on coinmap.org or here http://ift.tt/1eazm0s</t>
  </si>
  <si>
    <t>http://ift.tt/1fA4JyL</t>
  </si>
  <si>
    <t>January 30, 2014 at 11:04PM</t>
  </si>
  <si>
    <t>pluribusblanks</t>
  </si>
  <si>
    <t>Mint Teams up With Coinbase to Add Bitcoin Support</t>
  </si>
  <si>
    <t>http://ift.tt/1aJBUCw</t>
  </si>
  <si>
    <t>http://ift.tt/1fA4QKE</t>
  </si>
  <si>
    <t>goodBadandUglies</t>
  </si>
  <si>
    <t>Bitcoin shall be blamed for this near overdose</t>
  </si>
  <si>
    <t>Passing this story along.. WinkiTwins - You better get your PR firm on this right away. Bitcoin is going to be named as a cause.Braun says she and her 4-year-old daughter tested positive for highly concentrated levels of THC -- the mind-altering substance in marijuana."I just can't believe somebody would do that," Christine said. "And the fact that it was addressed to my 4-year-old daughter is what scares me. I don't want this to happen to somebody else."http://ift.tt/1eazEoa sources are available for this story, just google her name.</t>
  </si>
  <si>
    <t>http://ift.tt/1fA50Bu</t>
  </si>
  <si>
    <t>January 30, 2014 at 11:00PM</t>
  </si>
  <si>
    <t>selmek</t>
  </si>
  <si>
    <t>What would bitdollars coloredcoins be useful for?</t>
  </si>
  <si>
    <t>Just curious, thank you.</t>
  </si>
  <si>
    <t>http://ift.tt/1fA52JQ</t>
  </si>
  <si>
    <t>HafwareOS</t>
  </si>
  <si>
    <t>Bitcoin Pulse - Chart for Coinmap Num Venues</t>
  </si>
  <si>
    <t>http://ift.tt/1fA55Fu</t>
  </si>
  <si>
    <t>http://ift.tt/1fA55Fv</t>
  </si>
  <si>
    <t>czzarr</t>
  </si>
  <si>
    <t>Bitcoin's Image Problem</t>
  </si>
  <si>
    <t>http://ift.tt/1fA58RI</t>
  </si>
  <si>
    <t>http://ift.tt/1eazMEe</t>
  </si>
  <si>
    <t>January 30, 2014 at 10:55PM</t>
  </si>
  <si>
    <t>seriousbusinessdude</t>
  </si>
  <si>
    <t>My transaction with GYFT.com went horribly wrong...</t>
  </si>
  <si>
    <t>I attempted to purchase a $500 amazon gift card via gyft.com on December 6th. The transaction didn't go through and I no longer have access to any of the bitcoins I used to make the transaction. In my wallet, it says the transaction has only been confirmed by 1 peer. The next day I was able to make a separate transaction for the same 500, and it went through without any problems. I have contacted gyft many times but they say the transaction does not exist. Any ideas? Did I lose $500?</t>
  </si>
  <si>
    <t>http://ift.tt/1gtTDjv</t>
  </si>
  <si>
    <t>January 30, 2014 at 10:54PM</t>
  </si>
  <si>
    <t>grabbertdi</t>
  </si>
  <si>
    <t>MtGox account hacked / Transaction hasn't started / MtGox won't stop the transaction!</t>
  </si>
  <si>
    <t>Last night my MtGox account was hacked, and the robber withdrawed 6 BTC and boght 4 more for from my 3600 USD then withdraw it again. With two factor authentication and a phone in my pocket. Strange right?As soon as I saw the email - right after the transaction - I replied them that I did not started a withdraw. From now on I sent plenty emails and I received an answer:It seems like a normal transaction to us, please contact local police office and be more careful about security. Is this serious? It was $10.000 and they won’t stop it? Why the hell they are sending an email with the “if it wash you” line. I told them it wasn’t me, they should freeze the transaction and clarify the things. Now, 16:36 CET the transaction was not even started.It was almost 20 hours ago, they had plenty of time stop the transaction, and refund the bit coins. If they start is, we will try to sue them on court for sending btc to the KNOWN robber.Please spread the word, and help us to find out how to reach MtGox and stop the transaction.Transaction details:acc num: M44506383X username: Zozilla1958cE Transaction reference: 23a56486-82c4-48dc-9643-6ba1b32df39f 3.92BTC Transaction reference: 2583d8e4-0552-4341-9069-9caa16142532 6.80714099 BTCthe withdrawal address is: 19EQn8TFHUfryDmsMxEGP1SCNow9ktZonuANY HELP Counts! If you have any contacts, friends, enemies at MtGox please try to stop the trisection and help to refund btw to the account!Thank You!</t>
  </si>
  <si>
    <t>http://ift.tt/1hRyKvl</t>
  </si>
  <si>
    <t>January 30, 2014 at 10:49PM</t>
  </si>
  <si>
    <t>earlyinvestor</t>
  </si>
  <si>
    <t>Jamie Dimon doesn't understand bitcoin: Patrick Murck, Bitcoin Foundation Lawyer</t>
  </si>
  <si>
    <t>http://ift.tt/1hRyKLL</t>
  </si>
  <si>
    <t>http://ift.tt/1hRyKLO</t>
  </si>
  <si>
    <t>BlackGuyOne</t>
  </si>
  <si>
    <t>Ever heard of a maid service that accepts Bitcoin? You have now. Allow me to introduce Companion Maids!</t>
  </si>
  <si>
    <t>http://ift.tt/1kAVxR2</t>
  </si>
  <si>
    <t>http://ift.tt/1hRyKLT</t>
  </si>
  <si>
    <t>January 30, 2014 at 10:48PM</t>
  </si>
  <si>
    <t>bitlegal</t>
  </si>
  <si>
    <t>Largest Nordic FOREX Bank Shies from Bitcoin because of "Large Uncertainties"</t>
  </si>
  <si>
    <t>http://ift.tt/1hRyIDJ</t>
  </si>
  <si>
    <t>http://ift.tt/1hRyL2c</t>
  </si>
  <si>
    <t>January 30, 2014 at 10:46PM</t>
  </si>
  <si>
    <t>bangers89</t>
  </si>
  <si>
    <t>CoinScrum {Social} LDN 3rd Feb with Andreas Antonopoulos, Gabriel Sukenik of Coinapult &amp;amp; Dr Gavin Wood of Ethereum - follow link to register</t>
  </si>
  <si>
    <t>http://ift.tt/1hRyL2h</t>
  </si>
  <si>
    <t>http://ift.tt/1gtTGfd</t>
  </si>
  <si>
    <t>January 30, 2014 at 10:44PM</t>
  </si>
  <si>
    <t>sodakjack</t>
  </si>
  <si>
    <t>CurrencyApocalypse: The Currency Illusion</t>
  </si>
  <si>
    <t>http://ift.tt/1kddQbr</t>
  </si>
  <si>
    <t>http://ift.tt/1b9bzLH</t>
  </si>
  <si>
    <t>January 30, 2014 at 10:40PM</t>
  </si>
  <si>
    <t>throwaway43572</t>
  </si>
  <si>
    <t>Harassment Arrest Of Charlie Shrem Shows Dangerously Repressive U.S. Police System</t>
  </si>
  <si>
    <t>http://ift.tt/1fzpsmd</t>
  </si>
  <si>
    <t>http://ift.tt/1nq8VGL</t>
  </si>
  <si>
    <t>January 30, 2014 at 10:37PM</t>
  </si>
  <si>
    <t>Bitcoin’s Anonymous Nature Eyed as N.Y. Mulls Virtual Currency Regs</t>
  </si>
  <si>
    <t>http://ift.tt/1kdbR6V</t>
  </si>
  <si>
    <t>http://ift.tt/1feRhj5</t>
  </si>
  <si>
    <t>January 30, 2014 at 11:28PM</t>
  </si>
  <si>
    <t>bitsurferz</t>
  </si>
  <si>
    <t>Nodes vs. Clients in Bitcoin --&amp;gt; Question: Many posts refer to bitcoin 'nodes' and 'clients'. I'd love to understand the difference between the two. Each type of computer network defines them in different ways. How are they unique with bitcoin? And can I have a "node client"? Thanks.</t>
  </si>
  <si>
    <t>http://ift.tt/1idOfhP</t>
  </si>
  <si>
    <t>January 30, 2014 at 11:24PM</t>
  </si>
  <si>
    <t>QRToolmaker</t>
  </si>
  <si>
    <t>BTC-E fast, effective support.</t>
  </si>
  <si>
    <t>Just a quick positive note about the mysterious btc-e.I had 2 issues the other day.I did not understand the metatrader withdrawal message box and submitted a ticket, they responded early AM their time to let me know that the withdrawal had gone through.When making a deposit into another metatrader account, it did not show up, but later ones did. Again they replied within a day and fixed the error.Well done BTC-e!</t>
  </si>
  <si>
    <t>http://ift.tt/1idOg5p</t>
  </si>
  <si>
    <t>January 30, 2014 at 11:23PM</t>
  </si>
  <si>
    <t>Jackten</t>
  </si>
  <si>
    <t>BTC-e disappeared from Bitcoincharts.com</t>
  </si>
  <si>
    <t>http://ift.tt/Qwgd7W</t>
  </si>
  <si>
    <t>http://ift.tt/1idOhpU</t>
  </si>
  <si>
    <t>January 30, 2014 at 11:19PM</t>
  </si>
  <si>
    <t>tube77</t>
  </si>
  <si>
    <t>Feds charge Bitcoin start-up founder with money laundering</t>
  </si>
  <si>
    <t>http://ift.tt/1iPIsSm</t>
  </si>
  <si>
    <t>http://ift.tt/1iPIutu</t>
  </si>
  <si>
    <t>January 30, 2014 at 11:17PM</t>
  </si>
  <si>
    <t>coledaman</t>
  </si>
  <si>
    <t>My favorite documentary on the history of currencies. Nearly 2 hours long and kind of drull, but absolutely great.</t>
  </si>
  <si>
    <t>http://ift.tt/1idMnpv</t>
  </si>
  <si>
    <t>http://ift.tt/1fkfYfM</t>
  </si>
  <si>
    <t>January 30, 2014 at 11:16PM</t>
  </si>
  <si>
    <t>firsttimeuserloser</t>
  </si>
  <si>
    <t>Visa CEO Dismisses Bitcoin, Supports Traditional Payment Systems</t>
  </si>
  <si>
    <t>http://ift.tt/1idMnFO</t>
  </si>
  <si>
    <t>http://ift.tt/1cz8sxN</t>
  </si>
  <si>
    <t>January 30, 2014 at 11:15PM</t>
  </si>
  <si>
    <t>Bucks145</t>
  </si>
  <si>
    <t>Andreas Antonopoulos vs Mark T. Williams Debate</t>
  </si>
  <si>
    <t>Is it possible to create a petition requesting a debate between these two? I think it would help set a few things straight.</t>
  </si>
  <si>
    <t>http://ift.tt/1cz8vtp</t>
  </si>
  <si>
    <t>January 30, 2014 at 11:14PM</t>
  </si>
  <si>
    <t>ddmnyc</t>
  </si>
  <si>
    <t>Not accepting bitcoin yet, but Amazon is now planning to offer an in-store checkout system to compete with Square, PayPal, LevelUp, etc.</t>
  </si>
  <si>
    <t>http://ift.tt/1n06fg1</t>
  </si>
  <si>
    <t>http://ift.tt/1cz8vtu</t>
  </si>
  <si>
    <t>January 30, 2014 at 11:12PM</t>
  </si>
  <si>
    <t>ericscheel</t>
  </si>
  <si>
    <t>Get some #PPC from the Peer Coin faucet.</t>
  </si>
  <si>
    <t>http://ift.tt/1idMmBN</t>
  </si>
  <si>
    <t>http://ift.tt/1cz8yoV</t>
  </si>
  <si>
    <t>January 31, 2014 at 12:22AM</t>
  </si>
  <si>
    <t>Arcanome</t>
  </si>
  <si>
    <t>[HELP] Start-Up Presentation: Why Bitcoin?</t>
  </si>
  <si>
    <t>OK, I will be presenting a start up investment in close time and I need to sell them the idea of "BITCOIN". I need any ideas that come across for the answer of question "Why Bitcoin?" both for current times, and 5 years from now.Any help will be great, also if there is a decent TLI5 site for bitcoin (WITH CHARTS &amp; GRAPHS) I could use them!</t>
  </si>
  <si>
    <t>http://ift.tt/1daFpMt</t>
  </si>
  <si>
    <t>January 31, 2014 at 12:19AM</t>
  </si>
  <si>
    <t>Dirrot</t>
  </si>
  <si>
    <t>Kraken.com - Wrong Reference Number</t>
  </si>
  <si>
    <t>Hi, i just deposit 100€ on kraken.com. But my bank mixed up some Digits in the reference number. So i think this money has been added to an other account. Is here anyone who was/is in a similar situation and like to tell me what options i now have to get my money back or transfered to the right account?i have already written to the support, but they didn't reply til now.thx for any useful ideas.</t>
  </si>
  <si>
    <t>http://ift.tt/1daFEHq</t>
  </si>
  <si>
    <t>January 31, 2014 at 12:16AM</t>
  </si>
  <si>
    <t>mastermind1228</t>
  </si>
  <si>
    <t>I was at a store a few days ago and there was a customer in front of me. His credit card was declined. He became flustered and embarrassed. His privacy was violated.</t>
  </si>
  <si>
    <t>They tried swiping the cards 2 times and both times declined. He had plenty of cash in his wallet to pay for the transaction (which he ended up doing). He was probably using his credit card for convenience of not having to carry cash or change with him. The gentleman who was with his wife turned bright red and was very confused. He seemed like a perfectly nice and polite person who was humiliated for no reason when the clerk softly said "I'm sorry sir, this card is coming back declined."He may not have had enough cash in his bank or went over his credit limit. He may not have paid his credit card bill from the previous month. Maybe he was using an old expired card or the card was canceled for security purposes. Either way, it was none of the clerk's (or my) business.There were about 3 people in line behind me. After the transaction and the customer left, I overheard another customer behind me go, "that's so embarrassing, I hope that never happens to me". This is a sad representation of credit card companies/banks that just don't care about the customers. This situation could have been avoided by at least 10 different ways with a better system.With a Bitcoin transaction, the customer initiates the payment. If the payment is declined only the customer knows. If the customer doesn't have enough money in a wallet he/she will know before the transaction. The only time the clerk will receive notice is after payment had been confirmed. The transaction should be as seamless as paying with cash.</t>
  </si>
  <si>
    <t>http://ift.tt/1a43OIE</t>
  </si>
  <si>
    <t>January 31, 2014 at 12:15AM</t>
  </si>
  <si>
    <t>depechebtc</t>
  </si>
  <si>
    <t>ALLXBT News - A popurls for Bitcoin</t>
  </si>
  <si>
    <t>http://ift.tt/1fkF8Lk</t>
  </si>
  <si>
    <t>http://ift.tt/1fkF91C</t>
  </si>
  <si>
    <t>January 31, 2014 at 12:58AM</t>
  </si>
  <si>
    <t>WONDERFULLY_CLUELESS</t>
  </si>
  <si>
    <t>The largest woman-owned vet clinic in Alabama becomes the second vet clinic in the US to accept Bitcoin!</t>
  </si>
  <si>
    <t>http://ift.tt/1ke2La6</t>
  </si>
  <si>
    <t>http://ift.tt/1ke2MLh</t>
  </si>
  <si>
    <t>reader4454</t>
  </si>
  <si>
    <t>Risk Management While Investing in Forex</t>
  </si>
  <si>
    <t>http://ift.tt/1b9KHLF</t>
  </si>
  <si>
    <t>http://ift.tt/1b9KHLH</t>
  </si>
  <si>
    <t>January 31, 2014 at 12:56AM</t>
  </si>
  <si>
    <t>xabbix</t>
  </si>
  <si>
    <t>Visa’s Scharf Says Traditional Payment Networks Trump Bitcoin</t>
  </si>
  <si>
    <t>http://ift.tt/1b9L2hx</t>
  </si>
  <si>
    <t>http://ift.tt/1b9L2xK</t>
  </si>
  <si>
    <t>January 31, 2014 at 02:11AM</t>
  </si>
  <si>
    <t>unlimited_power</t>
  </si>
  <si>
    <t>Why I Quit My Day Job - Let's Talk Bitcoin</t>
  </si>
  <si>
    <t>http://ift.tt/Mg7pIJ</t>
  </si>
  <si>
    <t>http://ift.tt/1czOYck</t>
  </si>
  <si>
    <t>January 31, 2014 at 02:09AM</t>
  </si>
  <si>
    <t>Krasen007</t>
  </si>
  <si>
    <t>Lets vote for GOG.com to accept Bitcoin as payment.</t>
  </si>
  <si>
    <t>http://ift.tt/1hSxTKO</t>
  </si>
  <si>
    <t>http://ift.tt/1hSxTKR</t>
  </si>
  <si>
    <t>January 31, 2014 at 02:08AM</t>
  </si>
  <si>
    <t>andechs</t>
  </si>
  <si>
    <t>Selling $5 US-Only Google Play Gift Card, accepting BitCoin</t>
  </si>
  <si>
    <t>I'm finally going to get started with BitCoin. PM me for details.</t>
  </si>
  <si>
    <t>http://ift.tt/1hSyj3Y</t>
  </si>
  <si>
    <t>January 31, 2014 at 02:26AM</t>
  </si>
  <si>
    <t>TheStatelessMan</t>
  </si>
  <si>
    <t>2014 North American Bitcoin Conference: Exhibitors</t>
  </si>
  <si>
    <t>http://ift.tt/1hSCXib</t>
  </si>
  <si>
    <t>http://ift.tt/1guvQA0</t>
  </si>
  <si>
    <t>January 31, 2014 at 02:16AM</t>
  </si>
  <si>
    <t>btcRevolt</t>
  </si>
  <si>
    <t>A New International Not-For-Profit BTC Exchange</t>
  </si>
  <si>
    <t>I believe in BTC. Traditional currencies are a game you can't win. They are easily manipulated and easily tracked. They perpetuate the legacies of the elite few. I read that the richest 85 people on the globe control as much wealth as the poorest half of the global population put together. If you don't believe me, read it for yourself:http://ift.tt/1jOEjyg you disgusted? You should be. If you operate primarily in traditional currencies you should also be scared, or at the very least heavily diversified. These currencies only have value because of the illusion of fairness that this type of disparity patently disproves. They're simply not fair, they are backed by lies, but they are, thank your favorite deity, now obsolete.Cryptocurrencies, offer a means of drawing the blinds on intrinsically personal activities, namely the scope and flow of our wealth. Further, they protect us from the grubby, sociopathic talons of those who, frankly, would sell out the world for shits and giggles. I mean, these people already have so much that it's impossible for any more to have any impact on their quality of life, so what reason other than getting their rocks off could they possibly have for causing such misery?I have been into digital currencies from the beginning. Yeah, I've made a lot, but I also lost a lot. I had assets seized because my money seemed to have distilled from the ether. And now, for all intents and purposes, I have been exiled from the country of my birth on account of BTC, but I am, by the same token, liberated. And come what may, I won't go back. I live in BTC, it's the only 'state' to which I owe any allegiance; and should it ultimately falter I am resigned to go down with the ship. Regardless of its ability to continue to sustain against those determined to destroy it and any one or thing associated with it, I genuinely believe that it offers a glimpse into the way that currency SHOULD operate-- transparently and outside the influence of governments, regulating bodies and insiders.So yes, I'm emotionally and financially invested in the outcome of cryptocurrencies in general, and Bitcoin in particular. I have been, with the help of others, working to establish a not-for-profit the charter of which is:- to ensure safe, market-rate trades anywhere in the world - to promote the health and stability of the BTC economy through innovative exchange solutions wherein individuals holding no BTC can still participate in BTC transactions and be paid small commissions for such involvement (such commissions would be life-changing in some parts of the world, by the way) - to provide community outreach and education about Cryptocurrency options, especially in non-western and third world countries where they are arguably needed the most. There is a demonstrated need for services like these. BTC is still a young economy; companies, individuals and scammers are all looking to make a quick buck and this hurts our economy. As with any new technology, access remains an issue; there are language barriers; institutions and governments are working against us by, in some cases, actively providing misinformation about Cryptocurrencies to its citizens or, banning them outright. For those of us who transact all of our business in BTC, services like localcoin and exchange groups give us more geographical freedom, but it's not enough. While most of the western world offers relatively cheap and easy exchanges, they are simply not available in other parts of the world. Further, those that one does manage to find are often flawed, they rely too much on trust and they allow individuals to take advantage of the scarcity of exchanges and charge unfair exchange rates.But the easier it is to instantly and cheaply exchange BTC anywhere in the world, the more people will use it as an alternative to banks and money transfer services; the more people holding BTC, the healthier the economy and the harder it will be for malicious entities/governments/individuals to devalue our currency for personal gain; the more stable the BTC economy, the more people will use it as an alternative to local currencies and the cycle continues. Toward this end we can think of no better way to move forward than by soliciting the assistance of our vibrant, ever-expanding community.For specific questions or if you'd like to get involved, please email us at: btcRevolt@vfemail.net. We are currently in need of programmers, exchange agents, translators, and idea people.All tips for this post and proceeds sent to the address below will go toward improving fairness, access, and knowledge about BTC and other Cryptocurrencies.1B5MJfFdehwCNJxjmiiTrNS4JUFvYVdNCL</t>
  </si>
  <si>
    <t>http://ift.tt/1kewgIW</t>
  </si>
  <si>
    <t>lolpanda</t>
  </si>
  <si>
    <t>Warning: So I ordered 2 giftcards off cryptodechange.com ... and after 14 confirmations and several hours I not received them or a reply from customer services :(</t>
  </si>
  <si>
    <t>Has anyone used the site and not been scammed? or been scammed? Thanks.</t>
  </si>
  <si>
    <t>http://ift.tt/1kewiQW</t>
  </si>
  <si>
    <t>January 31, 2014 at 02:13AM</t>
  </si>
  <si>
    <t>youcancallmejoey</t>
  </si>
  <si>
    <t>Apple introduces a patent for a Major Financial System Beyond iWallet. Thoughts on this vs. Bitcoin?</t>
  </si>
  <si>
    <t>http://ift.tt/1kequa2</t>
  </si>
  <si>
    <t>http://ift.tt/1nreIvK</t>
  </si>
  <si>
    <t>January 31, 2014 at 12:38AM</t>
  </si>
  <si>
    <t>75000_Tokkul</t>
  </si>
  <si>
    <t>Dogecoin fundraiser is helping send this Indian Olympian to Sochi</t>
  </si>
  <si>
    <t>http://ift.tt/1npqUgn</t>
  </si>
  <si>
    <t>http://ift.tt/1hSFdpR</t>
  </si>
  <si>
    <t>January 31, 2014 at 02:49AM</t>
  </si>
  <si>
    <t>BTCJoe</t>
  </si>
  <si>
    <t>I'm not sure how I feel about Cashintocoins.com promoting themselves to Silk Road users....</t>
  </si>
  <si>
    <t>http://ift.tt/1czY1tN've been looking for an alternative to coinbase for buying bitcoin in the US for a while now, and have seen campbx and cashintocoins mentioned but after searching the exchange more, I was super sketched out..Does anyone have info if these guys are trusted and who is behind it?With the recent news about that older bitcoin exchange CEO of getting arrested, I think I want to distance myself from exchanges that associate themselves with the black market.</t>
  </si>
  <si>
    <t>http://ift.tt/1flxMXZ</t>
  </si>
  <si>
    <t>January 31, 2014 at 02:48AM</t>
  </si>
  <si>
    <t>tojupiter</t>
  </si>
  <si>
    <t>Andreas Antonopoulos on TED Talks</t>
  </si>
  <si>
    <t>Let's make this perfect match happen! I guess we could ask for it on twitter or at their contact pageAny other ideas of how to maximize the exposure of this guy?</t>
  </si>
  <si>
    <t>http://ift.tt/1flyFzI</t>
  </si>
  <si>
    <t>January 31, 2014 at 02:47AM</t>
  </si>
  <si>
    <t>escotony</t>
  </si>
  <si>
    <t>Booming Bitcoin Attracts Enthusiasts to Miami Beach</t>
  </si>
  <si>
    <t>http://ift.tt/1czYD2q</t>
  </si>
  <si>
    <t>http://ift.tt/1flzqZy</t>
  </si>
  <si>
    <t>January 31, 2014 at 02:45AM</t>
  </si>
  <si>
    <t>BobAlison</t>
  </si>
  <si>
    <t>Why can a 51% attacker reverse its own transactions, but not those of others?</t>
  </si>
  <si>
    <t>From the Wiki:An attacker that controls more than 50% of the network's computing power can, for the time that he is in control, exclude and modify the ordering of transactions. This allows him to: Reverse transactions that he sends while he's in control. This has the potential to double-spend transactions that previously had already been seen in the block chain. ......The attacker can't: Reverse other people's transactions ...It seems that an attacker that can "exclude and modify the ordering of transactions" can decide who those transactions happen to belong to.What am I missing?Edit: formatting</t>
  </si>
  <si>
    <t>http://ift.tt/1czYWKP</t>
  </si>
  <si>
    <t>January 31, 2014 at 02:41AM</t>
  </si>
  <si>
    <t>regsanman</t>
  </si>
  <si>
    <t>Is anybody in the Tri Cities TN/VA area interested in forming a Bitcoin/crypto-currency meetup group? or know of one in existence?</t>
  </si>
  <si>
    <t>this request is cross posted here: http://ift.tt/1nrp66y</t>
  </si>
  <si>
    <t>http://ift.tt/1czZe4l</t>
  </si>
  <si>
    <t>January 31, 2014 at 02:40AM</t>
  </si>
  <si>
    <t>Blackers</t>
  </si>
  <si>
    <t>How to use a PHP bot?</t>
  </si>
  <si>
    <t>hi, the question is simple, but i don't know anything about php and nothing is explained. i've found some php codes, but i don't even know where to start. thanks.</t>
  </si>
  <si>
    <t>http://ift.tt/1czZyjz</t>
  </si>
  <si>
    <t>January 31, 2014 at 02:39AM</t>
  </si>
  <si>
    <t>Razputinn</t>
  </si>
  <si>
    <t>Amount of volume on Chinese bitcoin exchanges is too goddamn high!</t>
  </si>
  <si>
    <t>http://ift.tt/1ffzN6c</t>
  </si>
  <si>
    <t>http://ift.tt/1flBRet</t>
  </si>
  <si>
    <t>navin56</t>
  </si>
  <si>
    <t>Nsa and Bitcoin</t>
  </si>
  <si>
    <t>I was just wondering , with so many of these "bitmining" companies coming up . They essential use asic's or server farms to get bitcoins right ? . Well the nsa looks like they have a whole lotta processing power , would they exploit and mine ?</t>
  </si>
  <si>
    <t>http://ift.tt/1flC15O</t>
  </si>
  <si>
    <t>January 31, 2014 at 02:38AM</t>
  </si>
  <si>
    <t>corporate_complicity</t>
  </si>
  <si>
    <t>We should have all thrown in for a Super Bowl commerical</t>
  </si>
  <si>
    <t>What better way to raise general awareness of Bitcoin? The ad would just need to be very straightforward and introduce it as "the currency of the Internet" and display a snazzy graphic and official URL for more info. An influx of new users would up the ante for the political debate currently heating up and force the government to make way for virtual currencies.Just my 2 μBTC</t>
  </si>
  <si>
    <t>http://ift.tt/1nrkQnN</t>
  </si>
  <si>
    <t>January 31, 2014 at 05:00AM</t>
  </si>
  <si>
    <t>BitBeggar</t>
  </si>
  <si>
    <t>Invest, Trade, Earn. mcxNOW cryptocurrency exchange</t>
  </si>
  <si>
    <t>http://ift.tt/1jPe6jf</t>
  </si>
  <si>
    <t>http://ift.tt/1bDxuaO</t>
  </si>
  <si>
    <t>January 31, 2014 at 04:56AM</t>
  </si>
  <si>
    <t>evoorhees</t>
  </si>
  <si>
    <t>On Visa's earnings call today with CEO, first question, "What about Bitcoin?"</t>
  </si>
  <si>
    <t>http://ift.tt/1kfBYdt</t>
  </si>
  <si>
    <t>http://ift.tt/1baJpjt</t>
  </si>
  <si>
    <t>January 31, 2014 at 04:50AM</t>
  </si>
  <si>
    <t>ramboKick</t>
  </si>
  <si>
    <t>Reached 5000 Satoshi on CoinLearn.org</t>
  </si>
  <si>
    <t>I came to know about Bitcoin in Jan 2014 and started using www.coinlearn.org since yesterday. As of yet I have earned 5000 Satoshi and by a few click. I would like to know how long u people generally take to reach the payment threshold ?</t>
  </si>
  <si>
    <t>http://ift.tt/1kfCeJo</t>
  </si>
  <si>
    <t>January 31, 2014 at 04:49AM</t>
  </si>
  <si>
    <t>kethose</t>
  </si>
  <si>
    <t>Miss North East Galaxy UK 2014 for The Christie Charity</t>
  </si>
  <si>
    <t>Hi everyone, I am Kethose Nagi, the current title holder for Miss North East Galaxy UK, it is a request to everybody who has a heart large enough to donate for the Cancer research Charity at The Christie(http://ift.tt/1kfCEPY), to help me raise money for the charity!! I would also be standing a chance to win the charity award with your help! Any donation is welcome :) I have opened a wallet for receiving donations for The Christie. The address is 1Cc2yx5cWDXGvoQm5E4ke9TQo9GgtVVGwHThank You all.Kethose nagi http://ift.tt/1kfCEQ2</t>
  </si>
  <si>
    <t>http://ift.tt/1kfCDM9</t>
  </si>
  <si>
    <t>January 31, 2014 at 04:47AM</t>
  </si>
  <si>
    <t>StudentoftheWorld</t>
  </si>
  <si>
    <t>Paying off student debt with gifted bitcoin? In exchange for random art or things made by the receiver?</t>
  </si>
  <si>
    <t>I saw a little while ago how the reddit community reposted a QR code for a bitcoin wallet from a football game held up by a student and a bunch of people gifted him coin. Started thinking, what about starting something where students with student debt could post their wallet address or QR code and people would gift them whatever they wanted to. Could be tiny even, as the beauty of bitcoin can be broken down, but overtime people that maybe made a bunch off bitcoin could help out people swarming in student debt. In exchange the student or graduate at this point could send something to the user in exchange or just gift it. Something like a piece photography, painting, or some other cool hand made thing. I said photography first because I am a graduate with debt who does photography as well. It would be a fun way to help out people in need, and share artwork or anything really. It could be any good or service really. Any thoughts?</t>
  </si>
  <si>
    <t>http://ift.tt/1baK3gV</t>
  </si>
  <si>
    <t>January 31, 2014 at 04:38AM</t>
  </si>
  <si>
    <t>n3vii</t>
  </si>
  <si>
    <t>Satoshi Nakamoto revealing himself at DLD conference? @54:00</t>
  </si>
  <si>
    <t>http://ift.tt/1a4z8a7</t>
  </si>
  <si>
    <t>http://ift.tt/1dbzB5x</t>
  </si>
  <si>
    <t>January 31, 2014 at 04:37AM</t>
  </si>
  <si>
    <t>SomeoneOnThelnternet</t>
  </si>
  <si>
    <t>Just a reminder that these fine folks can turn your magic internet money into cold hard gold! Just got a nice package in the mail :)</t>
  </si>
  <si>
    <t>http://ift.tt/1dbzB5B</t>
  </si>
  <si>
    <t>http://ift.tt/1a4z8ad</t>
  </si>
  <si>
    <t>January 31, 2014 at 05:29AM</t>
  </si>
  <si>
    <t>MenorahMan</t>
  </si>
  <si>
    <t>Hey Reddit, I'm a NYC based tech and video game attorney who now officially accepts bitcoins. I've been a member of the community for a while, now happy to help from the other end!</t>
  </si>
  <si>
    <t>http://ift.tt/1baMJez</t>
  </si>
  <si>
    <t>http://ift.tt/1baMJeB</t>
  </si>
  <si>
    <t>January 31, 2014 at 05:27AM</t>
  </si>
  <si>
    <t>bitcoinbravo</t>
  </si>
  <si>
    <t>DLD14 How Things Handle Disorder (Nassim Nicholas Taleb) Author of The Black Swan and Antifragile mentions Bitcoin at 16:23</t>
  </si>
  <si>
    <t>http://ift.tt/1kfHixA</t>
  </si>
  <si>
    <t>http://ift.tt/1kfHixF</t>
  </si>
  <si>
    <t>January 31, 2014 at 05:14AM</t>
  </si>
  <si>
    <t>mberkebi</t>
  </si>
  <si>
    <t>Analysis: To grow, Bitcoin may need to shed its world of intrigue</t>
  </si>
  <si>
    <t>http://ift.tt/1aKTPZs</t>
  </si>
  <si>
    <t>http://ift.tt/1baKhEF</t>
  </si>
  <si>
    <t>January 31, 2014 at 05:10AM</t>
  </si>
  <si>
    <t>bitpay</t>
  </si>
  <si>
    <t>Seans Outpost - BitPay hosting event Friday night at the Orlando Magic game</t>
  </si>
  <si>
    <t>http://ift.tt/1kfDe0b</t>
  </si>
  <si>
    <t>http://ift.tt/1baKjfL</t>
  </si>
  <si>
    <t>January 31, 2014 at 05:06AM</t>
  </si>
  <si>
    <t>tritor</t>
  </si>
  <si>
    <t>- Trying to introducing bitcoin and litecoin in the caribbean Market of Real Estate -</t>
  </si>
  <si>
    <t>http://ift.tt/1kfDhcw</t>
  </si>
  <si>
    <t>http://ift.tt/1baKjfP</t>
  </si>
  <si>
    <t>January 31, 2014 at 05:03AM</t>
  </si>
  <si>
    <t>altkoin3d</t>
  </si>
  <si>
    <t>The Circus Comes To Town. A discussion about bitcoin hearings.</t>
  </si>
  <si>
    <t>Government led bitcoin hearings have turned into Roman inspired circus's and outright charades.Comments on the comedy:US centric regulators are downright obsessed with finding something to control. After all if they weren't busy bodies, people would start questioning what are they being paid for in the first place. Using deductive reasoning, these genius's realize the only point in the ecosystem they can oversee is the fiat exit/entry. I'm talking about U.S exchanges of course.There's only one problem with this. They have to exist first. Only government officials can hold a serious debate about regulating nothing.Next up in the circus act are the bitcoin industry representatives.The Winklevoss twins.A little primer. The Winklevoss twins were laying around a beach soaking up the sun and chasing women. Basically spending their Facebook plunder. Out of the corner of their eye they spot a strange furry creature combing the beach for gold. It's Charlie Shrem. They talk and the rest is history.The Winklevoss gamble 1% of their Facebook plunder on bitcoin. Now they are INDUSTRY EXPERTS?Why is their opinion being shared at government hearings?Charlie Lee.Here comes another hack and clown. This guy copies the bitcoin code, tosses in a shittier encryption method and markets litecoin as silver. His BTC Miami presentation consisted of a slideshow describing over 100 cryptos.What makes him a credible expert on anything other then plagiarism?Who decides that these people represent anything in a decentralized system which is owned by no one?Wouldn't it at least make more sense to have a mining pool operator represent bitcoin, at least they have skin in the game? Oh that's right, only people who have nothing better to do have the time to attend the hearings in the first place.</t>
  </si>
  <si>
    <t>http://ift.tt/1baKjfR</t>
  </si>
  <si>
    <t>January 31, 2014 at 06:05AM</t>
  </si>
  <si>
    <t>benjaminiscariot</t>
  </si>
  <si>
    <t>Buying Bitcoin with Credit Cards</t>
  </si>
  <si>
    <t>Hello Reddit,I have quasi-searched the web for methods to purchase bitcoin with a prepaid credit card, and so far I have only found one legitimate simple source, bitcoin-exchange.io. Unfortunately this exchange ran out of bitcoin to sell, strangely the day after I discovered the site, procrastinating the transaction one day too late. I know there are other sources, such as Mt.Gox, but i think that requires some proof of age to verify the account or something.So my question is, do you redditors know of any exchanges that I can securely buy bitcoin with a credit card? The fact that I own a prepaid one is irrelevant as it contains both a number and CVV. Elaborating on the Mt.Gox process would be helpful also.</t>
  </si>
  <si>
    <t>http://ift.tt/1bDO36q</t>
  </si>
  <si>
    <t>January 31, 2014 at 05:57AM</t>
  </si>
  <si>
    <t>Timdawt</t>
  </si>
  <si>
    <t>Lost password to wallet</t>
  </si>
  <si>
    <t>Hi guys im not very good with computers at using computers and i forgot my password I lost 10 bloody coins. Someone told me that there a way to get the coins of it but there aren't any tutorials on youtube to do it. So i just now want to try get some coins to compensate for the lose. If you just want to help me my email is timdowt@hotmail.com. If you crack it email me and ill take the link down. Get the wallet here http://ift.tt/1nsgMDz</t>
  </si>
  <si>
    <t>http://ift.tt/1bDOAW0</t>
  </si>
  <si>
    <t>RobnessCumba</t>
  </si>
  <si>
    <t>Screw the Bitcoin Foundation. The whole point of making a powerful network is decentralization. No heads......no one to witch hunt. Plain and simple.</t>
  </si>
  <si>
    <t>http://ift.tt/1nshtge</t>
  </si>
  <si>
    <t>January 31, 2014 at 05:49AM</t>
  </si>
  <si>
    <t>dirvine</t>
  </si>
  <si>
    <t>Can Feds can decrypt private keys to bitcoin wallets ?</t>
  </si>
  <si>
    <t>http://ift.tt/1hTG4q7</t>
  </si>
  <si>
    <t>http://ift.tt/1cABv42</t>
  </si>
  <si>
    <t>BenFranklinFreedom</t>
  </si>
  <si>
    <t>Former Federal Reserve employee states bitcoin will fall to $13 by June 2014, calls Bitcoin innovators and venture capitalists the "B-team", and claims Bitcoin has to “look, act, and walk like the bankers.”</t>
  </si>
  <si>
    <t>In the NYDFS hearings, Mark Williams said: “Bitcoin prices will revert back to 2013 lows, even possibly falling to single digits by June of this year.” [1 @ 18:12]Later, Superintendent Lawsky asked whether Bitcoin was shifting from the innovation phase and venture capitalist phase into the Wall Street phase, and Mark Williams responded: “I think we’re going to be shifting very quickly from the B-team, into this experience level within the financial markets. If this truly is going to be the payment system, then it’s going to have to look, act, and walk like the bankers.” [1 @ 88:18-89:00][1] http://ift.tt/1dZ7E6P (Panel 3, day 2)</t>
  </si>
  <si>
    <t>http://ift.tt/1cABvkw</t>
  </si>
  <si>
    <t>mmeijeri</t>
  </si>
  <si>
    <t>FinCEN Publishes Two Rulings on Virtual Currency Miners and Investors</t>
  </si>
  <si>
    <t>http://ift.tt/1hTG75t</t>
  </si>
  <si>
    <t>http://ift.tt/1cABsVS</t>
  </si>
  <si>
    <t>January 31, 2014 at 05:40AM</t>
  </si>
  <si>
    <t>"Lawsky Processes Bitcoin (The Idea, That Is) After Hearings" Back to the drawing board?</t>
  </si>
  <si>
    <t>http://ift.tt/1cABvAZ</t>
  </si>
  <si>
    <t>http://ift.tt/1cABvB0</t>
  </si>
  <si>
    <t>January 31, 2014 at 05:38AM</t>
  </si>
  <si>
    <t>cinserity</t>
  </si>
  <si>
    <t>Irony cascades over NPR's report about Bitcoin. LOLZ.</t>
  </si>
  <si>
    <t>Feel the beautiful irony of just two sentences side-by-side in their opener. "….Bitcoin has many boosters, despite being associated with some spectacular crimes. Now NY State, which is the home of Wall Street, and often takes a leading role in regulating financial activity…"http://ift.tt/1a44EFm</t>
  </si>
  <si>
    <t>http://ift.tt/1baStVq</t>
  </si>
  <si>
    <t>January 31, 2014 at 05:37AM</t>
  </si>
  <si>
    <t>Banning Bitcoin is Antithetical to a Free Society</t>
  </si>
  <si>
    <t>http://ift.tt/1idjERq</t>
  </si>
  <si>
    <t>http://ift.tt/1hTG4GK</t>
  </si>
  <si>
    <t>January 31, 2014 at 05:33AM</t>
  </si>
  <si>
    <t>jdpruitt</t>
  </si>
  <si>
    <t>If transactions increase exponentially, won't syncing all blocks in the ledger end up taking years for new wallets?</t>
  </si>
  <si>
    <t>As I stare at my wallet trying to catch up with the last 16 weeks of transactions, I'm wondering what this process would be like if Bitcoin was a globally accepted currency with trillions of transactions over 20 years.Does anyone have ELI5 scenarios for this?EDIT1: Guess I should have put the [SERIOUS] flag on the post. I'm just curious, I'm not trying to be snarky or question Bitcoin's viability.EDIT2: Transaction volume growth:http://ift.tt/1n2Mxmt</t>
  </si>
  <si>
    <t>http://ift.tt/1cABywA</t>
  </si>
  <si>
    <t>January 31, 2014 at 06:21AM</t>
  </si>
  <si>
    <t>cryptoanarchy</t>
  </si>
  <si>
    <t>Keep your Casascius error coins clean! Quality makes a big difference. $10000 for this one or 12x BTC</t>
  </si>
  <si>
    <t>http://ift.tt/1kfYSkW</t>
  </si>
  <si>
    <t>http://ift.tt/1baXzBc</t>
  </si>
  <si>
    <t>josicmedia</t>
  </si>
  <si>
    <t>Backer Provides New Crowdfunding Platform that Accepts Bitcoin</t>
  </si>
  <si>
    <t>http://ift.tt/1kfYYZR</t>
  </si>
  <si>
    <t>http://ift.tt/1kfYYZV</t>
  </si>
  <si>
    <t>January 31, 2014 at 06:13AM</t>
  </si>
  <si>
    <t>12snoon</t>
  </si>
  <si>
    <t>ForbesTech: Amazon is falling fast after 4th quarter earnings miss...</t>
  </si>
  <si>
    <t>http://ift.tt/1baXIo9</t>
  </si>
  <si>
    <t>http://ift.tt/1kfZ3Nf</t>
  </si>
  <si>
    <t>January 31, 2014 at 06:12AM</t>
  </si>
  <si>
    <t>e4xit</t>
  </si>
  <si>
    <t>The latest episode of MadBitcoins is quite, mad.</t>
  </si>
  <si>
    <t>http://ift.tt/1baXJbQ</t>
  </si>
  <si>
    <t>http://ift.tt/1baXGwL</t>
  </si>
  <si>
    <t>January 31, 2014 at 06:08AM</t>
  </si>
  <si>
    <t>guy_who_wed_his_cats</t>
  </si>
  <si>
    <t>Having trouble setting up a bitcoin wallet</t>
  </si>
  <si>
    <t>I downloaded MultiBit but when I create a wallet it doesn't seem to keep it. I try to open it (the .wallet file) and nothing happens. So then I downloaded BitCoin QT and it's synchronizing like over 200 weeks of something? Taking forever.. Seems really odd. Why can't I just download some simple app and click create wallet and be done?</t>
  </si>
  <si>
    <t>http://ift.tt/1bDOH3M</t>
  </si>
  <si>
    <t>January 31, 2014 at 07:00AM</t>
  </si>
  <si>
    <t>bitpotluck</t>
  </si>
  <si>
    <t>I made a Bitcoin Quote Generator widget for bloggers</t>
  </si>
  <si>
    <t>http://ift.tt/MBBD9J</t>
  </si>
  <si>
    <t>http://ift.tt/MBBD9R</t>
  </si>
  <si>
    <t>January 31, 2014 at 06:57AM</t>
  </si>
  <si>
    <t>WDC PUMP Right now! Get on it!</t>
  </si>
  <si>
    <t>WDC on Cryptsy get on it!!!</t>
  </si>
  <si>
    <t>http://ift.tt/LfQt4n</t>
  </si>
  <si>
    <t>January 31, 2014 at 06:51AM</t>
  </si>
  <si>
    <t>Bitcoin stacked up against Visa, MasterCard, Discover, PayPal</t>
  </si>
  <si>
    <t>http://ift.tt/1cAMFWs</t>
  </si>
  <si>
    <t>http://ift.tt/1fmQH4v</t>
  </si>
  <si>
    <t>January 31, 2014 at 06:46AM</t>
  </si>
  <si>
    <t>properal</t>
  </si>
  <si>
    <t>NYDFS Will Stop Bitcoin Innovation to Prevent Money Laundering</t>
  </si>
  <si>
    <t>http://ift.tt/1kg7eZV</t>
  </si>
  <si>
    <t>http://ift.tt/MBz3R6</t>
  </si>
  <si>
    <t>January 31, 2014 at 06:45AM</t>
  </si>
  <si>
    <t>Bitcoins anyone?</t>
  </si>
  <si>
    <t>http://ift.tt/1kg7ckE</t>
  </si>
  <si>
    <t>http://ift.tt/MBz3Rf</t>
  </si>
  <si>
    <t>January 31, 2014 at 06:30AM</t>
  </si>
  <si>
    <t>FinCEN publishes two rulings on virtual currency miners and investors</t>
  </si>
  <si>
    <t>http://ift.tt/1bb1gXq</t>
  </si>
  <si>
    <t>http://ift.tt/1bb1iyG</t>
  </si>
  <si>
    <t>nixnax1771</t>
  </si>
  <si>
    <t>Eligius pool exceeds 2.6 petahash/s. That's 1/7th of the world hash power.</t>
  </si>
  <si>
    <t>http://ift.tt/MBz5sp</t>
  </si>
  <si>
    <t>http://ift.tt/MBz47H</t>
  </si>
  <si>
    <t>January 31, 2014 at 06:26AM</t>
  </si>
  <si>
    <t>MakeTotalDestroi</t>
  </si>
  <si>
    <t>99% of terrorists, drug dealers and pedophiles use shoes. Shoes aid them in their nefarious acts.Please sign my petition to have the government regulate shoes. : Shoes</t>
  </si>
  <si>
    <t>http://ift.tt/1cAGOAg</t>
  </si>
  <si>
    <t>http://ift.tt/1hTOONc</t>
  </si>
  <si>
    <t>January 31, 2014 at 07:17AM</t>
  </si>
  <si>
    <t>dogecoinlol</t>
  </si>
  <si>
    <t>Why does r/bitcoin hate dogecoin so much?</t>
  </si>
  <si>
    <t>Be honest.A little bit jealous?</t>
  </si>
  <si>
    <t>http://ift.tt/1nsylU8</t>
  </si>
  <si>
    <t>January 31, 2014 at 07:13AM</t>
  </si>
  <si>
    <t>Mrlifeboat</t>
  </si>
  <si>
    <t>Advice from a newbie (also posted in beginners SR)</t>
  </si>
  <si>
    <t>I'm pretty new to bitcoin and cryptos in general. I've only been purchasing for a few of weeks and a few more weeks on top of this for research. I have found these sub reddits to be an amazing wealth of knowledge and background info. One of the things I am starting to notice is that we (us as a bitcoin community) do not seem to have any form of direction or uniformity when we discuss bitcoin with new comers. Now I am not having a dig at anyone or the community in general I just feel the pace at which everything appears to be developing has meant that we are constantly playing catchup to new developments or best practices.We are all seemingly here for similar reasons, some of us are hoping to learn what this is all about, some are looking to invest and others have invested and want to promote bitcoin and continue to grow the community and the investment with it. What I have noticed is that most of the advice to new people is aimed at bitcoin as a currency. Quite often explanations of the platform, its ethos and what we as the community can do to develop this is missed out. This is after all the one thing which needs to happen in order for bitcoin to become mainstream and generate an unstoppable forward momentum.For example there is a wealth of info regarding wallet security, encryption, cold storage and how to lock your bitcoins away, but this isn't the complete picture. If all of this bitcoin is locked up in underground vaults and printed on paper then this is not growing the platform. Better advice might be to lock say the majority of our investments (say 80%) and spend/trade with the remainder. We need to be out there showing businesses that there is this sea of untapped wealth almost begging for somewhere to be spent, that we are a completely global economy which can be theirs to trade with. We need to educate about the low costs of transactions using bitcoin and the transparency of the platform.We all like to think of bitcoin as this so called decentralised currency, but the reality of it is we are running on a fine line from having this platform heavily regulated and controlled by governments and institutions wanting to turn us into another paypal. Although this decentralisation is what is so appealing to us all, we still need to have a voice. We the community need to be making the decisions required to grow the bitcoin platform, plan for its future and turn it into something which can steamroller anything that stands in its way. We can't leave it all to a few startups and big thinkers. We all need to do our bit to make this work. This is after all just the beginning of something incredible.I guess this is my two satoshi's worth. For now...</t>
  </si>
  <si>
    <t>http://ift.tt/1nsyqHk</t>
  </si>
  <si>
    <t>lesliebrooks777</t>
  </si>
  <si>
    <t>Missing bitcoins from Mt Gox to my wallet, 3 days and nothing?</t>
  </si>
  <si>
    <t>I'm in Australia and have read several problems with people waiting over 3 months to get the money from Mt Gox into their bank account and they are still waiting. I therefore decided instead of cashing out to transfer from Mt Gox 10 btc to my PC Wallet. 3 days and nothing? Isn't the idea of bitcoin is that it supposed to happen in a few hours. Appreciate any help and not too sure if Mt Gox goes broke would I loose my Bitcoins? My transfer to my Electrum wallet details 1672Ca5QorEKCY2BwzKEEiuaw4w5D9i5ba</t>
  </si>
  <si>
    <t>http://ift.tt/1nsytTJ</t>
  </si>
  <si>
    <t>January 31, 2014 at 07:06AM</t>
  </si>
  <si>
    <t>parallax100</t>
  </si>
  <si>
    <t>Will This work? FB Page Suggests taking out all money out of Banks and moving it to BTC and Metals...</t>
  </si>
  <si>
    <t>http://ift.tt/1fg6Qau</t>
  </si>
  <si>
    <t>http://ift.tt/1fg6NeM</t>
  </si>
  <si>
    <t>January 31, 2014 at 07:05AM</t>
  </si>
  <si>
    <t>ANALCUNTHOLOCAUST</t>
  </si>
  <si>
    <t>Today someone donated all the pizza 50k Dogecoin could buy to the local homeless shelter (x-posted from /r/dogecoin)</t>
  </si>
  <si>
    <t>http://ift.tt/1fg6Sik</t>
  </si>
  <si>
    <t>http://ift.tt/1nsyFSK</t>
  </si>
  <si>
    <t>January 31, 2014 at 07:04AM</t>
  </si>
  <si>
    <t>Cryptocessories</t>
  </si>
  <si>
    <t>3D Printed QR Code Wallets!</t>
  </si>
  <si>
    <t>Hey guys, so we posted here a little while ago about a project we were working on. We have perfected our method, and our models, and wanting to spread the word! Check out the short gallery.We do offer Gold as a color, so gold with a black QR, but has not been integrated into the website. An email or a note will let us know you want gold. I am actually working on putting that in there now. Thanks guys!Here's the website!!We're here to answer any questions you may have about them, and hopefully get you guys some wallets!</t>
  </si>
  <si>
    <t>http://ift.tt/1fg6WPd</t>
  </si>
  <si>
    <t>January 31, 2014 at 07:03AM</t>
  </si>
  <si>
    <t>Martial Law... and Bitcoin - an article from the far far left</t>
  </si>
  <si>
    <t>http://ift.tt/1nsvomr</t>
  </si>
  <si>
    <t>http://ift.tt/1fmQGNT</t>
  </si>
  <si>
    <t>January 31, 2014 at 07:01AM</t>
  </si>
  <si>
    <t>gheeboy</t>
  </si>
  <si>
    <t>About to buy a house</t>
  </si>
  <si>
    <t>And the deposit is coming from me drunkenly deciding to mine bitcoins many moons ago. I'm thinking a little nod to how this came about would be in order. Something small and tasteful, not like painting the front of the place with a golden "b". All I can think of is a small coin inlaid somewhere noticeable, but that's rubbish. Thoughts, anyone?</t>
  </si>
  <si>
    <t>http://ift.tt/1cAMFWg</t>
  </si>
  <si>
    <t>January 31, 2014 at 08:11AM</t>
  </si>
  <si>
    <t>Didicito</t>
  </si>
  <si>
    <t>Where to host BTC gambling site?</t>
  </si>
  <si>
    <t>Hi,if you'd like to open a gambling BTC site. Where would you host it? How would you register your domain?</t>
  </si>
  <si>
    <t>http://ift.tt/1fn8ngu</t>
  </si>
  <si>
    <t>January 31, 2014 at 08:07AM</t>
  </si>
  <si>
    <t>CherryTaco</t>
  </si>
  <si>
    <t>Google Glass invite for $25 (in btc or ltc)</t>
  </si>
  <si>
    <t>If interested in a google glass invite, drop me a line</t>
  </si>
  <si>
    <t>http://ift.tt/1fn8Gb0</t>
  </si>
  <si>
    <t>January 31, 2014 at 08:05AM</t>
  </si>
  <si>
    <t>fanniemaefnma</t>
  </si>
  <si>
    <t>Bitcoin Domain Names are Selling Out</t>
  </si>
  <si>
    <t>I have a couple of bitcoin domain names that I was able to register that are pretty good. If domain sale actions means anything then Bitcoin is going to be HUGE. I'm trying to sell these ones for bitcoin if anyone is interested make me an offer.bitcoinbuyer.info bitcoinbuyer.us</t>
  </si>
  <si>
    <t>http://ift.tt/LuvgV5</t>
  </si>
  <si>
    <t>January 31, 2014 at 08:29AM</t>
  </si>
  <si>
    <t>Johnnyroq</t>
  </si>
  <si>
    <t>A more indepth look at trading ALT coins on the Cryptsy market</t>
  </si>
  <si>
    <t>http://ift.tt/1cAZEY0</t>
  </si>
  <si>
    <t>http://ift.tt/1cAZEY2</t>
  </si>
  <si>
    <t>January 31, 2014 at 08:27AM</t>
  </si>
  <si>
    <t>LogicalxWit</t>
  </si>
  <si>
    <t>Help, my BTC is stuck.</t>
  </si>
  <si>
    <t>I transfered some BTC a while ago to an address I created using brainwallet a long time ago. Ive got both the address and the personal key.I am trying to transfer the coin onto my blockchain wallet so I can spend it. I am having a hard time trying to figure out how to either import my address/key into my blockchain wallet or to just send the BTC from the one address to the other.When it try to import it as a watch only address i get an error saying object doesnt support this property or method.ANY advice would be nice. I have verified that the coins are still on this address. I just can't access them (never made a wallet for this address/key)</t>
  </si>
  <si>
    <t>http://ift.tt/1cAZMXv</t>
  </si>
  <si>
    <t>January 31, 2014 at 08:14AM</t>
  </si>
  <si>
    <t>benstealer</t>
  </si>
  <si>
    <t>Uhh..so anyone can open a company to buy and sell bitcoins?</t>
  </si>
  <si>
    <t>The second states that a company purchasing and selling convertible virtual currency as an investment exclusively for the company’s benefit is not a money transmitter.</t>
  </si>
  <si>
    <t>http://ift.tt/1hUhENi</t>
  </si>
  <si>
    <t>January 31, 2014 at 08:43AM</t>
  </si>
  <si>
    <t>rhythm21</t>
  </si>
  <si>
    <t>Problems sending from BlockChain</t>
  </si>
  <si>
    <t>I set up a fresh Linux drive to get some paper wallets using Bitaddress.orgI added the BIP38 Encrypt feature and started testing sending to the paper wallet and from it.I was following this guide on Blockchain http://ift.tt/1kgGAAb worked fine the watch only address shows up and got my funds. Then when I try to send Bitcoins back to the address I just sent them as a test I'm getting a unknown error from the app when I try to scan the private key.I tried the desktop app to see if this would work. Did the same steps and at the very last part of sending the transaction it gets denied saying I need xxBTC. Available funds 0BTC. Even though the app and desktop app show the address has funds.I'm not sure what's happening.. does this sound familiar to anyone?</t>
  </si>
  <si>
    <t>http://ift.tt/1bboYTt</t>
  </si>
  <si>
    <t>January 31, 2014 at 08:41AM</t>
  </si>
  <si>
    <t>zarp321</t>
  </si>
  <si>
    <t>Transaction sent into the void?</t>
  </si>
  <si>
    <t>Hi-I sent a transaction from MultiBit to a new wallet I made on blockchain.info. MultiBit says it was sent, but blockchain.info has not received it yet. What should I do?http://ift.tt/1kgGKHy multibit says:http://puu.sh/6Enc8.png</t>
  </si>
  <si>
    <t>http://ift.tt/1bbp79s</t>
  </si>
  <si>
    <t>thewebman2</t>
  </si>
  <si>
    <t>Miami Rocking the Bitcoin at our local meetup with 400 or so in attendance</t>
  </si>
  <si>
    <t>http://ift.tt/1kgGQ29</t>
  </si>
  <si>
    <t>http://ift.tt/1kgGRD5</t>
  </si>
  <si>
    <t>January 31, 2014 at 08:35AM</t>
  </si>
  <si>
    <t>randomstorecom</t>
  </si>
  <si>
    <t>Random Store- Selling food for bitcoin!</t>
  </si>
  <si>
    <t>We want to be one of the first stores to accept digital currency Bitcoin for food! Every purchase will promote the use and development of the currency.www.randomstore.com</t>
  </si>
  <si>
    <t>http://ift.tt/1kgH2OF</t>
  </si>
  <si>
    <t>January 31, 2014 at 09:04AM</t>
  </si>
  <si>
    <t>mstevenson10009</t>
  </si>
  <si>
    <t>Get your own 50 Trillion Zimbabwe Dollars with Bitcoins. I just purchased 2 :)</t>
  </si>
  <si>
    <t>http://ift.tt/1bb4vOR</t>
  </si>
  <si>
    <t>http://ift.tt/1ifhalN</t>
  </si>
  <si>
    <t>January 31, 2014 at 09:03AM</t>
  </si>
  <si>
    <t>michaeldunworthsydne</t>
  </si>
  <si>
    <t>Sometimes this is how it feels with Bitcoin regulation</t>
  </si>
  <si>
    <t>http://ift.tt/1ifhkta</t>
  </si>
  <si>
    <t>http://ift.tt/1iRAt7y</t>
  </si>
  <si>
    <t>January 31, 2014 at 09:01AM</t>
  </si>
  <si>
    <t>delelles</t>
  </si>
  <si>
    <t>Hipster bitcoin holders; help me ask American Apparel to start accepting bitcoins?</t>
  </si>
  <si>
    <t>http://ift.tt/1ifhnFv</t>
  </si>
  <si>
    <t>http://ift.tt/1ifhoJz</t>
  </si>
  <si>
    <t>January 31, 2014 at 08:59AM</t>
  </si>
  <si>
    <t>nonceguy420</t>
  </si>
  <si>
    <t>Interesting new Blockchain-based game</t>
  </si>
  <si>
    <t>Introducing the nonce lottery game. It's a bit like roulette and a bit like poker. Similar in interface style to the dice games.Drawings occur when the next block in the Bitcoin blockchain is mined after there are at least 2 players. The nonce picks the winner using the algorithm below. Tickets are ordered by purchase time. The ticket list, including their transactions, is available for verification at the end of each round.Algorithm: tickets[block.nonce % tickets.length] See also.Tickets are 0.001 BTC each. Multiple tickets can be purchased per transaction. If purchases are not an exact multiple of 0.001 the difference is considered tip. There is no maximum purchase. The house takes a 0.5% fee of the pot (or 0.0002 BTC minimum.) No login required. Payouts are automatic.URL: http://ift.tt/1ifhscm Tor browser bundle is required.</t>
  </si>
  <si>
    <t>http://ift.tt/1iRAvMu</t>
  </si>
  <si>
    <t>January 31, 2014 at 08:57AM</t>
  </si>
  <si>
    <t>the most potent force for resistance since the Smith and Wesson...</t>
  </si>
  <si>
    <t>http://ift.tt/1ifhtNn</t>
  </si>
  <si>
    <t>http://ift.tt/1iRAyYL</t>
  </si>
  <si>
    <t>January 31, 2014 at 08:56AM</t>
  </si>
  <si>
    <t>Bit Licenses: How Will New York Regulate Bitcoins?</t>
  </si>
  <si>
    <t>http://ift.tt/1ifhxwG</t>
  </si>
  <si>
    <t>http://ift.tt/1ifhwc8</t>
  </si>
  <si>
    <t>U.S. Economy Grinds To Halt As Nation Realizes Money Just A Symbolic, Mutually Shared Illusion</t>
  </si>
  <si>
    <t>http://ift.tt/10D85HL</t>
  </si>
  <si>
    <t>http://ift.tt/1iRADMe</t>
  </si>
  <si>
    <t>January 31, 2014 at 08:52AM</t>
  </si>
  <si>
    <t>renoinitiative</t>
  </si>
  <si>
    <t>Reno Initiative For Shelter and Equality - First Nevada Non-Profit to Accept Bitcoin</t>
  </si>
  <si>
    <t>We are the first non-profit organization in the State of Nevada accepting Bitcoin as donations. Feel free to donate some coin and show us some love! The equivalent of $1 provides 3 meals for the most poverty stricken in our community.Site: http://ift.tt/1ifhCAw News Article: http://ift.tt/1fqUEWo</t>
  </si>
  <si>
    <t>http://ift.tt/1iRAHLT</t>
  </si>
  <si>
    <t>January 31, 2014 at 08:48AM</t>
  </si>
  <si>
    <t>criminalandscum</t>
  </si>
  <si>
    <t>When I buy BitCoin, how do I know if I am paying botnet operators or sex-slave bosses?</t>
  </si>
  <si>
    <t>Does anyone care about this anymore? Botnet operators mined huge, huge amounts of GHs and continue to do so. They infect machines, spy on users, sell their data, videorecord people (underage girls and boys) naked through their webcams and sell the videos to pedophiles. BitCoin's market cap history is grounded in that.Is there any way to estimate what % of the BitCoin market cap is owned by these people? Many botnets also have ties to the Russian mafia, which is involved in sex slavery and other crimes against human rights.And the thing is: this is BitCoin specific. The market cap was mined illegally by criminals and it is now being distributed to you by those same criminals when you purchase BitCoin. We are buying stolen currency from salespeople involved in horrific crimes against children and other vulnerable people.Why doesn't anyone ever talk about the serious moral issues with how this has shaped the growth of BitCoin? It's possible that its explosion with Westerners made many malware-writers and Russian mafia bosses multi-millionaires.</t>
  </si>
  <si>
    <t>http://ift.tt/1kgHFrN</t>
  </si>
  <si>
    <t>January 31, 2014 at 09:23AM</t>
  </si>
  <si>
    <t>kingofbit</t>
  </si>
  <si>
    <t>$800k worth of bitcoins (video proof)</t>
  </si>
  <si>
    <t>http://ift.tt/1jQcbuN</t>
  </si>
  <si>
    <t>http://ift.tt/1jQc8iz</t>
  </si>
  <si>
    <t>January 31, 2014 at 09:22AM</t>
  </si>
  <si>
    <t>DeadSh0t</t>
  </si>
  <si>
    <t>How long could it take to mine one bitcoin with my gaming PC.</t>
  </si>
  <si>
    <t>I have a quad core amd 955 CPU oc'd to 4.0ghz. A 6970 gpu and 8g of DDR3 ram and a 750w power supply. Would I have to be running the mining software 24/7 or can I pause it and continue at anytime? How long could it take and would me energy bill rise significantly? I have heard that joining a pool is the best way to go. Thanks</t>
  </si>
  <si>
    <t>http://ift.tt/1jQcvto</t>
  </si>
  <si>
    <t>milkywaymasta</t>
  </si>
  <si>
    <t>Circle Internet Financials</t>
  </si>
  <si>
    <t>I'm excited to see what this company is building and since speculation is modus operandi over here, I wanted to start a discussion of what the community thinks is going to come out of Circle Internet Financials. I'll start:Crowdfunding for Non-Accredited Investors (Title III of the JOBS Act) coming soon + Bitcoin Assurance ContractsCircle as a "Funding Portal" for Bitcoin startup investments.</t>
  </si>
  <si>
    <t>http://ift.tt/1jQcN3r</t>
  </si>
  <si>
    <t>January 31, 2014 at 09:10AM</t>
  </si>
  <si>
    <t>MGoBlue8</t>
  </si>
  <si>
    <t>How do I get involved in Bitcoin related law?</t>
  </si>
  <si>
    <t>Hey Bitcoin community...I'm a first year law student who has been a BTC enthusiast for the past few years. Instead of getting involved in one of the typical legal fields where I'm at the bottom of the totem pole, I would love to get involved in Bitcoin law which is a completely new frontier. Anyone have advice on who are good people/ companies to contact?</t>
  </si>
  <si>
    <t>http://ift.tt/1jQcZzG</t>
  </si>
  <si>
    <t>January 31, 2014 at 09:09AM</t>
  </si>
  <si>
    <t>http://ift.tt/1jQ8Rjc</t>
  </si>
  <si>
    <t>creatorman</t>
  </si>
  <si>
    <t>Total USD in Bitcoin</t>
  </si>
  <si>
    <t>Is there any data showing the net fiat currency investment in Bitcoin throughout the history of its exchange? I'm not asking for the value of bitcoin based on its current exchange price and circulation count, but rather its value based on the net fiat money invested in it throughout the history of given exchange prices. This would be the the total buys - the total sells. Is there a term for this? Sorry for my noobiness.</t>
  </si>
  <si>
    <t>http://ift.tt/1bEsFhw</t>
  </si>
  <si>
    <t>January 31, 2014 at 09:41AM</t>
  </si>
  <si>
    <t>Hilarious! ( check the chat )</t>
  </si>
  <si>
    <t>http://ift.tt/1nt78Rh</t>
  </si>
  <si>
    <t>January 31, 2014 at 09:31AM</t>
  </si>
  <si>
    <t>cowboyhaze</t>
  </si>
  <si>
    <t>Mt Gox</t>
  </si>
  <si>
    <t>Can someone please help me figure out how to set up bank withdraws to a US bank? You can't just enter an account and routing number and I've been waiting on a help ticket for like 20 days. Are there better options for trading BTC to USD than Mt Gox?</t>
  </si>
  <si>
    <t>http://ift.tt/1nt7aZt</t>
  </si>
  <si>
    <t>I'm excited to see what this company is building and since speculation is modus operandi over here, I wanted to start a discussion of what the community thinks is going to come out of Circle Internet Financials. I'll start:Crowdfunding for Non-Accredited Investors (Title III of the JOBS Act) coming soon + Bitcoin Assurance Contracts = Circle as a "Funding Portal" for Bitcoin startup investments.</t>
  </si>
  <si>
    <t>January 31, 2014 at 09:08AM</t>
  </si>
  <si>
    <t>uploade</t>
  </si>
  <si>
    <t>Why doesn't anyone ask for Coinbase to be open source?</t>
  </si>
  <si>
    <t>It seems like that is a huge request for everyone else that makes a wallet. Why do people trust Coinbase whole heartedly?</t>
  </si>
  <si>
    <t>http://ift.tt/1jQ8Rjg</t>
  </si>
  <si>
    <t>fencing49</t>
  </si>
  <si>
    <t>I am seriously considering putting this up in my back window...</t>
  </si>
  <si>
    <t>http://ift.tt/1nsZvtW</t>
  </si>
  <si>
    <t>http://ift.tt/1bEsFxN</t>
  </si>
  <si>
    <t>January 31, 2014 at 09:06AM</t>
  </si>
  <si>
    <t>absolutelysmashingly</t>
  </si>
  <si>
    <t>CoinVault N of M Wallet Mini-Review/Screenshots</t>
  </si>
  <si>
    <t>I just finished setting up CoinVault a new opensource wallet on my computer. It works via a N of M function. For example, you can set it up so that it needs 3 of the 5 keys in order to be able to send bitcoin from it. So far I have set it up, and it seems to have successfully created a bitcoin wallet where you need 3 of the 5 keys in order to send money. Once I get some bitcoin off of local bitcoins this weekend (Coinbase canceled my order because they deemed it high risk) I will try to import it into this wallet so as to test that function.ScreenshotsIf anyone else wants to install it you need to compile it yourself from the code on github. It is fairly easy to set up. If anyone has any questions I will be happy to answer them.If someone would be willing to send .0001 btc to 3383AnhepoihkaGUqhTmX2Qg4f3Lv85hu6 then I can test the sending function of it by sending that back to you.</t>
  </si>
  <si>
    <t>http://ift.tt/1bEsH93</t>
  </si>
  <si>
    <t>January 31, 2014 at 09:59AM</t>
  </si>
  <si>
    <t>new_to_coinz</t>
  </si>
  <si>
    <t>How is consensus reached in a decentralized network</t>
  </si>
  <si>
    <t>Hi,I understand abstractly how consensus is reached, that is by finding a solution to a Cryptographic hash function. What I have a hard time understanding is, how is that solution broadcast to the network ? So since it is a P2P network, how is it that the consensus is reached ?For example, I, living in, United States, might have solved a block before my peer and I broadcast that on the network, but someone living on Australia wouldn't know that, and would be working on solving the same block that I have already solved. How is that guy in Australia know that someone has solved a block before he did, and that he doesn't waste his or her valuable resource solving the block that has already been solved ?</t>
  </si>
  <si>
    <t>http://ift.tt/1kh1b7m</t>
  </si>
  <si>
    <t>January 31, 2014 at 09:55AM</t>
  </si>
  <si>
    <t>akakhan</t>
  </si>
  <si>
    <t>Writing a paper on bitcoin - any non-wiki sources re: its founding/invention</t>
  </si>
  <si>
    <t>Andreas Antonopoulos on Joe Rogan's podcast mentioned that when Satoshi Nakamoto conceived of the idea he built off of other ideas - specifically looking for a discussion about which ideas were used, and why bitcoin was different - Thanks!</t>
  </si>
  <si>
    <t>http://ift.tt/1bbCDtL</t>
  </si>
  <si>
    <t>January 31, 2014 at 09:51AM</t>
  </si>
  <si>
    <t>swmich73</t>
  </si>
  <si>
    <t>Is this the symbol we are using for the unit satoshi?</t>
  </si>
  <si>
    <t>http://ift.tt/1bbCExP</t>
  </si>
  <si>
    <t>http://ift.tt/1bbCExT</t>
  </si>
  <si>
    <t>joeprunz420</t>
  </si>
  <si>
    <t>Total Noob... just bought some ASIC USB miners and can't get them to work on either of my computers...</t>
  </si>
  <si>
    <t>Im having trouble with (what people make it seem to be) the easiest step.... I cant install the "zadig" drivers. I unzipped the file i was linked to (http://ift.tt/1bbCFSr) but there is no .exe file in it... very confused about what I am supposed to do.I don't have bitcoin but I have doge i can tip if someone could please help me. I really want to get into this before its muuuch too late!</t>
  </si>
  <si>
    <t>http://ift.tt/1hUG0Xl</t>
  </si>
  <si>
    <t>January 31, 2014 at 09:49AM</t>
  </si>
  <si>
    <t>Restart32</t>
  </si>
  <si>
    <t>Could I get some help on one of my recent trades?</t>
  </si>
  <si>
    <t>I decided to sell my bitcoins (2.0) on localbitcoins.com to pay for my tuition fees. After a day of creating the ad, I get a response from someone. Using a bank transfer, we do our first trade smoothly selling 1.25. After a while, i recieve a text that he would like to purchase the remaining btc in my wallet.We start the transaction but I never saw the payment being made to my account even after an hour. He tries to make me into doing all these loopholes of trying paypal, or quickpay and plain and simple I disagreed. He gets frustrated and calls the fraud department because of "unauthorized transfer" and now my entire bank account is simply locked. I can't pay/receive any money and I didn't do anything wrong. It is now on a negative balance and he even got back his first payment that was sent to me in our first trade.I am so lost, and literally begging for some answers here. I have contacted the bank and they notified of an investigation going on. But except me providing them with the massages and a couple of pictures he sent me, I have nothing else.</t>
  </si>
  <si>
    <t>http://ift.tt/1bbCJSg</t>
  </si>
  <si>
    <t>January 31, 2014 at 09:45AM</t>
  </si>
  <si>
    <t>pierebel</t>
  </si>
  <si>
    <t>It isn't about our image, it's about the protocol.</t>
  </si>
  <si>
    <t>Don't fall for the propaganda that is trying to smear large swathes of the Bitcoin community. This isn't about image, this is a fight over the protocol. I have a feeling this battle is going to have more "casualties" coming down the pipe line. Large bitcoin holders in the US should probably start considering else where.</t>
  </si>
  <si>
    <t>http://ift.tt/1jQhESk</t>
  </si>
  <si>
    <t>January 31, 2014 at 09:44AM</t>
  </si>
  <si>
    <t>bakeonmypie</t>
  </si>
  <si>
    <t>Dave Bitcoin helped me remember my password!</t>
  </si>
  <si>
    <t>In the first week of December 2013 I decided to invest in Bitcoin. I was watching the price fall after it reaching an all time high and bought at 1BTC:£600, thinking it could only rise again! Error; it continued to crash. Then I forgot my wallet password. -_-I got in touch with Dave and then he emailed me about an hour ago. After one month I'd given up all hope but he's cracked it!He asked me to leave some positive feedback somewhere, so here I am.Thanks Dave!</t>
  </si>
  <si>
    <t>http://ift.tt/1dRxfsx</t>
  </si>
  <si>
    <t>January 31, 2014 at 10:10AM</t>
  </si>
  <si>
    <t>boxofkangaroos</t>
  </si>
  <si>
    <t>Where might I find some articles that are against Bitcoin?</t>
  </si>
  <si>
    <t>I am by no means against Bitcoin. Not by any stretch. I am just curious to see what the specific arguments against Bitcoin are. Any ideas as to where I can find some anti-Bitcoin biased articles?</t>
  </si>
  <si>
    <t>http://ift.tt/1ec6khf</t>
  </si>
  <si>
    <t>January 31, 2014 at 10:06AM</t>
  </si>
  <si>
    <t>Bitcoin: Currency or Commodity?</t>
  </si>
  <si>
    <t>http://ift.tt/1ec6ncL</t>
  </si>
  <si>
    <t>http://ift.tt/1fC05QF</t>
  </si>
  <si>
    <t>January 31, 2014 at 10:05AM</t>
  </si>
  <si>
    <t>BFL Mining gear at TigerDirect, listed as in stock. Is this the only ASIC mining gear you can buy new with a credit card?</t>
  </si>
  <si>
    <t>http://ift.tt/1fdcLNh</t>
  </si>
  <si>
    <t>http://ift.tt/1ec6qFA</t>
  </si>
  <si>
    <t>January 31, 2014 at 10:04AM</t>
  </si>
  <si>
    <t>hermanmaas</t>
  </si>
  <si>
    <t>Ripple (XRP) is considered as something much more than a cryptocurrency</t>
  </si>
  <si>
    <t>http://ift.tt/1fpYvDk</t>
  </si>
  <si>
    <t>http://ift.tt/1ec6tRD</t>
  </si>
  <si>
    <t>January 31, 2014 at 10:00AM</t>
  </si>
  <si>
    <t>FinCEN rulings say ‪#‎bitcoin‬ miners and traders are not money transmitters. Read more here. (Re-post)</t>
  </si>
  <si>
    <t>http://ift.tt/1bDYx5E</t>
  </si>
  <si>
    <t>http://ift.tt/1ec4qNu</t>
  </si>
  <si>
    <t>sahuxley</t>
  </si>
  <si>
    <t>I run a website with an online store. Could anyone point me toward some documentation on how to accept bitcoin payments?</t>
  </si>
  <si>
    <t>http://ift.tt/1fBXKVZ</t>
  </si>
  <si>
    <t>January 31, 2014 at 10:20AM</t>
  </si>
  <si>
    <t>Mycelium version 1.1.6 is out.</t>
  </si>
  <si>
    <t>http://ift.tt/1bbH87B includes:Support for btc-eDanish translationSome minor bug fixes.I'm learning more and more about this awesome wallet software, and have been using it as my main wallet way before I joined this team (I think I started using it as my main back in August?). This thing is like bitcoin: fairly basic at fist glance (just digital cash), but has tons of features when you start digging into it. And the team is working on some really exciting new features that we'll announce in the near future. Also, I'll be creating some instructional videos about the wallet's more advanced functions over the next few weeks, but in the mean time, feel free to ask me any questions (I'm even happy to answer ones that aren't related to Mycelium :D)</t>
  </si>
  <si>
    <t>http://ift.tt/1ntgwV4</t>
  </si>
  <si>
    <t>January 31, 2014 at 10:19AM</t>
  </si>
  <si>
    <t>askmike</t>
  </si>
  <si>
    <t>Realtime block visualizer on 3D earth</t>
  </si>
  <si>
    <t>http://blocks.wizb.it/</t>
  </si>
  <si>
    <t>http://ift.tt/1kh7PdY</t>
  </si>
  <si>
    <t>January 31, 2014 at 10:49AM</t>
  </si>
  <si>
    <t>thallium205</t>
  </si>
  <si>
    <t>Robocoin's giving $10,000 in Bitcoin for each machine sale you close</t>
  </si>
  <si>
    <t>http://ift.tt/1fgttva</t>
  </si>
  <si>
    <t>http://ift.tt/1ntotcP</t>
  </si>
  <si>
    <t>NAN Pump!!! Go get it in on Cryptsy now!</t>
  </si>
  <si>
    <t>Expected to pump up to 2000 + NAN get in!!!</t>
  </si>
  <si>
    <t>http://ift.tt/1fgtuiT</t>
  </si>
  <si>
    <t>January 31, 2014 at 10:48AM</t>
  </si>
  <si>
    <t>mczarnek</t>
  </si>
  <si>
    <t>What is the most efficient Bitcoin miner out that money can buy?</t>
  </si>
  <si>
    <t>I'm talking amount of money including electricity and price of the machine overall per GHash.</t>
  </si>
  <si>
    <t>http://ift.tt/1fgtxLv</t>
  </si>
  <si>
    <t>January 31, 2014 at 10:43AM</t>
  </si>
  <si>
    <t>Bitcoin_Domains</t>
  </si>
  <si>
    <t>Over 800 Bitcoin, Altcoin, Litecoin &amp;amp; Ripple domains for sale</t>
  </si>
  <si>
    <t>http://ift.tt/17ZH8qn</t>
  </si>
  <si>
    <t>http://ift.tt/1ntoJsb</t>
  </si>
  <si>
    <t>January 31, 2014 at 10:39AM</t>
  </si>
  <si>
    <t>harddata</t>
  </si>
  <si>
    <t>Betting on the Superbowl without escrow: A laymen's guide to multi-signature transactions</t>
  </si>
  <si>
    <t>So I just set up my first wager using m-of-n transactions with Bitcoin (It also happens to be my first bitcoin transaction, so I promise this guide is written for even Bitcoin beginners).What are multisignature transactions:Multisignature transactions require the signing of multiple private keys to be successfully posted to the blockchain. In this example, we'll create a multisignature address that requires at least two of three signatures to authenticate spends.In my case, I was one bettor, my friend was the other bettor, and a well respected community member was the third, the arbiter. The point of a multisignature transaction in this case is to remove the arbiter's direct control over the funds, as would happen in a traditional escrow.I'm using Coinbin's multisignature javascript tools to generate addresses and transactions.The first step is to generate new bitcoin addresses for each party to use for signature purposes only.To do this, go to New -&gt; Bitcoin Keys and click the Generate Button.Save the public and private keys.Each party now shares their public key.You can now create a new multisignature address by going to New-&gt; Multisignature Address.Enter the keys, and select 2 as the number of keys needed to release the coins.Save both the multisignature address and the redeem script, you will need them both.You should distribute that multisignature address and redeem script to the other parties,Or ask them to generate it themselves (the address is unique to the three signatures, so all three parties will get the same information if they use the same public keys)Each bettor now sends a bitcoin transaction with their side of the bet to the multisignature address.(If you're using an online wallet, for example, just follow their procedures and use the multisignature address as the recipient)All parties pay. The winner will receive the funds.After the event is over and the winner is known, you can generate a transaction from the multisignature address to the bitcoin address of the winner (where the money should go).I recommend against using your signature address to store funds.To do this, go to New-&gt; Transaction. Enter the redeem script. This will pull up the multisignature address and the balance in the address.Input the recipient address and the amount you would like to withdraw. Make sure to leave enough for the fee (the fee is required in order to have the network accept the transaction).If you would like to leave some money in the account, input the multisignature address as a second recipient of the transaction.Click submit, and then copy the raw transaction into your clipboard.Now, Click on the sign tab, and input the transaction you just generated, and your private signature key from step one. Click Sign.email (or IM or PM) the Signed transaction to the other two signatories for their signature.One of them should now take the signed transaction and add their own signature (by inputting it on the Sign page along with their private key)Once two of the three individuals sign the transaction, it can now be posted to the blockchain by clicking "Broadcast."It does not matter who broadcasts the message (both parties could do so, the first would be accepted).You have now placed a wager using multisignature transactions, without giving any one party control over the funds!Enjoy!</t>
  </si>
  <si>
    <t>http://ift.tt/MCnppa</t>
  </si>
  <si>
    <t>dson321</t>
  </si>
  <si>
    <t>Will the new FinCen guidance encourage more decentralized individual mining?</t>
  </si>
  <si>
    <t>Will AMD and Intel ever redirect their resources towards ASICs and the technology beyond ASIC?When will quantum computing merge with the Bitcoin protocol?</t>
  </si>
  <si>
    <t>http://ift.tt/1bbMJHU</t>
  </si>
  <si>
    <t>January 31, 2014 at 10:38AM</t>
  </si>
  <si>
    <t>WhidbeyIslandShibe</t>
  </si>
  <si>
    <t>The First Bitcoin Qr Code Tattoo</t>
  </si>
  <si>
    <t>So here it is. A picture of the first bitcoin Qr Code tattooed on me. Bitcoin Magazine had agreed to interview me so no more pictures until they release them. Just had it done today. Qr reader isn't reading it though maybe due to the swelling. My best friend and I are trying to open up a non profit org on Whidbey Island to help people understand bitcoin, purchase bitcoin, open up a wallet and so much more. Since we found out about bitcoins we have been trying to get local merchants to accept bitcoin and before tonight, no luck. After I showed up with my tattoo, they knew we were serious and they are now in the process of accepting bitcoin. We are only 2 people so far but we want to grow and get bitcoins into this area. Please help and donate anything you can at this time so we can open up a office and help spread the word. I know some of you may like my tattoo and some not, but you know what, it's on me not you. Please check up with Bitcoin Magazine for the whole story to come soon.http://ift.tt/1aLDlAp Address: 1HDt5hfxYg9KathZcNz9B2QRGic8aeDUte</t>
  </si>
  <si>
    <t>http://ift.tt/1bbMJI4</t>
  </si>
  <si>
    <t>January 31, 2014 at 11:10AM</t>
  </si>
  <si>
    <t>BIPS1</t>
  </si>
  <si>
    <t>Musen &amp;amp; Elefanten - cozy rooms for your next event, now accepts Bitcoin payments with BIPS Point of Sale.</t>
  </si>
  <si>
    <t>http://ift.tt/1ntsj5A</t>
  </si>
  <si>
    <t>http://ift.tt/1ntsldS</t>
  </si>
  <si>
    <t>January 31, 2014 at 11:07AM</t>
  </si>
  <si>
    <t>utuxia</t>
  </si>
  <si>
    <t>"Do you accept Bitcoin?" yields some interesting responses.</t>
  </si>
  <si>
    <t>At coffee shops I get a deer in headlight look, and then laughter.At mattress store, I get "should I inform DHS?" look.At computer store I get "is this guy on crack?" look (and then they try to sell me a 20k workstation)</t>
  </si>
  <si>
    <t>http://ift.tt/1fgv83V</t>
  </si>
  <si>
    <t>January 31, 2014 at 11:01AM</t>
  </si>
  <si>
    <t>ihatevideogames</t>
  </si>
  <si>
    <t>I asked John Carmack his thoughts on Bitcoin. His response..:)</t>
  </si>
  <si>
    <t>http://ift.tt/1fgv98a</t>
  </si>
  <si>
    <t>http://ift.tt/1ntsqOu</t>
  </si>
  <si>
    <t>January 31, 2014 at 11:00AM</t>
  </si>
  <si>
    <t>Palæo now accepts Bitcoin payments for satisfying your hunger with Stone Age diet!</t>
  </si>
  <si>
    <t>http://ift.tt/1ntspu9</t>
  </si>
  <si>
    <t>http://ift.tt/1ntsrSx</t>
  </si>
  <si>
    <t>January 31, 2014 at 10:59AM</t>
  </si>
  <si>
    <t>enmaku</t>
  </si>
  <si>
    <t>Local News Piece: Las Vegas Embraces Bitcoin Transactions</t>
  </si>
  <si>
    <t>http://ift.tt/1fgvacf</t>
  </si>
  <si>
    <t>http://ift.tt/1fgvacg</t>
  </si>
  <si>
    <t>January 31, 2014 at 10:56AM</t>
  </si>
  <si>
    <t>nelsonblaha</t>
  </si>
  <si>
    <t>Bitcoin is complex, not complicated.</t>
  </si>
  <si>
    <t>http://ift.tt/1cBlFGa</t>
  </si>
  <si>
    <t>http://ift.tt/1hUXlPQ</t>
  </si>
  <si>
    <t>January 31, 2014 at 10:55AM</t>
  </si>
  <si>
    <t>http://ift.tt/1cBlFGh</t>
  </si>
  <si>
    <t>http://ift.tt/1hUXm6g</t>
  </si>
  <si>
    <t>January 31, 2014 at 11:27AM</t>
  </si>
  <si>
    <t>VaultArmory</t>
  </si>
  <si>
    <t>VaultArmory.com launches IPO on www.cryptostocks.com - Feb 3rd</t>
  </si>
  <si>
    <t>Hello Bitcoin enthusiasts!I just wanted to inform you all that www.vaultarmory.com will be launching our IPO on www.cryptostocks.com on February 3rd, 2014 (Ticker:VAULTARM) We plan to be up and running sometime in Q2. We are going to be the first Bitcoin Savings account backed by Gold!More information about our vision for you can be found at www.cryptostocks.com by clicking on our ticker VAULTARM.If you have questions please reply or respond in private at help@vaultarmory.com.We hope to hear from you, and welcome your investment &amp; business.VaultArmory</t>
  </si>
  <si>
    <t>http://ift.tt/1fnU1MW</t>
  </si>
  <si>
    <t>January 31, 2014 at 11:26AM</t>
  </si>
  <si>
    <t>WDC PUMP on Cryptsy live in 5 minutes!</t>
  </si>
  <si>
    <t>Get in , buy your WDC on Cryptsy and lets ride the whale!!! Live in 5!</t>
  </si>
  <si>
    <t>http://ift.tt/1cBpMlH</t>
  </si>
  <si>
    <t>January 31, 2014 at 11:24AM</t>
  </si>
  <si>
    <t>SocialPrepper</t>
  </si>
  <si>
    <t>Become a Playcoin distributor with your own Playcoin Bitcoin Kiosk</t>
  </si>
  <si>
    <t>Playcoin offers a 1 year promotion.Be a active distributor for 1 year and Playcoin will upgrade your Playcoin Kiosk as newer models come available at 50% off .Playcoin offers equipment warranties and insurance on our kiosks.Get unlimited support and training as a authorized distributor.Contact Playcoin to take the next step.http://ift.tt/1cBpQly</t>
  </si>
  <si>
    <t>http://ift.tt/1fnUe2q</t>
  </si>
  <si>
    <t>January 31, 2014 at 11:23AM</t>
  </si>
  <si>
    <t>juryben</t>
  </si>
  <si>
    <t>I feel like a group is behind the majority of alt coins</t>
  </si>
  <si>
    <t>I keep seeing alt coins appearing with the same format every time a new one shows. E.g.; potcoin, dogecoin, dubcoin. I want to say a group is behind the majority of these alt coins. It's like they are copying and pasting a template and inserting name changes.</t>
  </si>
  <si>
    <t>http://ift.tt/1fnUheN</t>
  </si>
  <si>
    <t>CoinReport</t>
  </si>
  <si>
    <t>CEO of Visa: Bitcoin Not a Competition</t>
  </si>
  <si>
    <t>http://ift.tt/1fnUjTX</t>
  </si>
  <si>
    <t>http://ift.tt/1fnUjTZ</t>
  </si>
  <si>
    <t>January 31, 2014 at 11:19AM</t>
  </si>
  <si>
    <t>GarethB1</t>
  </si>
  <si>
    <t>Bitcoin Acceptance will be like Marijuana Legalization</t>
  </si>
  <si>
    <t>What I mean is that the old guard, the old paradigm, must vanish before the new can succeed. In 1969, only 12% of Americans favored legalization; now it's legal in two states and 58% of Americans agree. It will be the same with Bitcoin (and other cryptos) - it will take some time but the die has been cast.</t>
  </si>
  <si>
    <t>http://ift.tt/1cBpZW2</t>
  </si>
  <si>
    <t>January 31, 2014 at 11:47AM</t>
  </si>
  <si>
    <t>flashman</t>
  </si>
  <si>
    <t>In Argentina, Bitcoin poses possible solutions to problems such as double-digit inflation, a devaluing peso, and strict currency restrictions.</t>
  </si>
  <si>
    <t>http://ift.tt/1ecg62K</t>
  </si>
  <si>
    <t>http://ift.tt/1ecg62P</t>
  </si>
  <si>
    <t>January 31, 2014 at 11:45AM</t>
  </si>
  <si>
    <t>hamiltino</t>
  </si>
  <si>
    <t>WHY GRIDCOIN IS BETTER THAN BITCOIN</t>
  </si>
  <si>
    <t>http://ift.tt/1fCbG2g</t>
  </si>
  <si>
    <t>http://ift.tt/1ecg7ns</t>
  </si>
  <si>
    <t>bitcoinreviews</t>
  </si>
  <si>
    <t>Best Bitcoin Directory Website with Reviews and More Info</t>
  </si>
  <si>
    <t>http://ift.tt/1ecg8ry</t>
  </si>
  <si>
    <t>http://ift.tt/1ecgaQ3</t>
  </si>
  <si>
    <t>January 31, 2014 at 11:37AM</t>
  </si>
  <si>
    <t>mimatowers</t>
  </si>
  <si>
    <t>What happens if a LARGE corporation or a billionaire buys a huge sum of Bitcoin (assuming no limits) and monopolize it?</t>
  </si>
  <si>
    <t>Hi, guys, what if, without brokerage limitations, someone decides to buy say 30% of Bitcoin in circulation, either in subsequent / cumulative transactions or all at once, 1. is it possible to happen? Why or why not? 2. Will they be able to control and monopolize the system? (I am very new to anything economics, sorry if it's a stupid question)Thank you so much, guys!</t>
  </si>
  <si>
    <t>http://ift.tt/1ecg9eX</t>
  </si>
  <si>
    <t>January 31, 2014 at 11:34AM</t>
  </si>
  <si>
    <t>pauldowin</t>
  </si>
  <si>
    <t>Coin.mx problems anyone? Not crediting my deposit.</t>
  </si>
  <si>
    <t>I sent a bank wire to Coin.mx nearly a week ago and no word yet. It has already been confirmed with my bank and all of the information is correct. I know from my own experience that the wire shows up the same day to their bank (during business hours) and is confirmed by a human. It shouldn't take a week.Has anyone else had problems with this site?</t>
  </si>
  <si>
    <t>http://ift.tt/1fCbLTC</t>
  </si>
  <si>
    <t>Andreas M. Antonopolous We Salute You</t>
  </si>
  <si>
    <t>Andreas is the first leader amongst the Bitcoin community who is NOT an introvert.The previous spokespeople were rank and file introverts who made fools of themselves and made bitcoin an easy target to the many enemies it has. This grossly discouraged many good coders/developers and users. Unfounded lies and negativity have substantial effects on people's minds by decreasing morale. Not to mention the credibility issues it creates.The powers that be are well aware of this, as they are masters of lies and psychological warfare. That is how they co opt every system.Bitcoin itself is a sterile asset. It cannot speak for itself. Humans are designed to be social and interact with other humans. Everyone has a role to play, yet that role is also different based on abilities. Contrary to the modern world, in reality differences are real they exist. Deal with it. Since Bitcoin is sterile, speaking the truth about bitcoin defends the very people involved in it. This increases morale.Every system in nature is hierarchical. Contrary to anarchist / communist/capitalist/ libertarian utopias, hierarchy is the way the universe is programmed to operate under. People need to recognize their own weakness and limitations and be content. Rallying around principled leaders leads to robust and flourishing systems. Bitcoin has lacked this for years. Bitcoin had the technical superiority to be great but lacked the natural human element, or at least a correct expression of it.Andreas is to be commended not only because he is very articulate and intelligent(understands history) but most important of all Andreas has integrity and ethical values. THIS IS LACKING HUGE IN THE TECH COMMUNITY AT LARGE.Andreas is also not afraid to go on the offensive against the many enemies of Bitcoin with straight to the point rebuttals. Essentially truth is his motivation. This is a much higher motivator then the typical libertarian "self interest profit motive". Selfishness leads nowhere.If only a few more people like Andreas emerge, then the sky is the limit for this project. It will soar to heights unimaginable.</t>
  </si>
  <si>
    <t>http://ift.tt/1fCbQ9E</t>
  </si>
  <si>
    <t>January 31, 2014 at 11:31AM</t>
  </si>
  <si>
    <t>black-boy</t>
  </si>
  <si>
    <t>Is it easy to withdraw EUR from MTGox?</t>
  </si>
  <si>
    <t>I live in an Europe country, thus I'm able to accept SEPA transfers into my bank account. I have seen you can withdraw money from gox via SEPA transfer, but still I see a lot of people complaining about how hard it is to withdraw the money from there.I'd be providing my full identity + utility bills to fully verify my account before trying to withdraw to avoid troubles.Does anyone know the truth? Preferably personal experiences.</t>
  </si>
  <si>
    <t>http://ift.tt/1gvVeFC</t>
  </si>
  <si>
    <t>January 31, 2014 at 11:29AM</t>
  </si>
  <si>
    <t>Fred Wilson shares his thoughts on freedom and innovation</t>
  </si>
  <si>
    <t>http://ift.tt/1feSxmi</t>
  </si>
  <si>
    <t>http://ift.tt/1hV5Fiz</t>
  </si>
  <si>
    <t>January 31, 2014 at 11:51AM</t>
  </si>
  <si>
    <t>Winklevosses to Submit Revised Bitcoin ETF to SEC</t>
  </si>
  <si>
    <t>http://ift.tt/1bDXCSS</t>
  </si>
  <si>
    <t>http://ift.tt/1bF1OBZ</t>
  </si>
  <si>
    <t>January 31, 2014 at 11:48AM</t>
  </si>
  <si>
    <t>STAndrews00</t>
  </si>
  <si>
    <t>BTC Future, Legislation, and You...Rep. Steve Stockman's Legislative Position on Bitcoin</t>
  </si>
  <si>
    <t>NEED YOUR INPUTS: If you were able to write an entire bill geared towards protecting Bitcoin in the future, what would you have it include? Would it be prohibitive? restrictive? exclusionary? definitional? We are two law and policy experts who are both long time Bitcoiners. We are located in the D.C. area and have been asked by Congressman Steve Stockman to formulate both a Bitcoin position paper and potentially a draft piece of legislation. Please help us and provide substantive comments to inform this position paper and potential draft legislation. Your input is much appreciated!</t>
  </si>
  <si>
    <t>http://ift.tt/1jQA7OA</t>
  </si>
  <si>
    <t>January 31, 2014 at 12:21PM</t>
  </si>
  <si>
    <t>Xendrios</t>
  </si>
  <si>
    <t>bitcoin247sales.com - new marketplace</t>
  </si>
  <si>
    <t>Hello everyone,My company and myself have been hard at work to provide the world with a marketplace for goods and services that uses bitcoins and is as cheap as possible. I introduce to you: http://ift.tt/1bF7DPD We offer alot of features and are in full expansion. Features include escrow, instant digital delivery, referral system, fixed price sales as well as auctions. I'm posting here because we'd like some feedback from anyone that's willing to provide some. So if you have any comments, requests or questions, fire away!</t>
  </si>
  <si>
    <t>http://ift.tt/1jQEedC</t>
  </si>
  <si>
    <t>January 31, 2014 at 12:19PM</t>
  </si>
  <si>
    <t>New Hong Kong Bitcoin exchange HKCEx announces $2M investment</t>
  </si>
  <si>
    <t>http://ift.tt/1jPLVRg</t>
  </si>
  <si>
    <t>http://ift.tt/1jQEgSz</t>
  </si>
  <si>
    <t>January 31, 2014 at 12:40PM</t>
  </si>
  <si>
    <t>How To Invest $100, $1,000, Or $10,000. Extension to article: how to invest any amount of money- Bitcoin</t>
  </si>
  <si>
    <t>http://ift.tt/1bbXY35</t>
  </si>
  <si>
    <t>http://ift.tt/1bbXZUW</t>
  </si>
  <si>
    <t>January 31, 2014 at 12:38PM</t>
  </si>
  <si>
    <t>austinbregg</t>
  </si>
  <si>
    <t>asking for some pointers</t>
  </si>
  <si>
    <t>I have been a avid follower of ฿itcoin always saw its potential. Missed my time to buy in when it was 40 something cause i was saving for the girls ring and trying to be "responsible" anyway i manage 2 store location for computer repair and while we don't do too much retail sales. I want to try and explain to the owners why we should be accepting ฿itcoins and how they can benefit them. I also want to try and get them to pay some or all salary in ฿itcoin as im already converting 20-40% off all income into cryptocurrency.I already know a lot of the basics to explain but i wanna make sure i have a solid gameplan before i go into it with just cause "were a tech company we should be on the forefront of technology.Thanks in advance</t>
  </si>
  <si>
    <t>http://ift.tt/1bbYcas</t>
  </si>
  <si>
    <t>January 31, 2014 at 12:30PM</t>
  </si>
  <si>
    <t>ryvers</t>
  </si>
  <si>
    <t>Arbitrage info on Windows Phone</t>
  </si>
  <si>
    <t>There is new application on Windows Phone 7.1 and higher which collects values from few exchanges and can give you information about arbitrage (with predefined level).Take a look at this. http://ift.tt/1fs5ADg</t>
  </si>
  <si>
    <t>http://ift.tt/1bbYhen</t>
  </si>
  <si>
    <t>January 31, 2014 at 12:26PM</t>
  </si>
  <si>
    <t>BitMiner’s Rejoice: FinCEN Recognizes Digital Mining</t>
  </si>
  <si>
    <t>http://ift.tt/1jQELMA</t>
  </si>
  <si>
    <t>http://ift.tt/1bF8nV6</t>
  </si>
  <si>
    <t>January 31, 2014 at 12:52PM</t>
  </si>
  <si>
    <t>demangrtdj</t>
  </si>
  <si>
    <t>what is the best way to buy tiny amounts of bitcoin?</t>
  </si>
  <si>
    <t>I am trying to make a purchase with BTC and need .0008 BTC less than I have. I was wandering how it is possible to purchase that small amount. I have looked at many exchanges such as coinbase, localbitcoin, etc but most of them (all) require a minimum and will not let me buy just a dollar of BTC</t>
  </si>
  <si>
    <t>http://ift.tt/1ntOokq</t>
  </si>
  <si>
    <t>January 31, 2014 at 01:12PM</t>
  </si>
  <si>
    <t>BillyMays_Here_</t>
  </si>
  <si>
    <t>Billy Mays Here With the ULTIMATE Bitcoin KILLER APP</t>
  </si>
  <si>
    <t>Has your relationship turned sour? Can't stop your SO from seizing all your assets? Feeling depressed?NOW is NOT the time to check out of life: it's time to CASH IN.Hi, I'm Billy Mays- And this little divorce SECRET has the world's nastiest divorce attorney practically crying himself to sleep.Peer reviews demonstrate by scientific method that you may have lots to gain here. And why shouldn't a divorce be the best thing to ever happen to you? Think outside the box! This is what the LAWYERS don't WANT you to know.Here's the key to the system, in one easy step:Convert everything you own to Bitcoin ... BEFORE the divorce.That's right. Think Bitcoin is crazy? Think again. Even when the Chinese made Bitcoin virtually illegal, the Bitcoin price still only fell by HALF. And if you do nothing, your failed relationship will cost you 50% of your wealth, OR MORE, over 89% of the time! You're literally GUARANTEED to lose 50% of your net worth. The bar couldn't be lower! This is a truly exciting opportunity to CASH IN. Let me tell you how. Call 1-800-BITTER-DIVORCE, toll free!Choose to exit your failed relationship without asset forfeiture.Walk away from your divorcee - scott free.Spend your Bitcoin in over 100 countries and on dozens of Websites. Buy bed sheets, or illegal drugs and guns. The choice is yours!But for a limited time only, we're offering not one, not two, but FOUR special bonuses for our first 100 callers. Dial 1-800-BITTER-DIVORCE, right now, to receive:$37: The Top 7 Ways to Liquidate Assets Quickly$99: Hardback Book: Top NYC Attorney David Cohen Guides You Through the Bitter Divorce Process, Step by Step$299: 6 DVD Set: Anthony Robbins Divorce Rebound Masterclass$77: The Ultimate Deep Dish Pizza: Delivered to Your Door By INSTANT DRONE STRIKEThat's more than a $500 value, yours FREE, when you call right now. Operators are standing by. Pick up the phone and dial 1-800-BITTER-DIVORCE. That's 1-800-BITTER-DIVORCE.</t>
  </si>
  <si>
    <t>http://ift.tt/1bFiycf</t>
  </si>
  <si>
    <t>January 31, 2014 at 01:08PM</t>
  </si>
  <si>
    <t>mark8555</t>
  </si>
  <si>
    <t>When Bitcoin goes mainstream, what data can be learned from transactions on the blockchain?</t>
  </si>
  <si>
    <t>http://ift.tt/1bFiM2X</t>
  </si>
  <si>
    <t>January 31, 2014 at 01:04PM</t>
  </si>
  <si>
    <t>ACCEPTING BITCOIN NOW awesome body painting and tshirts</t>
  </si>
  <si>
    <t>http://ift.tt/1ntRTHO</t>
  </si>
  <si>
    <t>http://ift.tt/1ntRTHQ</t>
  </si>
  <si>
    <t>January 31, 2014 at 01:03PM</t>
  </si>
  <si>
    <t>shiruken</t>
  </si>
  <si>
    <t>Introduce Hive, a beautiful, easy-to-use Bitcoin wallet for Mac OS X</t>
  </si>
  <si>
    <t>http://ift.tt/1iSdUzu</t>
  </si>
  <si>
    <t>http://ift.tt/1khPtJB</t>
  </si>
  <si>
    <t>January 31, 2014 at 01:28PM</t>
  </si>
  <si>
    <t>btcquant</t>
  </si>
  <si>
    <t>Video - Bitcoin Trading: A Statisticl Analysis</t>
  </si>
  <si>
    <t>http://ift.tt/1bFm7it</t>
  </si>
  <si>
    <t>http://ift.tt/1bFm5Ht</t>
  </si>
  <si>
    <t>January 31, 2014 at 01:52PM</t>
  </si>
  <si>
    <t>ThatGmodGuy</t>
  </si>
  <si>
    <t>Mantle for mining litecoin?</t>
  </si>
  <si>
    <t>Do you think mantle (AMD's new rendering solution) will be able to be used in litecoin mining rigs, or will the new ASIC's coming out soon beat them to it?</t>
  </si>
  <si>
    <t>http://ift.tt/1cBGNMB</t>
  </si>
  <si>
    <t>January 31, 2014 at 01:51PM</t>
  </si>
  <si>
    <t>Apple's reason for denying BIPS POS App to be featured in their app store.</t>
  </si>
  <si>
    <t>"No Bitcoin transactions are allowed in any App per App Store Review Guidelines." OK this is fine and dandy I guess, how about we redefine our reviewer guidelines a little bit. The binary has now been re-uploaded for review with the following reviewer description. "Appropriate revisions made to app, for compliance with App Store Review Guidelines! No Bitcoin Transactions is now being made within this app. The App now shows a simple URI link."Is this not in reality what it does ? There are no transactions being made in the app, the app simply gives payment information and the transaction happens in the blockchain, when the customers sends the bitcoin to the URI link given by the Point of Sale app.http://ift.tt/1cLekiI</t>
  </si>
  <si>
    <t>http://ift.tt/1fonma2</t>
  </si>
  <si>
    <t>January 31, 2014 at 01:49PM</t>
  </si>
  <si>
    <t>glittergates</t>
  </si>
  <si>
    <t>FinCEN Declares Bitcoin Miners, Investors Aren&amp;amp;amp;#039;t Money Transmitters</t>
  </si>
  <si>
    <t>http://ift.tt/1iRjjH0</t>
  </si>
  <si>
    <t>http://ift.tt/1cBHeGA</t>
  </si>
  <si>
    <t>January 31, 2014 at 01:45PM</t>
  </si>
  <si>
    <t>rochambeau123</t>
  </si>
  <si>
    <t>NYC Hearings and CoinValidation -- CV claims to be able to keep fungibility. How?</t>
  </si>
  <si>
    <t>http://ift.tt/1fonLsZ</t>
  </si>
  <si>
    <t>http://ift.tt/1cBHkyf</t>
  </si>
  <si>
    <t>January 31, 2014 at 01:41PM</t>
  </si>
  <si>
    <t>waitingforpizza</t>
  </si>
  <si>
    <t>Buying Steam games with BTC</t>
  </si>
  <si>
    <t>This is mostly a shout out to dux0r in the reddit game swap community on steam.Bought a few copies of Planetary Annihilation from him with BTC, and it was awesome. Apparently there a few people on there that trade in BTC, if you anyone here is looking for steam games.</t>
  </si>
  <si>
    <t>http://ift.tt/1cBHjdv</t>
  </si>
  <si>
    <t>January 31, 2014 at 02:29PM</t>
  </si>
  <si>
    <t>jdebunt</t>
  </si>
  <si>
    <t>Crypto Monthly #1 Available Now! Bitcoin &amp;amp; Altcoin magazine - FREE!</t>
  </si>
  <si>
    <t>http://ift.tt/1nu5D59</t>
  </si>
  <si>
    <t>http://ift.tt/1nu5D5a</t>
  </si>
  <si>
    <t>January 31, 2014 at 02:25PM</t>
  </si>
  <si>
    <t>coastalfir</t>
  </si>
  <si>
    <t>Is the Bitcoin Blockchain unwieldy?</t>
  </si>
  <si>
    <t>Bitcoin-qt client is takes days to sync and snapshots of the block chain are multi-gigabit files on pirate bay, how is this supposed to scale if/when bitcoin becomes a default currency?</t>
  </si>
  <si>
    <t>http://ift.tt/1nu5Oh5</t>
  </si>
  <si>
    <t>January 31, 2014 at 02:09PM</t>
  </si>
  <si>
    <t>Bitcoin Foundation: Q2 2013 Grant Awardee Coinpunk Update and Q1 Grant Deadline</t>
  </si>
  <si>
    <t>http://ift.tt/1aKXlD5</t>
  </si>
  <si>
    <t>http://ift.tt/1cBJZrJ</t>
  </si>
  <si>
    <t>amusing Writings from 2008 asking where digital currency is. David Friedman.</t>
  </si>
  <si>
    <t>http://ift.tt/1fosxXs</t>
  </si>
  <si>
    <t>http://ift.tt/1cBJXQp</t>
  </si>
  <si>
    <t>January 31, 2014 at 02:04PM</t>
  </si>
  <si>
    <t>Bernanke's True Legacy</t>
  </si>
  <si>
    <t>http://ift.tt/1fosAT2</t>
  </si>
  <si>
    <t>http://ift.tt/1cBJXQx</t>
  </si>
  <si>
    <t>January 31, 2014 at 02:00PM</t>
  </si>
  <si>
    <t>RakeRocter</t>
  </si>
  <si>
    <t>Visa takes a swipe at Bitcoin</t>
  </si>
  <si>
    <t>http://ift.tt/MzFu7q</t>
  </si>
  <si>
    <t>http://ift.tt/1cBJZI4</t>
  </si>
  <si>
    <t>January 31, 2014 at 02:46PM</t>
  </si>
  <si>
    <t>ezsdi</t>
  </si>
  <si>
    <t>Fuck you, banks</t>
  </si>
  <si>
    <t>I am an expat from Europe living in Japan. The only ATM's I can use are the ones in 7/11. I am not allowed to get more than a small sum per day from them.Fuck you, banks and card companies.</t>
  </si>
  <si>
    <t>http://ift.tt/1hVK21x</t>
  </si>
  <si>
    <t>January 31, 2014 at 02:43PM</t>
  </si>
  <si>
    <t>ForrestTrump</t>
  </si>
  <si>
    <t>Popular Finance App Mint Now Lets You Manage Your Bitcoin Billions</t>
  </si>
  <si>
    <t>http://ift.tt/1hVK3m5</t>
  </si>
  <si>
    <t>http://ift.tt/1hVK49z</t>
  </si>
  <si>
    <t>January 31, 2014 at 02:38PM</t>
  </si>
  <si>
    <t>Amir Taaki Could Have Been A Contender Instead of the Bum Which is What He is</t>
  </si>
  <si>
    <t>http://ift.tt/1cBMPwK</t>
  </si>
  <si>
    <t>http://ift.tt/1cBMNow</t>
  </si>
  <si>
    <t>January 31, 2014 at 02:35PM</t>
  </si>
  <si>
    <t>fuzzball45</t>
  </si>
  <si>
    <t>Mt Gox Wire Transfers.</t>
  </si>
  <si>
    <t>So I put in for a wire transfer to withdraw $600 USD on December 5th. My account is verified and I have used wire transfer to withdraw before. It has been almost two months. Mt. Gox is not responding to my ticket requests, and I am starting to think I will never see my money. What should I do?</t>
  </si>
  <si>
    <t>http://ift.tt/1hVK6ym</t>
  </si>
  <si>
    <t>January 31, 2014 at 02:53PM</t>
  </si>
  <si>
    <t>trainingsengineering</t>
  </si>
  <si>
    <t>Remember to tip Andreas Antonopoulos!</t>
  </si>
  <si>
    <t>This guy is doing so much good for the community and the world. Remember to show your support (if you have any) and tip the guy to propel his efforts even further.His address an be found here http://ift.tt/1f5w9gP his tipping address is 1andreas3batLhQa2FawWjeyjCqyBzypdDouble check the address before sending please.</t>
  </si>
  <si>
    <t>http://ift.tt/1nub8AN</t>
  </si>
  <si>
    <t>January 31, 2014 at 03:19PM</t>
  </si>
  <si>
    <t>sammy777777</t>
  </si>
  <si>
    <t>Explanation of private/public keys pleeze?</t>
  </si>
  <si>
    <t>Ok so you type in 'dumpprivkey (public address here)' into your client and it spits out a 'private key'? So what is the private key? And does each address in your client that has ever received coins have its own private key? I want to ask more questions too once someone replies. Thanks.</t>
  </si>
  <si>
    <t>http://ift.tt/1foHCrQ</t>
  </si>
  <si>
    <t>leafeator</t>
  </si>
  <si>
    <t>Gox proof of residency documents</t>
  </si>
  <si>
    <t>Quick question regarding people who have gotten verified on gox, because I now have to, if a credit card bill worked, or if they considered that the same as a bank statement.I don't have a lot of proof of residency document options being young and still living with the parents. A buddy of mine took over a month to get approved, so I do not want to send in documents I am unsure of only to have them rejected, then have to wait ~2 months to actually be able to withdraw.Thanks~</t>
  </si>
  <si>
    <t>http://ift.tt/1foI2P4</t>
  </si>
  <si>
    <t>January 31, 2014 at 03:35PM</t>
  </si>
  <si>
    <t>gmdavestevens</t>
  </si>
  <si>
    <t>mBTC Viewer for Greasemonkey: A script that converts BTC, uBTC, Satoshi to mBTC, if that is the type of thing you are into.</t>
  </si>
  <si>
    <t>http://ift.tt/1bcv328</t>
  </si>
  <si>
    <t>http://ift.tt/1bcv5ab</t>
  </si>
  <si>
    <t>January 31, 2014 at 03:52PM</t>
  </si>
  <si>
    <t>MtGox please update your claim. -Thank you!</t>
  </si>
  <si>
    <t>http://ift.tt/1nujIQ4</t>
  </si>
  <si>
    <t>http://ift.tt/1kitCBS</t>
  </si>
  <si>
    <t>January 31, 2014 at 04:11PM</t>
  </si>
  <si>
    <t>Why Bitcoin Has The Potential To Blow The Legacy Payments System Out Of The Water</t>
  </si>
  <si>
    <t>http://ift.tt/1nrK70T</t>
  </si>
  <si>
    <t>http://ift.tt/1a5PLlM</t>
  </si>
  <si>
    <t>January 31, 2014 at 04:06PM</t>
  </si>
  <si>
    <t>pendok</t>
  </si>
  <si>
    <t>Sharing what little Bitcoin I have to help spread the word. Pls share with someone who doesn't already have any. Thanks.</t>
  </si>
  <si>
    <t>http://ift.tt/1dcNO1Z</t>
  </si>
  <si>
    <t>http://ift.tt/1a5PUFO</t>
  </si>
  <si>
    <t>OsmiumX</t>
  </si>
  <si>
    <t>ATMs being rolled in Australia for online currency Bitcoin.</t>
  </si>
  <si>
    <t>http://ift.tt/1dcNTCI</t>
  </si>
  <si>
    <t>http://ift.tt/1a5PZJD</t>
  </si>
  <si>
    <t>January 31, 2014 at 04:01PM</t>
  </si>
  <si>
    <t>Ponulens</t>
  </si>
  <si>
    <t>Overstock.com shares dropped 23% today !!! Earnings report seems not being worse than competitors'. What is to blame? Is this the reaction of shareholders to Bitcoin adoption, or just a coincidence?</t>
  </si>
  <si>
    <t>http://ift.tt/1dcNWP5;</t>
  </si>
  <si>
    <t>http://ift.tt/1dcNWP9</t>
  </si>
  <si>
    <t>January 31, 2014 at 04:30PM</t>
  </si>
  <si>
    <t>alprazolame</t>
  </si>
  <si>
    <t>Silly, but cool: Reddit renames a server "To-The-Moon" in honor of 100k subs on r/Bitcoin.</t>
  </si>
  <si>
    <t>http://ift.tt/1aM7zmS</t>
  </si>
  <si>
    <t>http://ift.tt/1hW41gH</t>
  </si>
  <si>
    <t>January 31, 2014 at 04:19PM</t>
  </si>
  <si>
    <t>pibulin</t>
  </si>
  <si>
    <t>New Blog of the e-crypto</t>
  </si>
  <si>
    <t>Good morning, I show you a new blog when you´ll be able to see the last news of the cryptocurrencies. The blog is in Spanish but you can traslate the site in the same blog if you want.This blog contain block explorer with all differents e-crypto but currently is in construction.You can see some of them and I hope all e-crypto will be ready soo.http://ift.tt/1iSCCji</t>
  </si>
  <si>
    <t>http://ift.tt/1gwt79d</t>
  </si>
  <si>
    <t>January 31, 2014 at 04:52PM</t>
  </si>
  <si>
    <t>When this happens, Bitcoin will go BIG</t>
  </si>
  <si>
    <t>Bitcoin preserved its value for over 3 months now. Yet there is one problem with it. The value of bitcoin fluctiates alot daily. When the daily value of bitcoin stabilizes merchants will consider bitcoin as a currency, rather than investment.If a merchant can accept bitcoin, without doubting that it will lose 5% value before he can cash out (the night after the sale) then bitcoin will go wide. Its value will steadily incease.So yeah all we need is a bit of belief into the value of bitcoin. For that to happen we have to educate people.</t>
  </si>
  <si>
    <t>http://ift.tt/1bFZIS4</t>
  </si>
  <si>
    <t>January 31, 2014 at 04:45PM</t>
  </si>
  <si>
    <t>BrainDamageLDN</t>
  </si>
  <si>
    <t>How long before the police raid bitcoin miners looking for weed farms?</t>
  </si>
  <si>
    <t>Just a thought that popped into my mind. Police look for properties using unusually high amounts of electricity. How long before they bust into someone's house looking for a weed factory, only to find a few mining rigs?</t>
  </si>
  <si>
    <t>http://ift.tt/1bG02At</t>
  </si>
  <si>
    <t>January 31, 2014 at 04:42PM</t>
  </si>
  <si>
    <t>The Jane - Waiting for you in the bar, accepting Bitcoin.</t>
  </si>
  <si>
    <t>http://ift.tt/1bG0dM0</t>
  </si>
  <si>
    <t>http://ift.tt/1bG0ejh</t>
  </si>
  <si>
    <t>sqd</t>
  </si>
  <si>
    <t>"You have $0.00 available" when going for withdrawal on Bitstamp.. ?</t>
  </si>
  <si>
    <t>I have an almost $4k balance at Bitstamp, but when I go to Withdrawal, it says I have $0.00 availble, how come?I have sent a support ticket to them, but I'm guessing I can get an answer far more quickly here.. if anyone has ever experienced this?</t>
  </si>
  <si>
    <t>http://ift.tt/1bG0sH2</t>
  </si>
  <si>
    <t>HarmonicWavelength</t>
  </si>
  <si>
    <t>LA Bitcoin miner, Sebuh Honarchian, demonstrates live mining operation in interview with Bitcoin Billboards Team.</t>
  </si>
  <si>
    <t>http://ift.tt/1nuuQww</t>
  </si>
  <si>
    <t>http://ift.tt/1bG0sH4</t>
  </si>
  <si>
    <t>January 31, 2014 at 04:39PM</t>
  </si>
  <si>
    <t>Shinkei</t>
  </si>
  <si>
    <t>Address linked to Cryptolocker</t>
  </si>
  <si>
    <t>Blockchain linkThis address received quite a bit of money from one of the confirmed Cryptolocker addresses. In fact, this address has the highest amount of received transactions of any I've ever seen before. Does anyone know who controls this wallet?</t>
  </si>
  <si>
    <t>http://ift.tt/1kiDM5w</t>
  </si>
  <si>
    <t>January 31, 2014 at 05:11PM</t>
  </si>
  <si>
    <t>Cryptocurrency News Round-Up: China Bitcoin Ban Has No Effect on Value</t>
  </si>
  <si>
    <t>http://ift.tt/1kiL8WH</t>
  </si>
  <si>
    <t>http://ift.tt/1kiL8WI</t>
  </si>
  <si>
    <t>January 31, 2014 at 05:05PM</t>
  </si>
  <si>
    <t>bitcorati</t>
  </si>
  <si>
    <t>Traditional financial guys hoping for more inflation again? It's like being in the movie Idiocracy! Bring on Bitcoin please! Deflation is actually good!</t>
  </si>
  <si>
    <t>http://ift.tt/1kiLe0o</t>
  </si>
  <si>
    <t>http://ift.tt/1kiLg8D</t>
  </si>
  <si>
    <t>January 31, 2014 at 04:59PM</t>
  </si>
  <si>
    <t>ThePiachu</t>
  </si>
  <si>
    <t>New cryptocoin fundraising subreddit!</t>
  </si>
  <si>
    <t>Hey everyone!Seeing how generous the various cryptocurrency subreddits are, I thought it would be a good idea to work together on achieving bigger and bigger goals. This is why I started /r/CryptoFundraiser/ - a subreddit dedicating to raising money for various selfless projects using any number of coins. You can start your own campaigns there, or just promote your existing fundraisers by linking to them in that subreddit.I am also looking for moderators to help shape the subreddit. I would be happy to accept any existing moderator of a cryptocurrency-focused subreddit as a mod - just let me know :). Other candidates are also welcome to apply, but I would expect a good reputation in the cryptocoin space as a minimum requirement.</t>
  </si>
  <si>
    <t>http://ift.tt/1bcIBuC</t>
  </si>
  <si>
    <t>January 31, 2014 at 05:21PM</t>
  </si>
  <si>
    <t>Bitcoins Are Being Accepted By BTC China Again.</t>
  </si>
  <si>
    <t>http://ift.tt/1bG6ibl</t>
  </si>
  <si>
    <t>http://ift.tt/1jRmM8H</t>
  </si>
  <si>
    <t>digitaldimond</t>
  </si>
  <si>
    <t>If some one wrote a book called The Bitcoin Bible...... What would the 10 commandments be???</t>
  </si>
  <si>
    <t>http://ift.tt/1bG6vvb</t>
  </si>
  <si>
    <t>January 31, 2014 at 06:02PM</t>
  </si>
  <si>
    <t>collapsing_effigy</t>
  </si>
  <si>
    <t>I don't want to put this in R/bitcoinbeginners where it might mislead someone so I'll have the idea struck down here, because I'm sure I'm missing something.</t>
  </si>
  <si>
    <t>Is my trust in those who have an interest in maintaining an artificially high price when I buy bitcoin? If that's the case, wouldn't those with an interest in destroying bitcoin start with bringing down the price by using identical methods?Isn't it possible that the price is mainly the result of bot activity? Bots can be programmed to exhibit extremely sophisticated behavior as they emulate a market deciding on a price.I realize that bots are probably not representing the activity on sites like Coinbase and Bitstamp, but isn't possible that smaller sites like bter and cryptsy are mainly bot activity? (While Mt. Gox does vet their members with proof of identity schemes, I don't trust them based on the hinky business I've seen from them in the past and even the present, so I won't include them in this list.)True, those smaller sites represent trading between cryptocurrencies, and do not currently allow for trading between fiat and cryptocurrencies, but price manipulation at that level ought to have an impact on the higher levels once customers transfer their BTC into places like Coinbase and Bitstamp. (I suppose this could be an example of a way to bring the price down since mining a cryptocurrency outside of the Bitcoin blockchain is probably the lowest cost one can pay for a bitcoin if the currency takes off.)This wouldn't necessarily be a problem, but if we're talking about huge rooms filled with computers, each with several hundred (thousand?) bots dedicated to manipulating the price, then I start to feel like I've been taken in on something.On the other hand, if I agreed on a price way above the true price -- whatever that means (as do all of the others vetted by sites like Coinbase and Bitstamp), that becomes the true price, for a time.I don't know what to make of all this. Can someone put my price thoughts to rest?</t>
  </si>
  <si>
    <t>http://ift.tt/1igf3Oq</t>
  </si>
  <si>
    <t>January 31, 2014 at 05:59PM</t>
  </si>
  <si>
    <t>gabridome</t>
  </si>
  <si>
    <t>Blockchain.info beautiful feature "request payment" doesn't work. Please fix it.</t>
  </si>
  <si>
    <t>Dear Ben, I don't know where to post this but I think the error is in the uri that now includes an erroneous "//" after "bitcoin:". So if you request a payment on the in page: http://ift.tt/1iSXtTt qr reader reads: bitcoin://1AADG28dqWv8kFc6YGqZ46Xc3F7N5tK1Ce?amount=0.02The correct form would be: bitcoin:1AADG28dqWv8kFc6YGqZ46Xc3F7N5tK1Ce?amount=0.02Please fix it.P.S.: Please Ben fire Andreas.The community needs him full time! :)</t>
  </si>
  <si>
    <t>http://ift.tt/1iSXwi9</t>
  </si>
  <si>
    <t>January 31, 2014 at 06:18PM</t>
  </si>
  <si>
    <t>mzt1</t>
  </si>
  <si>
    <t>NEW: bitc: a new thin SPV bitcoin client for linux/mac</t>
  </si>
  <si>
    <t>http://ift.tt/1cCaFZl is a thin SPV bitcoin client.100% C code,support for linux and mac platforms,console based: uses ncurses,home grown async network i/o stack,home grown poll loop,home grown bitcoin engine,supports encrypted wallet,multi-threaded,valgrind clean.You'll need basic dev skills to install it: check-out the code, install dependencies then build. It's all in the README file. I'm interested in all kinds of feedback you may have: feature requests, bugs, etc. Thanks!</t>
  </si>
  <si>
    <t>http://ift.tt/1hWptly</t>
  </si>
  <si>
    <t>January 31, 2014 at 06:16PM</t>
  </si>
  <si>
    <t>sbalani</t>
  </si>
  <si>
    <t>Wild Season is entering the last week of our post-kickstarter pledge accepting for those that didn't/couldn't use kickstarter. We're accepting bitcoin :)</t>
  </si>
  <si>
    <t>http://ift.tt/1cCaNI9</t>
  </si>
  <si>
    <t>http://ift.tt/1hWpIgs</t>
  </si>
  <si>
    <t>January 31, 2014 at 06:09PM</t>
  </si>
  <si>
    <t>yqfpmz</t>
  </si>
  <si>
    <t>Huobi made me a millionaire for one hour</t>
  </si>
  <si>
    <t>So I transferred a small amount of money to my Huobi account today, only to check several hours later to find that 5,510,367.00 CNY had been credited to my account instead. Instead of buying 1000 bitcoins and transferring them to cold storage for safekeeping, I called customer support immediately and they corrected their mistake, so I ended up only being a CNY multi-millionaire for that one-hour period.So now I need bitcoin to go way past mars so I can be rich like that again someday :)</t>
  </si>
  <si>
    <t>http://ift.tt/1igfN6d</t>
  </si>
  <si>
    <t>apc01</t>
  </si>
  <si>
    <t>Why Bitcoin can be money, while the Dollar is not</t>
  </si>
  <si>
    <t>http://ift.tt/1iSYhI6</t>
  </si>
  <si>
    <t>http://ift.tt/1igfPuN</t>
  </si>
  <si>
    <t>TripleCrispy</t>
  </si>
  <si>
    <t>January 31st, 2014 - The day in bitcoin history nothing happend</t>
  </si>
  <si>
    <t>Well, I know, it's not over yet. But it's nearly over in China and no crash or price explosion yet. I guess this day will be remembered as the day everyone was waiting for something to happen and nothing happend.</t>
  </si>
  <si>
    <t>http://ift.tt/1iSYk6I</t>
  </si>
  <si>
    <t>January 31, 2014 at 06:41PM</t>
  </si>
  <si>
    <t>yomofos</t>
  </si>
  <si>
    <t>China Bitcoin Exchange Restores Deposit Facility</t>
  </si>
  <si>
    <t>http://ift.tt/1cBNnml(cross posted from http://ift.tt/1fD3vCI)</t>
  </si>
  <si>
    <t>http://ift.tt/1ecZqbx</t>
  </si>
  <si>
    <t>January 31, 2014 at 06:54PM</t>
  </si>
  <si>
    <t>MasterCh13f</t>
  </si>
  <si>
    <t>Happy Chinese New Year, Bitcoin! Biggest exchange opens for business despite bank warning</t>
  </si>
  <si>
    <t>http://ift.tt/1bcr0jb</t>
  </si>
  <si>
    <t>http://ift.tt/1kjdLCY</t>
  </si>
  <si>
    <t>agentbigman</t>
  </si>
  <si>
    <t>Notice Sent To Reserve Bank of India Demanding Clarity On Bitcoin Law In India.</t>
  </si>
  <si>
    <t>http://ift.tt/1nuRJ2T</t>
  </si>
  <si>
    <t>http://ift.tt/1kje6FP</t>
  </si>
  <si>
    <t>January 31, 2014 at 06:52PM</t>
  </si>
  <si>
    <t>da_js</t>
  </si>
  <si>
    <t>Bitcoin Goes Boom | Foreign Affairs</t>
  </si>
  <si>
    <t>http://ift.tt/1bFBTtN</t>
  </si>
  <si>
    <t>http://ift.tt/1kjem7Y</t>
  </si>
  <si>
    <t>January 31, 2014 at 07:12PM</t>
  </si>
  <si>
    <t>Elpoepbarc</t>
  </si>
  <si>
    <t>Bitcoin `Ponzi' Concern Sparks Warning From Estonia Central Bank</t>
  </si>
  <si>
    <t>http://ift.tt/1kjjybK</t>
  </si>
  <si>
    <t>http://ift.tt/1kjjybN</t>
  </si>
  <si>
    <t>January 31, 2014 at 07:09PM</t>
  </si>
  <si>
    <t>Bitcoin's Fate Is in the Hands of Clueless Regulators | Wired Enterprise</t>
  </si>
  <si>
    <t>http://ift.tt/1kj8NWQ</t>
  </si>
  <si>
    <t>http://ift.tt/1kjjSY5</t>
  </si>
  <si>
    <t>January 31, 2014 at 07:05PM</t>
  </si>
  <si>
    <t>Panni30</t>
  </si>
  <si>
    <t>Andreas Antonopoulos TED nomination</t>
  </si>
  <si>
    <t>Forgive me for re-posting a hot topic on the very same subject but I want to make a more clear attempt to try and entice people to nominate Andreas for a TED conference on Bitcoin. This will greately benifit the proliferation of Bitcoin and thus make society a better place.The link to nominate a speaker is http://ift.tt/MDPAnN will ask for several bits of information of the speaker you are nominating which might be off putting if you are on time constraints but please take the time to fill these in as a small effort can have a big effect!I will put here serveral bits of information that you will require to make it easier!Contact telephone: 1 888-998-2918 Email: media@antonopoulos.comThe section on TED that asks you about the speaker credentials can be found on Andreas website: http://ift.tt/1f5w9gP which is a simple copy and paste job.For example, 'Andreas is a passionate technologist, who is well-versed in many technical subjects. He is a serial tech-entrepreneur, having launched businesses in London, New York, and California. He has earned degrees in Computer Science and Data Communications and Distributed Systems from UCL. With experience ranging from hardware and electronics to high level business and financial systems technology consulting and years as CTO/CIO/CSO in many companies — he combines authority and deep knowledge with an ability to make complex subjects easy to understand. He often brings a fresh perspective to a topic with surprising insights and his ability to identify underlying principles and connections between different topics. More than 200 of his articles on security, cloud computing and data centers have been published in print and syndicated worldwide. His expertise includes Bitcoin, crypto-currencies, Information Security, Cryptography, Cloud Computing, Data Centers, Linux, Open Source and robotics software development. He also has been CISSP certified for 12 years'.TED will also ask for video of the speaker, a high profile one of him on RT news is http://ift.tt/1kjjCIy also a very inspirational one of him in Argentinahttp://www.youtube.com/watch?v=c2CsJ2HMA2Iagain more videos can be found on his website http://ift.tt/1kjjCIA's get him on TED!!</t>
  </si>
  <si>
    <t>http://ift.tt/1kjjWqT</t>
  </si>
  <si>
    <t>January 31, 2014 at 07:34PM</t>
  </si>
  <si>
    <t>FruitWinder</t>
  </si>
  <si>
    <t>I've just had 0.11125306 BTC stolen (Blockchain.info) - can anyone help?</t>
  </si>
  <si>
    <t>I woke up to two messages on my phone saying that two transactions had been made from my Blockchain account.It's so strange, esspecially as I've got 2FA on my BlockChain account, which is sent as an SMS message to my phone. I can't think of any way that someone would have been able to compromise my account, or a computer that I was using to access my Blockchain account. If anyone has any suggestions on where I can go next (Not that I'm holding up much hope of getting them back), then I'd be extremely grateful.http://ift.tt/1cCkl5T</t>
  </si>
  <si>
    <t>http://ift.tt/1hWHMHw</t>
  </si>
  <si>
    <t>January 31, 2014 at 07:52PM</t>
  </si>
  <si>
    <t>Great post-NYC and FinCEN news for the USA: "You Don't Need a License to Mine Bitcoin"</t>
  </si>
  <si>
    <t>http://ift.tt/1fpnztn</t>
  </si>
  <si>
    <t>http://ift.tt/1kjyEyb</t>
  </si>
  <si>
    <t>January 31, 2014 at 07:51PM</t>
  </si>
  <si>
    <t>miraclemarc</t>
  </si>
  <si>
    <t>Email to a friend that is just not convinced!</t>
  </si>
  <si>
    <t>So I received this from a friend, "I still see Bitcoin as a fad or a collector’s item for a small part of the population. Bottom line, unless the ‘currency’ can be regulated it will never become mainstream. You can make money on coins, baseball cards…and I am sure you can make money on Bitcoin….but I still don’t feel it will make the mainstream, in its current form."My response, "Makes no difference to me. Just trying to inform you about a revolutionary technology. Bitcoin as a “currency” is just an application. Albeit does a better job than our current system. However, the real value is in Bitcoin (the protocol) which is the underlying technology of a peer to peer de-centralized ledger that solves the Byzantine General’s Problem and allows the entire world to share and qualify information with certainty without a central authority.Once that sinks in you will understand why it is such a big deal. More and more people around the world are realizing this every day. Whether bitcoin as a currency goes up in value vs the dollar or is worth a lot or a little in 10 years really doesn’t matter. It is the technology that was invented that will change everything.One day you will get it and I was trying to help you “get it” before the rest of the world, because it will have many very profitable investments as it grows – bitcoin, “the currency”, already being one of them.Could there be a problem in the code or an unforeseen issue in the design of bitcoin as a currency… certainly. If there is the price of bitcoin will drop and that is fine. However, once the problem is discovered shortly after the problem will be solved and the technology will continue on changing how we handle currency, voting, contracts, etc. The applications are near endless.You don’t have to trust me. Take a look at the open source code and the applications and the technology itself – make your own decision. It took me many months of questions and studying. Everyone I have met goes through the process of doubt, questions, research, and belief when it comes to this topic - including myself."</t>
  </si>
  <si>
    <t>http://ift.tt/1bdbOFu</t>
  </si>
  <si>
    <t>January 31, 2014 at 07:45PM</t>
  </si>
  <si>
    <t>CryptoPD</t>
  </si>
  <si>
    <t>We are building a strong twitter page for penny pump and dumps, lets get you all rich!</t>
  </si>
  <si>
    <t>http://ift.tt/1bdbTJz</t>
  </si>
  <si>
    <t>http://ift.tt/1bdbRRG</t>
  </si>
  <si>
    <t>January 31, 2014 at 07:39PM</t>
  </si>
  <si>
    <t>oleganza</t>
  </si>
  <si>
    <t>Bitcoin Explained</t>
  </si>
  <si>
    <t>http://ift.tt/1igsjTa</t>
  </si>
  <si>
    <t>http://ift.tt/1bdbYwC</t>
  </si>
  <si>
    <t>January 31, 2014 at 07:37PM</t>
  </si>
  <si>
    <t>Purchasing physically with bitcoin</t>
  </si>
  <si>
    <t>How is the process done? Will the merchant just ignore the confirmation of block and accept as it is done? Can it cause any security issues? Also how is the transfer done via smart phones? Merchant can request payment from a target adress, and adress can confirm right thats how its done?</t>
  </si>
  <si>
    <t>http://ift.tt/1iTea1b</t>
  </si>
  <si>
    <t>January 31, 2014 at 08:11PM</t>
  </si>
  <si>
    <t>BitStickers - Support Your Coin , Pay With Bitcoin</t>
  </si>
  <si>
    <t>http://ift.tt/1fq0hDM</t>
  </si>
  <si>
    <t>http://ift.tt/LwcAnT</t>
  </si>
  <si>
    <t>naturesneon</t>
  </si>
  <si>
    <t>Short RT article on Bitcoin and the Chinese New Year.</t>
  </si>
  <si>
    <t>http://ift.tt/1fq0ozf</t>
  </si>
  <si>
    <t>http://ift.tt/LwcFHW</t>
  </si>
  <si>
    <t>January 31, 2014 at 08:09PM</t>
  </si>
  <si>
    <t>Important implications for bitcoin/crypto's as an easily-converted local currency: The late Jane Jacobs argues the value of a currency is as a feedback mechanism, and that the proper macro-economic unit is the city, not the nation.</t>
  </si>
  <si>
    <t>http://ift.tt/LwcMmV</t>
  </si>
  <si>
    <t>http://ift.tt/LwcMmY</t>
  </si>
  <si>
    <t>January 31, 2014 at 07:59PM</t>
  </si>
  <si>
    <t>gibberish_digits</t>
  </si>
  <si>
    <t>1st level domains?</t>
  </si>
  <si>
    <t>Looking at all this "cointhis" and "cointhat" websites, I thought it would be neat to have 1st level domain names for cryptocurrency world.www.coin www.btc www.crc www.cryptoor something like that)</t>
  </si>
  <si>
    <t>http://ift.tt/LwcPiP</t>
  </si>
  <si>
    <t>January 31, 2014 at 07:55PM</t>
  </si>
  <si>
    <t>Winklevoss Twins: Sheriff Needed in Bitcoin's 'Wild, Wild West'</t>
  </si>
  <si>
    <t>http://ift.tt/MDYDFf</t>
  </si>
  <si>
    <t>http://ift.tt/LhnBZl</t>
  </si>
  <si>
    <t>January 31, 2014 at 08:29PM</t>
  </si>
  <si>
    <t>First Crypto-Currency as a Sovereign National Currency!</t>
  </si>
  <si>
    <t>http://ift.tt/1hX15jV</t>
  </si>
  <si>
    <t>http://ift.tt/1cCsWWi</t>
  </si>
  <si>
    <t>January 31, 2014 at 08:24PM</t>
  </si>
  <si>
    <t>The_Dark_Knight_08</t>
  </si>
  <si>
    <t>Within a matter of hours, the fate of Bitcoin will be pronounced as death.</t>
  </si>
  <si>
    <t>Bitcoin has not reached new highs by February 1st, and thus it's death may be proclaimed.. Only a few hours remain, and it's highly unlikely that by now, after 2 months, Bitcoin will make fresh highs.I had a good laugh reading these goys make posts saying 'Nothing happened!!!!!!! IT WAS ALL A LIE!!!!'Protip: The China news was already factored into the price long-beforehand, and this is reflected in the price going from ¥7588 to ¥2011 on BTCChina (and most of the volume with it). Anyone who was left is just a clueless speculator betting on hope, as most of you goys are.When China decide to clamp down on the Bitcoin exchanges, traders won't be given advance warning - the site will just mysteriously go offline, and a few hours later the news will come out from somewhere or someone that China has shutdown the exchanges.Keep in mind that this new law has only just come into affect today or yesterday - it would have been highly unusual for action to be taken immediately unless it was a very serious issue, and of course, Bitcoin isn't and shouldn't taken seriously.BTW, when is the 'brief, healthy correction' going to end? Bahahaha</t>
  </si>
  <si>
    <t>http://ift.tt/1hX1aE0</t>
  </si>
  <si>
    <t>January 31, 2014 at 08:17PM</t>
  </si>
  <si>
    <t>Bitcoin: the most potent force for resistance since the Smith and Wesson...</t>
  </si>
  <si>
    <t>http://ift.tt/1kjJnZo</t>
  </si>
  <si>
    <t>January 31, 2014 at 08:13PM</t>
  </si>
  <si>
    <t>chrisbeach</t>
  </si>
  <si>
    <t>Find friends of friends that trade bitcoins - CoinTouch.com</t>
  </si>
  <si>
    <t>http://ift.tt/1ddhGLy</t>
  </si>
  <si>
    <t>http://ift.tt/1kjJtAa</t>
  </si>
  <si>
    <t>January 31, 2014 at 08:47PM</t>
  </si>
  <si>
    <t>fdsagbve4aw3g3</t>
  </si>
  <si>
    <t>btc free donw</t>
  </si>
  <si>
    <t>http://ift.tt/1jS3rnS</t>
  </si>
  <si>
    <t>http://ift.tt/1bGUlCg</t>
  </si>
  <si>
    <t>January 31, 2014 at 08:46PM</t>
  </si>
  <si>
    <t>nowhere2beseen</t>
  </si>
  <si>
    <t>I just saw this bitcoin post in Hong Kong...</t>
  </si>
  <si>
    <t>http://ift.tt/1jS3wYB</t>
  </si>
  <si>
    <t>http://ift.tt/1bGUqpI</t>
  </si>
  <si>
    <t>January 31, 2014 at 08:40PM</t>
  </si>
  <si>
    <t>blackswanmx</t>
  </si>
  <si>
    <t>Influential Bitcoin exchange BTC China begins accepting Renminbi deposits after 6-week block</t>
  </si>
  <si>
    <t>http://ift.tt/1jS3Gzq</t>
  </si>
  <si>
    <t>http://ift.tt/1bGUAx6</t>
  </si>
  <si>
    <t>January 31, 2014 at 08:39PM</t>
  </si>
  <si>
    <t>Mint.com will see your bitcoins now</t>
  </si>
  <si>
    <t>http://ift.tt/1jNSXG4</t>
  </si>
  <si>
    <t>http://ift.tt/1jS3OyK</t>
  </si>
  <si>
    <t>mmitech</t>
  </si>
  <si>
    <t>a friend of mine who owns HOWLIN'AMPS interested in accepting Bitcoin and needs Help</t>
  </si>
  <si>
    <t>So I've been a Bitcoiner for almost a year and half and redditer for around 3 months, I am not so active on reddit but I am an active member in bitcointalk.my friend which is my coworker as well is willing to start with Bitcoin for sometime now, I convinced him that the best way to start is with helping the community by accepting Bitcoin for his hobby, he is a really enthusiastic musician and he also design and build top custom amplification prototypes with passion and love.So basically we are not looking at a mass production here, there will be only limited quantities as he does this only on his spare time as a hobby.http://ift.tt/1bGUSnJ there are any musicians here or anyone else who are interested and would like to purchase these devices with Bitcoin just hit the contact and let him now, he may add bitpay or whatever if there will be allot of interest.Edit: meeanwhile you can arrange to buy a device and use Bitcoin directly, you can also use escrow through Bitcointalk from the trusted Escrow listSpread the word.</t>
  </si>
  <si>
    <t>http://ift.tt/1jS3TCv</t>
  </si>
  <si>
    <t>January 31, 2014 at 08:37PM</t>
  </si>
  <si>
    <t>Bitcoin back: Major exchange resumes yuan trading</t>
  </si>
  <si>
    <t>http://ift.tt/1jRv14G</t>
  </si>
  <si>
    <t>http://ift.tt/1bGUVzX</t>
  </si>
  <si>
    <t>January 31, 2014 at 08:34PM</t>
  </si>
  <si>
    <t>http://ift.tt/1cBNnml</t>
  </si>
  <si>
    <t>http://ift.tt/1bGV1aQ</t>
  </si>
  <si>
    <t>January 31, 2014 at 08:31PM</t>
  </si>
  <si>
    <t>ErinPatrick</t>
  </si>
  <si>
    <t>NBA apparel</t>
  </si>
  <si>
    <t>Looking for snapbacks specifically, does anyone know of a website selling NBA apparel for bitcoin? Thanks!</t>
  </si>
  <si>
    <t>http://ift.tt/1bGRiKv</t>
  </si>
  <si>
    <t>January 31, 2014 at 08:58PM</t>
  </si>
  <si>
    <t>AltoidNerd</t>
  </si>
  <si>
    <t>Running znort987/blockparser</t>
  </si>
  <si>
    <t>Blockparser is the best code I have seen to analyze the blockchain efficiently - except Ive never gotten it to work!Now, I finally did get the parser compiled. No error messages on the build!But when I went to try out the parser, a curious error message appeared as I attempted to calculate the closure of one of my addresses:altoidnerd@altoidnerd-HP-EliteBook-8570w:~/Downloads/blockparser$ ./parser closure 1HX2UUrCACTgpvU4oEYwRGR6rkE1bj1zR2info: starting command "closure" info: Building address equivalence graph ... fatal: Invalid argument: failed to open block chain file /home/altoidnerd/.bitcoin/blocks/blk00000.dat Aborted (core dumped)Strange, because the blocks are exactly where the parser is saying it cannot find them. To see if bitcoind was conflicting, I killed bitcoind, but it didn't change anything. Has anyone run the parser with success? It is a fun program...here's another legendary error:altoidnerd@altoidnerd-HP-EliteBook-8570w:~/Downloads/blockparser$ ./parser showinfo: starting command "dumpTX" warning: no TX hashes specified, using the infamous 10K pizza TX fatal: Invalid argument: failed to open block chain file /home/altoidnerd/.bitcoin/blocks/blk00000.dat Aborted (core dumped)</t>
  </si>
  <si>
    <t>http://ift.tt/1aMyU8c</t>
  </si>
  <si>
    <t>January 31, 2014 at 08:56PM</t>
  </si>
  <si>
    <t>gritbits</t>
  </si>
  <si>
    <t>Phonebloks looking to accept bitcoin, let them know whats up!</t>
  </si>
  <si>
    <t>http://ift.tt/1h2RvLU</t>
  </si>
  <si>
    <t>http://ift.tt/1hXcxfi</t>
  </si>
  <si>
    <t>January 31, 2014 at 08:55PM</t>
  </si>
  <si>
    <t>HansonWK</t>
  </si>
  <si>
    <t>Bitcoin Casino's are apparently going to be a thing coming soon. Not just a casino that accepts bitcoin, but this looks like a casino that soley uses bitcoin. Are there any others? Are they any good?</t>
  </si>
  <si>
    <t>This just appeared in my newsfeed, not heard of it until now.http://ift.tt/1aMz0Ng a bitcoin casino that is apparently coming soon. Not sure exactly how it works but it does sound interesting. From my understanding, its apparently going to be a legal way to gamble in states where online gambling is illegal because you aren't gambling with money, since bitcoins are not recognised as a currency.Are there any other Bitcoin Casino's? Do they work? I know a few casino's are now accepting bitcoins, but this one apears to use only bitcoins.</t>
  </si>
  <si>
    <t>http://ift.tt/1hXcGPX</t>
  </si>
  <si>
    <t>January 31, 2014 at 08:49PM</t>
  </si>
  <si>
    <t>The Most Impactful Person of 2013 - co-winners: Edward Snowden and Satoshi Nakamoto</t>
  </si>
  <si>
    <t>http://ift.tt/1jS4qo7</t>
  </si>
  <si>
    <t>http://ift.tt/1bGVrOz</t>
  </si>
  <si>
    <t>January 31, 2014 at 10:15PM</t>
  </si>
  <si>
    <t>Bitcoin poster spotted in Hong Kong (translation inside)</t>
  </si>
  <si>
    <t>http://ift.tt/1cCLXrF</t>
  </si>
  <si>
    <t>Bensonsamuel</t>
  </si>
  <si>
    <t>We need Bitcoin startups in India</t>
  </si>
  <si>
    <t>http://ift.tt/1cCMhH1</t>
  </si>
  <si>
    <t>http://ift.tt/1cCMhH3</t>
  </si>
  <si>
    <t>January 31, 2014 at 10:35PM</t>
  </si>
  <si>
    <t>davvblack</t>
  </si>
  <si>
    <t>PSA: Do NOT store a wallet backup in your Dropbox. It is NOT SECURE.</t>
  </si>
  <si>
    <t>At least once a week I see someone with 2FA turned on who somehow loses coins from whatever service, and one of the common threads that comes up is storing backups (even encrypted (though weakly)) in Dropbox. This is not secure and your coins will be stolen.Don't do it. If you have already done it, start a new wallet and transfer your coins to it asap, then delete all traces of the old one.</t>
  </si>
  <si>
    <t>http://ift.tt/1hXGNXA</t>
  </si>
  <si>
    <t>January 31, 2014 at 10:33PM</t>
  </si>
  <si>
    <t>alexBrsdy</t>
  </si>
  <si>
    <t>US Says Bitcoin Miners and Investors are not Money Transmitters</t>
  </si>
  <si>
    <t>http://ift.tt/MDMSPb</t>
  </si>
  <si>
    <t>http://ift.tt/1aMMecI</t>
  </si>
  <si>
    <t>January 31, 2014 at 10:30PM</t>
  </si>
  <si>
    <t>NYDFS Reviews Ways To Transfer Ownership With Bitcoins</t>
  </si>
  <si>
    <t>http://ift.tt/1hXHuQF</t>
  </si>
  <si>
    <t>http://ift.tt/1hXHsrY</t>
  </si>
  <si>
    <t>January 31, 2014 at 10:29PM</t>
  </si>
  <si>
    <t>Jogarpin</t>
  </si>
  <si>
    <t>What ´s wrong with MtGox support service?</t>
  </si>
  <si>
    <t>After 4 days (no weekend) I still get no answer just: "Awaiting assignment to a support agent ". All my BTC are blocked!! Greetings</t>
  </si>
  <si>
    <t>http://ift.tt/1hXHy2T</t>
  </si>
  <si>
    <t>January 31, 2014 at 10:27PM</t>
  </si>
  <si>
    <t>moloB</t>
  </si>
  <si>
    <t>Merchants Who Accept Bitcoin In Your Store - Have you ever lost merchandise and money from unconfirmed transactions?</t>
  </si>
  <si>
    <t>Lets say you use Bitpay or Coinbase hosted checkout pages, or even your own solutions. You sell items to a customer in your store, and receive notice that an unconfirmed transaction has been initiated to you. For logical reasons, the customer is not going to stand around your store for hours waiting for confirmations, nor do you want them to, so the leave.But, unbeknown to you, the customer configured their wallet for 0 mining fees.The customer leaves the store, and hours later you discover there are no confirmations, and never will be. The customer is long gone, and you have no way of tracking them down. Furthermore, they have stopped broadcasting the transaction on the network from their QT client, and they are now gone from the network as they never made it into a block.Have you, as the merchant, basically been robbed?Has this happened to anyone?</t>
  </si>
  <si>
    <t>http://ift.tt/1hXHEHC</t>
  </si>
  <si>
    <t>January 31, 2014 at 10:23PM</t>
  </si>
  <si>
    <t>Scharmbeck Fee Shares Owners Receive Juicy Bitcoin Dividend</t>
  </si>
  <si>
    <t>http://ift.tt/1aMMwjT</t>
  </si>
  <si>
    <t>http://ift.tt/1hXHP5L</t>
  </si>
  <si>
    <t>January 31, 2014 at 10:22PM</t>
  </si>
  <si>
    <t>Shrouded in mystery, Bitcoin catches on in Las Vegas - FOX5 Vegas</t>
  </si>
  <si>
    <t>http://ift.tt/1hXHYGg</t>
  </si>
  <si>
    <t>http://ift.tt/1hXHYGj</t>
  </si>
  <si>
    <t>January 31, 2014 at 10:18PM</t>
  </si>
  <si>
    <t>UniversityofKent</t>
  </si>
  <si>
    <t>Help! Trying to get my University to accept Bitcoin as a source of fee payment!</t>
  </si>
  <si>
    <t>2014 is the year of mass adoption for Bitcoin and I want to be one of the many great people pioneering the way for it this year. The plan? Make my university the second one in the United Kingdom to accept Bitcoin. I emailed my university quite some time ago and I've still had no response so I am now thinking that it is time tos tep the game up. What would be the next logical step in raising more attention at my unviersity for them to accept Bitcoin? I don't have a huge hold in Bitcoin compared to other people, but I can asy that I am a strong beleiver in it and that the vast majority of what I have spare all goes into it. So don't go thinking that I can go around giving out a tonne of pre-loaded paper wallets because that'd cost a fortune both for the coin and printing costs. Anyway, fire away your thoughts because I'd love for this to go viral and make us the 2nd to take btc as payment!</t>
  </si>
  <si>
    <t>http://ift.tt/1kkyE0T</t>
  </si>
  <si>
    <t>January 31, 2014 at 09:16PM</t>
  </si>
  <si>
    <t>Kiudee</t>
  </si>
  <si>
    <t>How should Beeminder accept Bitcoin?</t>
  </si>
  <si>
    <t>Some of you may know Beeminder, a site where you can track the progress of your goals (eg floss daily, lose weight, x commits on Github etc) and pledge money to motivate yourself. If you violate your goal requirements they charge you the pledged amount as a punishment.I’ve used this service for over a year now and I’m very satisfied with the effort the team puts into improving it. Currently they only accept payment using credit cards. The possibility to take Bitcoin has already been considered in their UserVoice forum. I think the reluctancy to accept Bitcoin not only stems from the low demand but also from the business model of people pledging money up front which is only paid when you violate the goal requirement.How would you use the current possibilities of the Bitcoin protocol to find an elegant solution? Here are a few ideas which may not be particularly satisfying:Simply send Bitcoin to Beeminder when creating the goal. The amount is sent back as soon as the goal is completed. (What about ongoing goals?)(Future) Smart contract where the Bitcoin transaction contains the goal condition and releases the money as soon as it is violated.Daniel Reeves suggested: ‘What about giving Beeminder a private key for an account that has enough funds and Beeminder does a transfer if you derail?’How would you implement it, /r/bitcoin?edit: Daniel Reeves seems to be active on reddit (/u/dreeves) and their own subreddit /r/beeminder.</t>
  </si>
  <si>
    <t>http://ift.tt/1nvr71y</t>
  </si>
  <si>
    <t>Silk Road Vendor Filing Claim For Seized Bitcoins, Argues He Sold Only Legal Items</t>
  </si>
  <si>
    <t>http://ift.tt/Lwscrj</t>
  </si>
  <si>
    <t>http://ift.tt/1nvr71C</t>
  </si>
  <si>
    <t>January 31, 2014 at 09:14PM</t>
  </si>
  <si>
    <t>hazekBTC</t>
  </si>
  <si>
    <t>Bitstamp: Scheduled downtime Sunday, Feb. 2nd 2014, between 9:00 and 12:00 GMT+1</t>
  </si>
  <si>
    <t>http://ift.tt/1kkcgoa</t>
  </si>
  <si>
    <t>http://ift.tt/1nvr71J</t>
  </si>
  <si>
    <t>January 31, 2014 at 10:51PM</t>
  </si>
  <si>
    <t>throwawayagin</t>
  </si>
  <si>
    <t>DAE think the biggest problem with all the altcoins is the need to run tons of different wallet programs?</t>
  </si>
  <si>
    <t>I've been strongly against the proliferation of altcoins mostly since the beginning since they're trivial to spin up and prey on the ignorance of bitcoin noobies. Lately with the popularity of DOGE, LTC and Namecoin it just seems plain annoying and infeasible to run a seperate wallet just for each altcoin. Does anyone else agree?</t>
  </si>
  <si>
    <t>http://ift.tt/1cCSWkx</t>
  </si>
  <si>
    <t>January 31, 2014 at 10:49PM</t>
  </si>
  <si>
    <t>FelixOwnz</t>
  </si>
  <si>
    <t>What is the easiest way to get some Bitcoin by using paysafecard?</t>
  </si>
  <si>
    <t>Hey, I'm pretty new to Bitcoin and want to buy the actual Humble Bundle. My prefered way is to use paysafecard to charge it, but after searching after it I didn't get it. Is there any simple way to do it with paysafecard?</t>
  </si>
  <si>
    <t>http://ift.tt/1cCT3wq</t>
  </si>
  <si>
    <t>January 31, 2014 at 10:47PM</t>
  </si>
  <si>
    <t>teelm</t>
  </si>
  <si>
    <t>http://ift.tt/1fqXeLC</t>
  </si>
  <si>
    <t>January 31, 2014 at 10:41PM</t>
  </si>
  <si>
    <t>bithostio</t>
  </si>
  <si>
    <t>Bithost.io | Bitcoin Cloud Hosting</t>
  </si>
  <si>
    <t>http://bithost.io</t>
  </si>
  <si>
    <t>http://ift.tt/1fqXlH6</t>
  </si>
  <si>
    <t>neofatalist</t>
  </si>
  <si>
    <t>Everything You Need to Know About Bitcoin: VICE Podcast 027</t>
  </si>
  <si>
    <t>http://ift.tt/1cCTdUu</t>
  </si>
  <si>
    <t>http://ift.tt/1cCTdUx</t>
  </si>
  <si>
    <t>Mastercoin Announced a Launch Date for Their Distributed Exchange: March 15</t>
  </si>
  <si>
    <t>http://ift.tt/1fqXDgZ</t>
  </si>
  <si>
    <t>http://ift.tt/1fqXBWz</t>
  </si>
  <si>
    <t>January 31, 2014 at 10:40PM</t>
  </si>
  <si>
    <t>casetap</t>
  </si>
  <si>
    <t>The United Nations of Bitcoin</t>
  </si>
  <si>
    <t>http://ift.tt/LhMlRk</t>
  </si>
  <si>
    <t>http://ift.tt/1fqXKsV</t>
  </si>
  <si>
    <t>January 31, 2014 at 10:38PM</t>
  </si>
  <si>
    <t>MtGoxx</t>
  </si>
  <si>
    <t>How stupid are they? "So this leads to the risk that creators of bitcoin can disappear with all people's money" - Official announcement by Lithuanian Central Bank</t>
  </si>
  <si>
    <t>http://ift.tt/1cCPQwU</t>
  </si>
  <si>
    <t>http://ift.tt/1jSvx2l</t>
  </si>
  <si>
    <t>January 31, 2014 at 11:29PM</t>
  </si>
  <si>
    <t>Some questions about bitcoin</t>
  </si>
  <si>
    <t>Hey I have some questions about Bitcoin if anyone would care to answer?!! Can the Bitcoin open source code be altered for example by the Bitcoin foundation and is Bitcoin hack proof? If a vaulverbility is found in the Bitcoin open source and it's hacked is there a way of altering the code to prevent future hacks or to upgrade it's security.These are about the last questions I have on Bitcoin</t>
  </si>
  <si>
    <t>http://ift.tt/1ddRrF2</t>
  </si>
  <si>
    <t>January 31, 2014 at 11:28PM</t>
  </si>
  <si>
    <t>anthonykantara</t>
  </si>
  <si>
    <t>Bitcoin to be regulated in 10-20 years: Digital CEO</t>
  </si>
  <si>
    <t>http://ift.tt/1ddRJLY</t>
  </si>
  <si>
    <t>http://ift.tt/1a7hzq7</t>
  </si>
  <si>
    <t>January 31, 2014 at 11:24PM</t>
  </si>
  <si>
    <t>Bageese</t>
  </si>
  <si>
    <t>We wanted /r/bitcoin to be the first to know that our Sci-Fi Indie MMO has begun accepting Bitcoins as a payment option!</t>
  </si>
  <si>
    <t>Hey reddit! My name is Marty and I’m the community manager over at Star Sonata 2, an indie massively multiplayer online science fiction game that is fast approaching it's TEN year anniversary this year!We’re happy to announce that Star Sonata 2 is now accepting bitcoin as a payment option! Bitcoin is ideal for us because we have a very international player-base, with the majority of our players living outside the US. We often get requests for different payment options or currencies but are unable to accommodate everyone. Star Sonata is an MMO with one server, which means everyone around the world plays together. As a truly international currency, we hope that Bitcoin will allow Star Sonata to reach even more people from around the world and really enrich our global community!Our game is free for the first 80% or so of the game with only the end game and building permanent assets requiring the subscription.If you'd like to show your support for us, but don't want to give us your precious bitcoins just yet, we could really use your vote on steam greenlight! You can find out more about the features of the game there. I have a feeling you guys will like the game because the in game economy isn't touched by admins and is completely player controlled. The game is also developed by a bunch of people who don’t like regulated currencies. :)And finally here’s a review done about the game a few months ago to give you an idea of the game! http://ift.tt/1a7hXVv Our current trailer is a bit outdated, but you can catch it on our steam greenlight page. :PI reddit way too much for my own good, so I’ll be around all day if anyone has any questions about the game or our bitcoin support.P.S: Congratulations on 100,000 subscribers! :D</t>
  </si>
  <si>
    <t>http://ift.tt/1a7i0AF</t>
  </si>
  <si>
    <t>January 31, 2014 at 11:40PM</t>
  </si>
  <si>
    <t>robunkle</t>
  </si>
  <si>
    <t>I'm traveling in Berlin, Germany for 2 weeks and want to spend lots of Bitcoin. Reddit, can you help?</t>
  </si>
  <si>
    <t>I'll be in Berlin, Germany and want to visit bars, clubs, restaurants, and possibly hotels that accept bitcoin.Reddit, could you send me some recommendations of how to live off of bitcoin in Germany?DANKE!</t>
  </si>
  <si>
    <t>http://ift.tt/1kl9cbt</t>
  </si>
  <si>
    <t>In Argentina, bitcoins are a popular alternative to risky government currency</t>
  </si>
  <si>
    <t>http://ift.tt/1iUdlW1</t>
  </si>
  <si>
    <t>http://ift.tt/1kl9san</t>
  </si>
  <si>
    <t>January 31, 2014 at 11:19PM</t>
  </si>
  <si>
    <t>slapded</t>
  </si>
  <si>
    <t>more reason I prefer bitcoin to banks..</t>
  </si>
  <si>
    <t>http://ift.tt/1ddS9BY</t>
  </si>
  <si>
    <t>http://ift.tt/1bHGr2G</t>
  </si>
  <si>
    <t>RemkoMedia</t>
  </si>
  <si>
    <t>Could New Software For Bitcoin Poker Room SealsWithClubs Put Them Ahead of Legal US Facing Poker Sites?</t>
  </si>
  <si>
    <t>http://ift.tt/1bHGpbi</t>
  </si>
  <si>
    <t>http://ift.tt/1jSJoFN</t>
  </si>
  <si>
    <t>January 31, 2014 at 11:17PM</t>
  </si>
  <si>
    <t>henrikkarlstrom</t>
  </si>
  <si>
    <t>I wrote an academic paper on Bitcoin for a sociology journal</t>
  </si>
  <si>
    <t>Long time lurker, first time poster in this subreddit. I have written a paper on some of the more sociologically interesting aspects of Bitcoin, and would be interested to hear if the community had any opinions on it.If you happen to have institutional access to the small Danish sociology journal Distinktion you can read a nicely formatted and proofread version here, if not you can read my ass-ugly Word version at my personal web page.The TL:DR for the paper - which I realise is probably a bit heavy on the sociological theory, sorry about that - is that I consider Bitcoin to be an exciting and novel technological innovation that will have consequences in the way electronic transactions are handled in the future, but also that I don't think Bitcoin is a revolutionary new way of doing monetary policy, like a lot of people seem to assume. As a sociologist, I see markets as something more than a technical-economic question. They are also tied to a lot of institutions and ways of doing things which are far stickier than they seem. For example, I don't think people will be ready to accept a world where they are themselves personally responsible for keeping their money safe from theft or tampering. There are lots of "old" economic institutions that will get involved to make Bitcoin look a lot more like traditional currencies as it becomes more popular - and that includes types of regulation that does not appeal so much to the libertarians that originally designed it. Phew, that's a long TL:DR...Oh, and if you see something in here that isn't correct, you're probably right. A couple of points in my defence:1) The way academic publishing works, getting a paper out takes a long time. Given that things in Bitcoinland are developing extremely fast, a lot of the information in here is already outdated.2) This is written for an audience that don't necessarily know anything about Bitcoin. Also, I'm neither an economist nor a computer scientist, so I'm sure there are mistakes in the technical descriptions here - I already see there are things I would have worded differently if I could rewrite it. I'm posting it here so you guys can understand something about what a sociologist sees when looking at something like Bitcoin.That being said, feel free to criticize me!EDIT: A word.</t>
  </si>
  <si>
    <t>http://ift.tt/1bdULDg</t>
  </si>
  <si>
    <t>OneMoreCouch</t>
  </si>
  <si>
    <t>Is it illegal to "gamble" with bitcoins online?</t>
  </si>
  <si>
    <t>Hey Guys,Just had this random thought and didn't know the answer to it. What is the law or stance on bitcoins getting invovled in:Traditional Gambling Website (Online Poker, Sports Betting)Non-Traditional (Fantasy Football, Random online bets)I guess the difference is that non-traditional setting is when the people decide the wager among all of them whereas normal gambling is a platform for you to gamble the amount you want.</t>
  </si>
  <si>
    <t>http://ift.tt/1bdUMXV</t>
  </si>
  <si>
    <t>January 31, 2014 at 11:16PM</t>
  </si>
  <si>
    <t>SmartMetric's Payment Card Can Help Bitcoin Surpass Top Payment Networks in Volume</t>
  </si>
  <si>
    <t>http://ift.tt/1bdUMY1</t>
  </si>
  <si>
    <t>http://ift.tt/1kkWsSi</t>
  </si>
  <si>
    <t>January 31, 2014 at 11:12PM</t>
  </si>
  <si>
    <t>gotamd</t>
  </si>
  <si>
    <t>I've Seen Too Many Losses Due to Blockchain.info's Email or Cloud Backup</t>
  </si>
  <si>
    <t>Everyone should think twice (or more) about using Blockchain.info's email and/or cloud-based wallet backups. They may sound like a great idea at first, and they certainly protect you from Blockchain.info itself going down permanently. However, they also open up new attack vectors.It seems that almost every time I see someone saying that their 2FA-protected Blockchain.info account was hacked, the reason is that they had email or cloud wallet backup enabled and the attacker compromised it. Your wallet is no more secure than the least secure place it's stored (or transferred over). Please think twice before using those features. You can always back up manually/locally.If you are worried about the security of previous email or cloud backups you've done through Blockchain, set up a new account with those features disabled and transfer your coins to it. Problem solved.</t>
  </si>
  <si>
    <t>http://ift.tt/1kkWt8K</t>
  </si>
  <si>
    <t>January 31, 2014 at 11:11PM</t>
  </si>
  <si>
    <t>btcnr</t>
  </si>
  <si>
    <t>Another crash predictor bites the dust</t>
  </si>
  <si>
    <t>http://ift.tt/1bdUNep</t>
  </si>
  <si>
    <t>http://ift.tt/1bdULTT</t>
  </si>
  <si>
    <t>cmobley</t>
  </si>
  <si>
    <t>Board of Contributors: Bitcoins Changing Way We View Financial Services</t>
  </si>
  <si>
    <t>http://ift.tt/1kkWrh5</t>
  </si>
  <si>
    <t>http://ift.tt/1bdULTX</t>
  </si>
  <si>
    <t>January 31, 2014 at 11:09PM</t>
  </si>
  <si>
    <t>coinfaq</t>
  </si>
  <si>
    <t>Forced IRA exchange for US Bonds coming? Does Bitcoin provide any protection?</t>
  </si>
  <si>
    <t>http://ift.tt/1d8zK9O</t>
  </si>
  <si>
    <t>http://ift.tt/1bdUMaj</t>
  </si>
  <si>
    <t>January 31, 2014 at 11:05PM</t>
  </si>
  <si>
    <t>justgimmieaname</t>
  </si>
  <si>
    <t>Italy's Lombardy region (the richest and most productive) is close to inaugurating a new virtual currency.</t>
  </si>
  <si>
    <t>link to article in Italian: http://ift.tt/1bdTw7b points:*will be called the Lombard, is designed to combat economic stasis attributed to the Euro / recession*a system of electronic credits designed to facilitate "barter" between companies and individuals in Lombardy*requires a "digital wallet" to use*NOT a decentralized P2P network, a Lombardy bank will likely keep the official register of who has what*regional government set to vote to pass it on 11 Feb, but passage seems already agreed.*is compared to a similar credits system in Switzerland now accounting for roughly 2% of Swiss economy. Compared to Bristol Pounds in GB.*no info on how initial distribution will be done or on protections against inflation and potential for abuse by the regional government, which presumably will have significant control over the Lombard.IMO this is quite significant if it passes. Lombardy is one of the richest and most economically dynamic regions of similar size in the world. This shows the momentum toward digital money, and a growing trend toward revised thinking about what money is and can be.</t>
  </si>
  <si>
    <t>http://ift.tt/1kkWrxF</t>
  </si>
  <si>
    <t>Right Time for Bitcoin to Hit the Stores?</t>
  </si>
  <si>
    <t>http://ift.tt/1bdUNuY</t>
  </si>
  <si>
    <t>http://ift.tt/1kkWtW8</t>
  </si>
  <si>
    <t>January 31, 2014 at 11:01PM</t>
  </si>
  <si>
    <t>VarietyClub</t>
  </si>
  <si>
    <t>Sharing the front page of the Business Journal with the head of the St Louis Fed, not a bad start to the day!</t>
  </si>
  <si>
    <t>http://ift.tt/1bdUMqN</t>
  </si>
  <si>
    <t>http://ift.tt/1kkWrO9</t>
  </si>
  <si>
    <t>February 01, 2014 at 12:02AM</t>
  </si>
  <si>
    <t>gunslinger_006</t>
  </si>
  <si>
    <t>PSA Followup: Spideroak is a secure and free alternative to dropbox.</t>
  </si>
  <si>
    <t>FYI: There is a VERY good and very secure, free alternative to Dropbox!Spideroak!I have had my encrypted wallet backed up with them for a long time now and no security issues.Look at their security:http://ift.tt/1ih93Fe am not with this company at all, but after a month of exhaustive research, this is the solution I chose for online encrypted wallet backups.Try it and let me know what you think.</t>
  </si>
  <si>
    <t>http://ift.tt/1iUhkBZ</t>
  </si>
  <si>
    <t>January 31, 2014 at 11:59PM</t>
  </si>
  <si>
    <t>Canadian_Psycho</t>
  </si>
  <si>
    <t>I may be spending too much time in this sub. I honestly thought this was a parody.</t>
  </si>
  <si>
    <t>http://ift.tt/1iUhoSc</t>
  </si>
  <si>
    <t>http://ift.tt/1iUhp8s</t>
  </si>
  <si>
    <t>January 31, 2014 at 11:56PM</t>
  </si>
  <si>
    <t>owentl</t>
  </si>
  <si>
    <t>Spotted this on the street in NYC</t>
  </si>
  <si>
    <t>http://ift.tt/1ih9dfP</t>
  </si>
  <si>
    <t>http://ift.tt/1ih9a3K</t>
  </si>
  <si>
    <t>January 31, 2014 at 11:54PM</t>
  </si>
  <si>
    <t>UncleJoeBiden</t>
  </si>
  <si>
    <t>CurrencyFair aren't budging just yet</t>
  </si>
  <si>
    <t>http://ift.tt/1ih9eR4</t>
  </si>
  <si>
    <t>http://ift.tt/1ih9f7i</t>
  </si>
  <si>
    <t>January 31, 2014 at 11:51PM</t>
  </si>
  <si>
    <t>chris480</t>
  </si>
  <si>
    <t>Had an interesting discussion about the long term nature of Bitcoins with a coworker as a true investment industry. We're talking about 10-20years. What's the communities thoughts on this?</t>
  </si>
  <si>
    <t>Summary of my conversation: Investment is complex, it's not just putting money is companies like Tesla and getting awesome returns. It's about long term strategy of a market as a whole, which imho bitcoin is clearly not at yet. Right now, bitcoins in themselves are seen as money making. But me and my coworker know that the true money is in the industries that move products. Things like 401ks and IRA exist in that you can put your money in funds that help other funds make money. Clearly winners in today's space are trading companies, hosting, and hardware.Question for thought: In the future, what [investment] vehicles will come about to strengthen the bitcoin as a legitimate form of currency?TL;DR: There are many more ways to use bitcoins than how we currently use them. Thoughts?</t>
  </si>
  <si>
    <t>http://ift.tt/1bHLCzF</t>
  </si>
  <si>
    <t>February 01, 2014 at 12:21AM</t>
  </si>
  <si>
    <t>Swissdentist</t>
  </si>
  <si>
    <t>First Swiss Dentist Dr Garry Bonsall, Basel's english dentist, accepts Bitcoin</t>
  </si>
  <si>
    <t>"It was a logical step for us to accept Bitcoin" says Dr Bonsall. "We already take WIR , switzerland's second official currency. Whereas WIR (CHW) is for the internal Swiss economy, Bitcoin is global and we have many international patients. We still take Swiss Francs, of course!" Call today: 061 271 06 04 www.DrBonsall.ch http://ift.tt/1be9CgZ</t>
  </si>
  <si>
    <t>http://ift.tt/1kloSeG</t>
  </si>
  <si>
    <t>February 01, 2014 at 12:20AM</t>
  </si>
  <si>
    <t>satoshi_pollen</t>
  </si>
  <si>
    <t>Over the long run [bitcoin] can be very disruptive to consumer finance.' Jeremy Allaire, CEO, Circle</t>
  </si>
  <si>
    <t>http://ift.tt/1be9KgC</t>
  </si>
  <si>
    <t>http://ift.tt/1be9HRP</t>
  </si>
  <si>
    <t>February 01, 2014 at 12:19AM</t>
  </si>
  <si>
    <t>ESTeGo</t>
  </si>
  <si>
    <t>Meanwhile, Estonia lacks understanding of what bitcoin is</t>
  </si>
  <si>
    <t>http://ift.tt/1aMWt0W</t>
  </si>
  <si>
    <t>http://ift.tt/1klp6mj</t>
  </si>
  <si>
    <t>February 01, 2014 at 12:13AM</t>
  </si>
  <si>
    <t>Pugwash79</t>
  </si>
  <si>
    <t>Amazon EC2 as a Wallet host</t>
  </si>
  <si>
    <t>This is just an idea that I am floating...There have been a few cases reported here recently of people losing BTC from their blockchain.info wallets and I wanted to explore another option short of going completely offline. What about spinning up an EC2 virtual machine (micro instance) installing an offline wallet app here (e.g. Armoury or Electrum) and disabling all the endpoints apart from RDP (Remote Desktop)? Obviously set a long mixed case alpha-numeric password and even lock down the RDP to a specific bunch of IPs. Also take a paper wallet as an offline backup.Blockchain has become a target and it seems that having many users clustered around this service is for a fraudster a bit like shooting fish in a barrel.</t>
  </si>
  <si>
    <t>http://ift.tt/1klpbpY</t>
  </si>
  <si>
    <t>"Bitcoin Exposed" (Facepalm)</t>
  </si>
  <si>
    <t>http://ift.tt/1be9Sg6</t>
  </si>
  <si>
    <t>http://ift.tt/1be9Sg8</t>
  </si>
  <si>
    <t>February 01, 2014 at 12:08AM</t>
  </si>
  <si>
    <t>GuideZ</t>
  </si>
  <si>
    <t>Bitcoin ‘Ponzi’ Concern - I can only sigh</t>
  </si>
  <si>
    <t>http://ift.tt/1hVkFNr</t>
  </si>
  <si>
    <t>http://ift.tt/1fhU3UQ</t>
  </si>
  <si>
    <t>February 01, 2014 at 12:41AM</t>
  </si>
  <si>
    <t>gredol</t>
  </si>
  <si>
    <t>Coinbase’s co-founder hints more major retailers are getting ready to accept Bitcoin</t>
  </si>
  <si>
    <t>http://ift.tt/LdTnGz</t>
  </si>
  <si>
    <t>http://ift.tt/Li9AdV</t>
  </si>
  <si>
    <t>February 01, 2014 at 12:40AM</t>
  </si>
  <si>
    <t>coastermonger</t>
  </si>
  <si>
    <t>It's time to have an honest talk about the failings of bitcoin security, and how they can be improved.</t>
  </si>
  <si>
    <t>You open your bitcoin wallet to a chilling realization: it's been cleaned out. This is not the time to start wondering about the vulnerabilities in your security. The unfortunate reality in this situation is that your coins are likely gone for good.Bitcoin, as a tool, has some wonderful design features. By nature it's highly resistant to counterfeiting and double spending. As a payment network, transactions are broadcast very quickly and become virtually impossible to charge back as they confirm.Theses same strengths that make bitcoin a trusted and acceptable form of payment, also confer what I consider to be a crippling weakness: users have no recourse in the event of a theft. It can happen to anyone. Once done, it's permanent. Sending bitcoins now is equivalent to to lighting a stick of dynamite that has no fuse. My goal is to change that, and give users the option to put a "fuse" on their coins if they so choose.Why is this important? Bitcoin payments are irreversible and it should stay that way. I'd never encourage the adoption of protocols that allow for chargebacks and would never support a cryptocurrency that did. However, if a payment network doesn't allow transactions to be reversed, then theft prevention is paramount. Logically, it should be very hard to steal, seize, or make mistakes.I trust the cryptography itself that keeps bitcoin secure, but we shouldn't be so quick to trust ourselves to passwords, 2-factor, or even paper wallets alone. These implementations can be bypassed and you'll hear stories about it every day. Keyloggers, viruses, phishing, and "device theft" will remain a persistent threat. You may think your own security is rock solid, but consider what will happen as bitcoin branches out into a larger, more tech-illiterate crowd. There will be those that pay dearly for their ignorance, and regardless of who's fault it is, their vocal misgivings it will reflect poorly on this new technology as a whole.I'm here to change that. I'm going to help make a decentralized, open-source wallet that will allow you to store portions of your own bitcoin under an enforceable time delay, with failsafe. I guarantee if it was ready and available now, you'd want to install it for the long term storage of your funds. It's safer than just 2-fa. It's safer than just paper. Remember the above scenario where your wallet had been cleaned out? This is what it would look like now:You open your wallet and realize that it's been compromised. An intention to withdraw all of your bitcoin to an unknown address is pending. However, the actual transaction is waiting to be broadcast: it's just a precursor and the bitcoin network hasn't seen a thing. NO bitcoins have actually left your wallet yet, as you've set a 72 hour delay on any funds leaving here.You run through your head, did you initiate this? Of course not, so your options are simple: cancel this attempted theft and create another precursor to override the first, or bypass the waiting period entirely by immediately withdrawing all of your funds to the failsafe backup address. Whoever else is in control of your wallet, you don't feel like playing and endless game of redirection. You opt to immediately withdraw your funds to another backup address (which can itself be another time delay wallet) and at the end of the day, nothing has been stolen from you.The time delay and the failsafe are not local limits. The trustless nature of the wallet will enforce these rules in a way that makes them impossible to circumvent. These kind of protocols do not require changing anything innate about bitcoin, and can be made to run on top of the blockchain (or theoretically any cryptocurrency)Will it be easy? No.Is it possible? Absolutely.Can it remove risk by making bitcoin incredibly hard to steal? YESI'm not asking for your donations, I'm asking for your awareness. Get this word out to anyone who may be interested, because we need a think tank of talented devs to give this idea some attention. The sooner it becomes a reality, the better.</t>
  </si>
  <si>
    <t>http://ift.tt/MFfXti</t>
  </si>
  <si>
    <t>bigwhitebike</t>
  </si>
  <si>
    <t>Updates on Neo &amp;amp; Bee -Let's Talk Bitcoin! Podcast</t>
  </si>
  <si>
    <t>http://ift.tt/MFg20k</t>
  </si>
  <si>
    <t>http://ift.tt/MFfZBE</t>
  </si>
  <si>
    <t>February 01, 2014 at 12:33AM</t>
  </si>
  <si>
    <t>talme</t>
  </si>
  <si>
    <t>Coincove - Mexican Bitcoin exchange</t>
  </si>
  <si>
    <t>Hey guys, I am with the coincove team.Just wanted to drop by and announce that after a few months of trying many different things we realized that exclusively relying on local Bitcoin communities was seriously going to limit the impact and rate of adoption we wanted to achieve. We were getting ahead of ourselves (bitcoiners, such an ambitious bunch) and after very much appreciated advice from our mentors and members from boost.vc’s founding team, we have decided to take a step back and modify our plan of attack. We are setting up a robust and reliable exchange to serve Mexico and then we will go after Western Union.If all goes well, hopefully by the next time you visit Cabo or Playa you will be able to pay for your beach micheladas using Bitcoins.Anyways, site is in Spanish - for obvious reasons – but if you happen to know some Mexicans please point them in our direction. We will soon have an English version too.Cheers, The Coincove team</t>
  </si>
  <si>
    <t>http://ift.tt/Li9WRR</t>
  </si>
  <si>
    <t>February 01, 2014 at 12:30AM</t>
  </si>
  <si>
    <t>BetaRigs - Lease and/or Rent Scrypt Hashpower with Bitcoin!</t>
  </si>
  <si>
    <t>http://ift.tt/Li9Ycy</t>
  </si>
  <si>
    <t>http://ift.tt/MFg9ZC</t>
  </si>
  <si>
    <t>February 01, 2014 at 12:24AM</t>
  </si>
  <si>
    <t>btcreports</t>
  </si>
  <si>
    <t>Here Are 7 Good Reasons Why Bitcoin Is Money Unlike The Dollar</t>
  </si>
  <si>
    <t>http://ift.tt/1dSGRmS</t>
  </si>
  <si>
    <t>February 01, 2014 at 12:59AM</t>
  </si>
  <si>
    <t>donniesf</t>
  </si>
  <si>
    <t>I was reading comments on a 10 month old post from a guy who had just had his Bitcoins stolen during a Craiglist deal gone bad and this guys comment is hilarious... (i had to share it)</t>
  </si>
  <si>
    <t>So the summary is the poster had went to buy headphones from a guy he met off craigslist at a mcdonalds, after sending the coins the guy got up and left with the headphones. the poster didn't do anything because he didn't think he had any evidence to support that he was just robbed.So then I'm scrolling down and this guy had wrote,"Meet him again under a different name. Then get your bitcoins back if you know what I mean. Or just don't turn up and follow him home. Take a gun and make him fuck his mom. Yeah scammers rage me into a sick person."I got a huge laugh and wanted to share. You can cut his rage with a butter knife.</t>
  </si>
  <si>
    <t>http://ift.tt/1iUufDG</t>
  </si>
  <si>
    <t>February 01, 2014 at 12:56AM</t>
  </si>
  <si>
    <t>Phlexonance</t>
  </si>
  <si>
    <t>What's the best Android wallet?</t>
  </si>
  <si>
    <t>and why</t>
  </si>
  <si>
    <t>http://ift.tt/1klEXkJ</t>
  </si>
  <si>
    <t>ThomasFowl</t>
  </si>
  <si>
    <t>If the blockchain.info wallet is open source what prevents people from cloning the entire website and code?</t>
  </si>
  <si>
    <t>I saw that the blockchain.info web wallet is open source, so why wouldn't anyone just take the code and run it on another own server?</t>
  </si>
  <si>
    <t>http://ift.tt/1iUutLi</t>
  </si>
  <si>
    <t>February 01, 2014 at 12:55AM</t>
  </si>
  <si>
    <t>skreedle</t>
  </si>
  <si>
    <t>Ask HN: Bitcoin business unexpectedly taking off, help!</t>
  </si>
  <si>
    <t>http://ift.tt/1fEcKTj</t>
  </si>
  <si>
    <t>http://ift.tt/1iUuwXm</t>
  </si>
  <si>
    <t>February 01, 2014 at 12:54AM</t>
  </si>
  <si>
    <t>rapidYouth</t>
  </si>
  <si>
    <t>CoinLearn.org is way better than CoinAd.com for Free Bitcoins</t>
  </si>
  <si>
    <t>Using www.CoinLearn.org for last few days. I must admit they are good. Previously I tried out with CoinAd.com. They are absolute bullshit. Cancelled my pending payment saying they cant see their ads on my site !!!</t>
  </si>
  <si>
    <t>http://ift.tt/1klFmDG</t>
  </si>
  <si>
    <t>February 01, 2014 at 12:52AM</t>
  </si>
  <si>
    <t>atlantech</t>
  </si>
  <si>
    <t>Bitcoin value is increasing</t>
  </si>
  <si>
    <t>The value of bitcoin is only worth what someone is willing to pay for it. That is true of any commodity. The price will fluctuate based on that perceived value, as demand rises and falls.Just as stock in a company rises and falls based on its perceived value, bitcoin will fluctuate in value as long as it is traded. Because it can be exchanged at numerous places, and that number increases daily, there is no central point that is required for redemption.Because of that lack of central control, bitcoin has accomplished becoming a financial instrument that mirrors the convience of precious metals without the burden of having to physically transfer the commodity.So, if you do not understand how bitcoin can retain value... give your money to the bank... they will take good care of you...</t>
  </si>
  <si>
    <t>http://ift.tt/1klFsv5</t>
  </si>
  <si>
    <t>February 01, 2014 at 12:50AM</t>
  </si>
  <si>
    <t>ThePoopsmith</t>
  </si>
  <si>
    <t>Raising startup funding in BTC</t>
  </si>
  <si>
    <t>I'm having a discussion right now with a friend who's involved with a startup. He heard the news about overstock.com and is now convinced that he could raise a funding round in BTC. I'm explaining to him that if he offered services in BTC, he could get major exposure and a lot of great customers, but he's sold on the idea of raising funding with it.I've been involved in crypto-currencies for a few years now and I was honest with him that I just don't see this happening since BTC IS the investment for most people in this community. Am I being short sighted?</t>
  </si>
  <si>
    <t>http://ift.tt/1klFB1v</t>
  </si>
  <si>
    <t>February 01, 2014 at 01:17AM</t>
  </si>
  <si>
    <t>bobthesponge1</t>
  </si>
  <si>
    <t>In Cambridge, UK? Come join us!</t>
  </si>
  <si>
    <t>http://ift.tt/1mK55Fe</t>
  </si>
  <si>
    <t>http://ift.tt/1jTa9tH</t>
  </si>
  <si>
    <t>February 01, 2014 at 01:14AM</t>
  </si>
  <si>
    <t>umlal</t>
  </si>
  <si>
    <t>Add USD - BTC to Google Currency Converter.</t>
  </si>
  <si>
    <t>http://ift.tt/1dSLQUH</t>
  </si>
  <si>
    <t>http://ift.tt/1jTajBo</t>
  </si>
  <si>
    <t>February 01, 2014 at 01:10AM</t>
  </si>
  <si>
    <t>chineapple_punk</t>
  </si>
  <si>
    <t>_bitFLOYD</t>
  </si>
  <si>
    <t>We don't need no legislation. We don't need no block control. No dark Satoshi in the block chain. Hey leaders! Leave our coins alone!</t>
  </si>
  <si>
    <t>http://ift.tt/1jTarkn</t>
  </si>
  <si>
    <t>February 01, 2014 at 01:09AM</t>
  </si>
  <si>
    <t>/r/bitcoinmusic just got 100+ followers...slowly growing. Help us get to a 1000 and maybe.....anybody got a Snoop Dogg connect so we can throw a track of his(he's claiming to soon release an album via bitcoin). Thanks and Much love!</t>
  </si>
  <si>
    <t>http://ift.tt/1jTaug5</t>
  </si>
  <si>
    <t>February 01, 2014 at 01:07AM</t>
  </si>
  <si>
    <t>Hungryone</t>
  </si>
  <si>
    <t>Meltdown Comics in LA Is The First Comic Shop To Take Bitcoin!</t>
  </si>
  <si>
    <t>http://ift.tt/1jTaE7l</t>
  </si>
  <si>
    <t>http://ift.tt/1dSLXzt</t>
  </si>
  <si>
    <t>February 01, 2014 at 01:06AM</t>
  </si>
  <si>
    <t>wharton05</t>
  </si>
  <si>
    <t>Is Tomorrow Chicago Sun-Times Bitcoin Paywall Day?</t>
  </si>
  <si>
    <t>http://ift.tt/vpKBEV</t>
  </si>
  <si>
    <t>http://ift.tt/1dSM1PI</t>
  </si>
  <si>
    <t>February 01, 2014 at 01:00AM</t>
  </si>
  <si>
    <t>4204lfe</t>
  </si>
  <si>
    <t>Estonia Central Bank Warns Bitcoin Could be a Ponzi Scheme</t>
  </si>
  <si>
    <t>http://ift.tt/1fi2gII</t>
  </si>
  <si>
    <t>http://ift.tt/1fEA17D</t>
  </si>
  <si>
    <t>February 01, 2014 at 01:29AM</t>
  </si>
  <si>
    <t>Move over Bitcoin... Betacoin now has the most advanced blockchain explorer platform in the cryptocurrency!</t>
  </si>
  <si>
    <t>Betacoin.info is the most advanced blockchain explorer platform in the cryptocurrency scene made especially for Betacoin. Betacoin.info gives unprecedented abilities to explore and research Betacoin network. Besides statistics and user friendly blockchain data viewing, users can interact with Betacoin.info by referencing any Betacoin address, transaction and block, as well as discuss it. That makes Betacoin itself even more transarent and gives an ability to any user to provide open information about addresses, transactions and blocks related to him. Betacoin.info is unique self-moderating community platform around Betacoin network. Betacoin.info is not a financial service, it is an info portal with information about Betacoin network. It is open and free, provided on "AS IS" terms, with no warranties.</t>
  </si>
  <si>
    <t>http://ift.tt/1bdsxpg</t>
  </si>
  <si>
    <t>February 01, 2014 at 01:28AM</t>
  </si>
  <si>
    <t>subfarms</t>
  </si>
  <si>
    <t>Grow your own GOURMET Mushrooms with BITCOIN!</t>
  </si>
  <si>
    <t>http://ift.tt/1ftWq9n</t>
  </si>
  <si>
    <t>http://ift.tt/1ftWt52</t>
  </si>
  <si>
    <t>February 01, 2014 at 01:22AM</t>
  </si>
  <si>
    <t>Bitcoin Link Directory</t>
  </si>
  <si>
    <t>http://ift.tt/1ftWvtF</t>
  </si>
  <si>
    <t>http://ift.tt/1bdsFVQ</t>
  </si>
  <si>
    <t>February 01, 2014 at 01:18AM</t>
  </si>
  <si>
    <t>dogecoinsider</t>
  </si>
  <si>
    <t>Zerocoin is an extension to the Bitcoin payment network that adds anonymity to Bitcoin payments</t>
  </si>
  <si>
    <t>http://ift.tt/1bIde7X</t>
  </si>
  <si>
    <t>http://ift.tt/1jTbelu</t>
  </si>
  <si>
    <t>Alternative Currencies are useless, Bitcoin is the only important cryptocurrency</t>
  </si>
  <si>
    <t>The title is from the "Common Myths" link on the side barAlternative Currencies are useless, Bitcoin is the only important cryptocurrency Bitcoin is the biggest and most popular crypto currency, but other currencies like Litecoins shouldn't be neglected. Obviously, minor currencies with prices of $0.06 per coin aren't very interesting, but maybe worth an investment. Alternative cryptocurrencies will be especially important when the capacicty of all BTC has been reached.This doesn't even make sense. Who's editing this thing?</t>
  </si>
  <si>
    <t>http://ift.tt/1jTbeBO</t>
  </si>
  <si>
    <t>February 01, 2014 at 01:53AM</t>
  </si>
  <si>
    <t>somethingthroh</t>
  </si>
  <si>
    <t>My dad seems to still think bitcoin isnt a thing, how can I turn him?</t>
  </si>
  <si>
    <t>The argument started about me using my gpu to mine overnight, he seems to think im magically getting 'something' (the bitcoin) , for nothing (low amount of power - 30p worth).Ive tried explaining it and also how some big retailers are starting to accept it, the benefits of the currency but its not exactly working.What are some resources or factfiles which could help show and explain bitcoin in a concise manner (but in a way that a non-techy person could understand)?Any help would would be cool!</t>
  </si>
  <si>
    <t>http://ift.tt/1km0NEw</t>
  </si>
  <si>
    <t>February 01, 2014 at 01:51AM</t>
  </si>
  <si>
    <t>Factum_Est</t>
  </si>
  <si>
    <t>Multi-sig Wallets for Businesses</t>
  </si>
  <si>
    <t>I work for a company and we accept Bitcoin, as we currently do, but we don't convert it into dollars because we love Bitcoin.Currently we use paper wallets to store the bulk of our Bitcoins which is getting rather sizeable and should continue to grow. I know that Multi-sigs are possible from the cmdline but I am not that comfortable implementing it myself nor do I expect anyone else controlling the funds to do it that way.Multi-sig to me seems like an absolute neccessity for an organization accepting and keeping Bitcoin. Right now anyone of the people we have storing a paper back up for us could obscond with the money. While multi-sig offers eliminates the problem of one bad actor, and requires collusion for fraud.I know that some BTC wallets are working on integrating multi-sig but my question is who should I watch to get that implemented? I believe Armory is the closest but I wanted to ask the community if I was mistaken.TL;DR: What Bitcoin project is closest to implementing Multi-Sig for business or personal solutions?</t>
  </si>
  <si>
    <t>http://ift.tt/1km17mN</t>
  </si>
  <si>
    <t>February 01, 2014 at 01:48AM</t>
  </si>
  <si>
    <t>supernatendo</t>
  </si>
  <si>
    <t>Professor Mattew Green, creator of ZeroCash and ZeroCoin at 2014 Real Wo...</t>
  </si>
  <si>
    <t>http://ift.tt/1iUJjkS</t>
  </si>
  <si>
    <t>http://ift.tt/1iUJigU</t>
  </si>
  <si>
    <t>February 01, 2014 at 01:43AM</t>
  </si>
  <si>
    <t>Wrestlingisgood</t>
  </si>
  <si>
    <t>[AMA REQUEST] someone with an actual degree in economics to talk about bitcoin.</t>
  </si>
  <si>
    <t>We are getting too many people here who want to play economist, can we have someone with a degree in economics from a reputable university come in to talk and post about bitcoin?</t>
  </si>
  <si>
    <t>http://ift.tt/1iUJv3u</t>
  </si>
  <si>
    <t>codemunky</t>
  </si>
  <si>
    <t>How to safely sell part of my paper wallet on LocalBitCoins?</t>
  </si>
  <si>
    <t>I want to sell some of my bitcoins - how do I do this without compromising the safety of my paper wallet?Or is the answer that I need to create a NEW paper wallet for the remainder of my coins?In addition to that, how do I get my coins from my paper wallet to my LBC wallet?Thanks</t>
  </si>
  <si>
    <t>http://ift.tt/1besxZi</t>
  </si>
  <si>
    <t>February 01, 2014 at 02:07AM</t>
  </si>
  <si>
    <t>TH3xR34P3R</t>
  </si>
  <si>
    <t>A Bitcoin World - Let's Talk Bitcoin Episode 79</t>
  </si>
  <si>
    <t>http://ift.tt/1dekYhG</t>
  </si>
  <si>
    <t>http://ift.tt/1a7VtDV</t>
  </si>
  <si>
    <t>February 01, 2014 at 02:02AM</t>
  </si>
  <si>
    <t>SpAcEDeViL</t>
  </si>
  <si>
    <t>In German: How Bitcoin.de new updates works.</t>
  </si>
  <si>
    <t>http://ift.tt/1a7VM1A</t>
  </si>
  <si>
    <t>http://ift.tt/1a7VJTk</t>
  </si>
  <si>
    <t>February 01, 2014 at 01:55AM</t>
  </si>
  <si>
    <t>Can Bitcoin Users get Arrested in Russia?</t>
  </si>
  <si>
    <t>http://ift.tt/1km266p</t>
  </si>
  <si>
    <t>http://ift.tt/1besxIN</t>
  </si>
  <si>
    <t>February 01, 2014 at 02:28AM</t>
  </si>
  <si>
    <t>mrfjdominguez</t>
  </si>
  <si>
    <t>Via @Spelunkin: @MeltdownComics Is The First Comic Shop To Take #Bitcoin!</t>
  </si>
  <si>
    <t>http://ift.tt/1cDAPuK</t>
  </si>
  <si>
    <t>http://ift.tt/1cDAOXF</t>
  </si>
  <si>
    <t>February 01, 2014 at 02:24AM</t>
  </si>
  <si>
    <t>SkillfulHacking</t>
  </si>
  <si>
    <t>saltcityminers: #supportTheCause donate to help feed the homeless</t>
  </si>
  <si>
    <t>http://ift.tt/1fseC2D</t>
  </si>
  <si>
    <t>http://ift.tt/1fseC2F</t>
  </si>
  <si>
    <t>February 01, 2014 at 02:23AM</t>
  </si>
  <si>
    <t>tea-girl</t>
  </si>
  <si>
    <t>Meltdown becomes first comic store to take Bitcoin</t>
  </si>
  <si>
    <t>http://ift.tt/1cDAYyk</t>
  </si>
  <si>
    <t>http://ift.tt/1cDAWGt</t>
  </si>
  <si>
    <t>February 01, 2014 at 02:21AM</t>
  </si>
  <si>
    <t>Ilsensine</t>
  </si>
  <si>
    <t>Cryptocurrency Mobile Options : CryptoCurrency</t>
  </si>
  <si>
    <t>http://ift.tt/1cDB34S</t>
  </si>
  <si>
    <t>http://ift.tt/1cDB34T</t>
  </si>
  <si>
    <t>February 01, 2014 at 02:12AM</t>
  </si>
  <si>
    <t>romanornr</t>
  </si>
  <si>
    <t>Bitcoin Trading Guide App !</t>
  </si>
  <si>
    <t>Hi guys/girlsI made a BTC trading guide. Been hyping it up on twitter for a few weeks, But it is about time to share this on Reddit.Some big traders told me the book was good for beginners and peole who don't know about indicators.Video's with explaination are included offcourse!</t>
  </si>
  <si>
    <t>http://ift.tt/1bIt2r6</t>
  </si>
  <si>
    <t>February 01, 2014 at 02:34AM</t>
  </si>
  <si>
    <t>Overstock CEO Reveals He Now Holds Millions in Bitcoin</t>
  </si>
  <si>
    <t>http://ift.tt/1depcpL</t>
  </si>
  <si>
    <t>http://ift.tt/1dSUm61</t>
  </si>
  <si>
    <t>February 01, 2014 at 02:32AM</t>
  </si>
  <si>
    <t>thunder04839</t>
  </si>
  <si>
    <t>Getting Apple from the inside.</t>
  </si>
  <si>
    <t>I live in the Mesa Arizona area and I just got a job working in the new plant that will be making the sapphire glass for apple. I plan on getting in the ear of everybody I come in contact with about bitcoin. Maybe if someone like me can get on the inside it will make some headway in the values of some employees. I dont know how many people I will meet that are actual apple employees..as I myself work as a subcontractor, but you must work from the ground up right? I love bitcoin and all altcoins... well dogecoin mostly but we are all one community if you think about it. I am super hyped about the future of crypto currenies after listening to the Joe Rogan podcast with the bitcoin Jesus! I personally only own like .00100 btc but I'm going to hold onto it and try to get more and spread the word.</t>
  </si>
  <si>
    <t>http://ift.tt/1hYSv3X</t>
  </si>
  <si>
    <t>February 01, 2014 at 02:59AM</t>
  </si>
  <si>
    <t>zoopz</t>
  </si>
  <si>
    <t>Bitpay tweets Overstock: Pay your employees in Bitcoin? We've got the API for it.</t>
  </si>
  <si>
    <t>http://ift.tt/1bdF7VA</t>
  </si>
  <si>
    <t>http://ift.tt/1bdF8bO</t>
  </si>
  <si>
    <t>February 01, 2014 at 02:57AM</t>
  </si>
  <si>
    <t>The_Ugliest_Man_Ever</t>
  </si>
  <si>
    <t>Vasalgel (Long-term Male Contraceptive with 100% Effectiveness) Needs Donations. Guess what they now accept...</t>
  </si>
  <si>
    <t>Vasalgel is basically a completely reversible vasectomy by injection. One injection lasts about a decade, and the stuff in the syringe costs less than the syringe itself. The injection to undo it is pretty much just water and baking soda. Drug companies don't want to fund it, they make way more selling hormone pills to women and treating STD's (oh yeah, Vasalgel keeps HIV from spreading).That's a worthy cause in my book. Let's show them what we do.Home PageFacebook PageDonation Page</t>
  </si>
  <si>
    <t>http://ift.tt/1fubHHf</t>
  </si>
  <si>
    <t>February 01, 2014 at 02:55AM</t>
  </si>
  <si>
    <t>ThoseRntMyKidz</t>
  </si>
  <si>
    <t>i went to the Miami bitcoin conference and lost the business card of the photographer</t>
  </si>
  <si>
    <t>Hey guys, I've been searching forever but cant seem to find anything. There was a photographer taking pictures at the reception Saturday evening and I was really hoping to see how the pictures turned out. Unfortunately I misplaced his business card. Is there anyone else who might've been there and has a link to the photo gallery? Any help would be appreciated.</t>
  </si>
  <si>
    <t>http://ift.tt/1bdFdwl</t>
  </si>
  <si>
    <t>hightorque</t>
  </si>
  <si>
    <t>Breaking Down Bank of America's Assessment of Bitcoin</t>
  </si>
  <si>
    <t>http://ift.tt/1bdFcbQ</t>
  </si>
  <si>
    <t>http://ift.tt/1fubLa1</t>
  </si>
  <si>
    <t>February 01, 2014 at 02:53AM</t>
  </si>
  <si>
    <t>slinnky</t>
  </si>
  <si>
    <t>Overstock.com shares crashing - down more than 25% since earnings release</t>
  </si>
  <si>
    <t>http://ift.tt/1bdFiA3</t>
  </si>
  <si>
    <t>http://ift.tt/1bdFiA5</t>
  </si>
  <si>
    <t>February 01, 2014 at 02:48AM</t>
  </si>
  <si>
    <t>shadowandlight</t>
  </si>
  <si>
    <t>Recommended brokers for BTC to USD?</t>
  </si>
  <si>
    <t>http://ift.tt/1beC5DD</t>
  </si>
  <si>
    <t>February 01, 2014 at 03:21AM</t>
  </si>
  <si>
    <t>rudyadler</t>
  </si>
  <si>
    <t>"The first thing ever bought and sold across the Internet was a bag of marijuana."</t>
  </si>
  <si>
    <t>http://ift.tt/Mv6N2C</t>
  </si>
  <si>
    <t>http://ift.tt/1cDLEwH</t>
  </si>
  <si>
    <t>February 01, 2014 at 03:20AM</t>
  </si>
  <si>
    <t>montseayo</t>
  </si>
  <si>
    <t>Over 10,000 People Watched This Week's Bitcoin Hearings -- Here's Where They All Come From</t>
  </si>
  <si>
    <t>http://ift.tt/1cDLHIR</t>
  </si>
  <si>
    <t>http://ift.tt/1cDLFRw</t>
  </si>
  <si>
    <t>February 01, 2014 at 03:19AM</t>
  </si>
  <si>
    <t>get a f*cking laptop for f*cking bitcoins.</t>
  </si>
  <si>
    <t>http://ift.tt/1cDLK7J</t>
  </si>
  <si>
    <t>http://ift.tt/1cDLK7L</t>
  </si>
  <si>
    <t>February 01, 2014 at 03:18AM</t>
  </si>
  <si>
    <t>Realtime Bitcoin webGL globe – visualizing all transactions and blocks</t>
  </si>
  <si>
    <t>http://ift.tt/1hZ733K</t>
  </si>
  <si>
    <t>Core Developers: What are you doing to make Bitcoin more anonymous?</t>
  </si>
  <si>
    <t>And thanks for your work, if I was a programmer I'd contribute.</t>
  </si>
  <si>
    <t>http://ift.tt/1cDLOnX</t>
  </si>
  <si>
    <t>February 01, 2014 at 03:11AM</t>
  </si>
  <si>
    <t>IAMA_reddit0r</t>
  </si>
  <si>
    <t>New Irish gift store looking to accept bitcoins, need help</t>
  </si>
  <si>
    <t>Hi everyone,We just started a gifts store here in Ireland and we have a bit of a problem. We'd love to accept bitcoins, but we have no idea how to even begin! I've noticed so far that only a handful (8) companies here accept bitcoins and we'd love to be number 9.So, as said, I need suggestions how to get the ball rolling. We are currently running woocommerce at our store, PinkCuddle but I have no idea how to continue. I don't really mind if we can't exchange the bitcoins into euros instantly as we're currently looking it as an investment to the future.TL;DR; webshop in Ireland wants to accept bitcoins.</t>
  </si>
  <si>
    <t>http://ift.tt/1cDLSnH</t>
  </si>
  <si>
    <t>February 01, 2014 at 03:09AM</t>
  </si>
  <si>
    <t>jbssm</t>
  </si>
  <si>
    <t>New attack on LocalBitcoins wallets?</t>
  </si>
  <si>
    <t>Just noticed something very suspicious with a transaction on Localbitcoins, but their support is not answering.Made a transaction to my wallet and after 17 confirmations in the blockchain, it still wasn't deposited in my account.But the strange thing is, the wallet address in Localbitcoins keeps changing:First it was this: http://ift.tt/1nwRhRv this: http://ift.tt/1nwRg03</t>
  </si>
  <si>
    <t>http://ift.tt/1cDLTrE</t>
  </si>
  <si>
    <t>February 01, 2014 at 03:08AM</t>
  </si>
  <si>
    <t>Newestech</t>
  </si>
  <si>
    <t>Hi Reddit, New West Technologies here! We created a Bitpay integration for POS. Ask us anything!</t>
  </si>
  <si>
    <t>Here is a link to see the integration in action: http://ift.tt/1cDLW6X is a link to the Yahoo Finance article: http://ift.tt/1hZ7iMi</t>
  </si>
  <si>
    <t>http://ift.tt/1fikpWO</t>
  </si>
  <si>
    <t>February 01, 2014 at 03:07AM</t>
  </si>
  <si>
    <t>vgambit</t>
  </si>
  <si>
    <t>How can I properly create, store, back up, and use a paper wallet?</t>
  </si>
  <si>
    <t>Specifically, I will be using BIP38 encryption and a bit-card.</t>
  </si>
  <si>
    <t>http://ift.tt/1nwRd4c</t>
  </si>
  <si>
    <t>February 01, 2014 at 03:06AM</t>
  </si>
  <si>
    <t>borisRoosevelt</t>
  </si>
  <si>
    <t>Simple website for making short, custom URLs to easily share your public Bitcoin address(es) - TinyCoin.Info</t>
  </si>
  <si>
    <t>http://ift.tt/1fikqde</t>
  </si>
  <si>
    <t>http://ift.tt/1nwRdRW</t>
  </si>
  <si>
    <t>February 01, 2014 at 04:35AM</t>
  </si>
  <si>
    <t>solarisbetter</t>
  </si>
  <si>
    <t>BTC China FROZEN</t>
  </si>
  <si>
    <t>Is it just me or has anyone else noticed that in the last few days that the BTC China ticker just freezes? It usually gets going again after hours of being stuck on a price, like it is now at 4872.37.</t>
  </si>
  <si>
    <t>http://ift.tt/1bJ46Qt</t>
  </si>
  <si>
    <t>February 01, 2014 at 04:30AM</t>
  </si>
  <si>
    <t>tchakd</t>
  </si>
  <si>
    <t>MtGox Actual Withdraw delays ?</t>
  </si>
  <si>
    <t>Hello everybody !Anyone knows, on MtGox, the actual delays for withdraws of 500.000 USD ? (the actual limit per month for a trusted user)Is it most quick to withdraw USD, EUR or CHF ?Thanks everybody</t>
  </si>
  <si>
    <t>http://ift.tt/1nxbiHV</t>
  </si>
  <si>
    <t>iimrich</t>
  </si>
  <si>
    <t>Feds: If you mine or trade Bitcoin on your own, that’s totally cool</t>
  </si>
  <si>
    <t>http://ift.tt/1bJ4COq</t>
  </si>
  <si>
    <t>http://ift.tt/1bJ4EG0</t>
  </si>
  <si>
    <t>February 01, 2014 at 04:29AM</t>
  </si>
  <si>
    <t>xcsler</t>
  </si>
  <si>
    <t>Andreas, Reggie and Scotese discuss BTC</t>
  </si>
  <si>
    <t>http://ift.tt/1bJ4Vss</t>
  </si>
  <si>
    <t>http://ift.tt/1bJ4Vsu</t>
  </si>
  <si>
    <t>iWeyerd</t>
  </si>
  <si>
    <t>QR Tattoo</t>
  </si>
  <si>
    <t>http://ift.tt/LiRtVo</t>
  </si>
  <si>
    <t>http://ift.tt/MGdcIp</t>
  </si>
  <si>
    <t>February 01, 2014 at 04:28AM</t>
  </si>
  <si>
    <t>bitcoincrazy</t>
  </si>
  <si>
    <t>If you could choose any size ASIC bitcoin miner, what would be the Gh/s and how much would you pay for it (realistically)?</t>
  </si>
  <si>
    <t>http://ift.tt/LiRubC</t>
  </si>
  <si>
    <t>February 01, 2014 at 04:24AM</t>
  </si>
  <si>
    <t>campbx</t>
  </si>
  <si>
    <t>CampBX news: Unfortunately we have some bad news regarding our ACH and WIRE Processor</t>
  </si>
  <si>
    <t>http://ift.tt/LiRrNb</t>
  </si>
  <si>
    <t>http://ift.tt/MGdcYK</t>
  </si>
  <si>
    <t>February 01, 2014 at 04:19AM</t>
  </si>
  <si>
    <t>criptonauta</t>
  </si>
  <si>
    <t>Art4B.it combines art with digital currency to promote ethical trading</t>
  </si>
  <si>
    <t>http://ift.tt/1dT4oE7</t>
  </si>
  <si>
    <t>http://ift.tt/1jTTiqM</t>
  </si>
  <si>
    <t>February 01, 2014 at 04:17AM</t>
  </si>
  <si>
    <t>omgitsduaner</t>
  </si>
  <si>
    <t>Coinbase keeps crashing</t>
  </si>
  <si>
    <t>Hey guys, quick thing: every time I open coinbase on google chrome it crashes my browser. Any ideas what's causing this?</t>
  </si>
  <si>
    <t>http://ift.tt/1iVjm4x</t>
  </si>
  <si>
    <t>February 01, 2014 at 04:09AM</t>
  </si>
  <si>
    <t>absurdity69</t>
  </si>
  <si>
    <t>Keith Rabois; Paypal &amp;amp; Square engineer: There is no chance Bitcoin becomes successful in the USA, period, end of story.</t>
  </si>
  <si>
    <t>http://ift.tt/1jTTgiO</t>
  </si>
  <si>
    <t>http://ift.tt/1dT4qvH</t>
  </si>
  <si>
    <t>February 01, 2014 at 04:07AM</t>
  </si>
  <si>
    <t>Verilus</t>
  </si>
  <si>
    <t>Travel around the world. 100 wishes per year. You can help to realize my wishes.</t>
  </si>
  <si>
    <t>http://wallmoon.ru/</t>
  </si>
  <si>
    <t>http://ift.tt/1jTTgzh</t>
  </si>
  <si>
    <t>onlyhereforbitcoin</t>
  </si>
  <si>
    <t>A big earnings miss by online retailer Amazon.com - Bitcoin waiting in the wings</t>
  </si>
  <si>
    <t>http://ift.tt/1iV3Wxs</t>
  </si>
  <si>
    <t>http://ift.tt/1dT4qvJ</t>
  </si>
  <si>
    <t>February 01, 2014 at 04:02AM</t>
  </si>
  <si>
    <t>trexthepirate</t>
  </si>
  <si>
    <t>A Case Against Bitcoin</t>
  </si>
  <si>
    <t>http://ift.tt/1eexHHm</t>
  </si>
  <si>
    <t>http://ift.tt/1eexFiS</t>
  </si>
  <si>
    <t>February 01, 2014 at 03:58AM</t>
  </si>
  <si>
    <t>On the 14th of February, Reddit will have accepted Bitcoin for Reddit Gold for a whole year. How much do you think they've made?</t>
  </si>
  <si>
    <t>My bet is 1 million units.Exactly.</t>
  </si>
  <si>
    <t>http://ift.tt/1eexFzc</t>
  </si>
  <si>
    <t>February 01, 2014 at 03:57AM</t>
  </si>
  <si>
    <t>geckofawkes</t>
  </si>
  <si>
    <t>Don't Believe in a Global Bank Run? Then why is this PBS author &amp;amp; economist pulling his $1M USD out of BofA?</t>
  </si>
  <si>
    <t>http://ift.tt/1fFlCbk</t>
  </si>
  <si>
    <t>http://ift.tt/1eexFzj</t>
  </si>
  <si>
    <t>February 01, 2014 at 03:54AM</t>
  </si>
  <si>
    <t>twobitidiot</t>
  </si>
  <si>
    <t>The campus Bitcoin education tour continues! Bitcoin AMA goes to Stanford.</t>
  </si>
  <si>
    <t>Yesterday's AMA at Berkeley was a great success. Spoke with about 30 different students from various classes and fields about Bitcoin and gave away $125. I expect today to be even bigger at Stanford.I'll be on campus evangelizing for Bitcoin until 4pm today along with several other bitcoiners. We're set up outside of the Stanford GSB dining hall.We're literally handing out digital cash to spark interest. Come join us!TL/DR Rationale for doing this...To combat misconceptions about Bitcoin and prime the pump of future industry talent, I'm going to campuses and literally giving away bitcoins to anyone who speaks with me about Bitcoin. Yesterday Cal Berkeley, today Stanford, next week Harvard, MIT and Boston College (my alma mater). I think we should organize more campus AMAs nationwide or even worldwide, and believe that many others may agree: $5 / excited student is an investment that will pay off by many many factors in the years to come. If you would like to help, either join me at one or consider donating to this wallet to pay the way for some converts:151RFDQNQkJCjjGQ4ASudY6yyWBVnY8NgiPlease note, this is a personal wallet, but I am working on getting a multi-sig one set up so that all are comfortable that I'm not a fraud trying to make a quick buck. For today and tomorrow, I understand it's a leap of faith, so I'm willing to absorb all of the financial risk personally.Full OP from yesterday: http://ift.tt/1dT383V the moon!</t>
  </si>
  <si>
    <t>http://ift.tt/1eexHHt</t>
  </si>
  <si>
    <t>February 01, 2014 at 03:52AM</t>
  </si>
  <si>
    <t>Surgtech</t>
  </si>
  <si>
    <t>As someone who is new to bitcoin why is it so difficult to buy coin?</t>
  </si>
  <si>
    <t>A friend and I looked at a few sites for example mtgox, coinbase and campbx. They require some verification by ID and or home utility papers. You can also connect your bank account but it takes a few days to clear, by then you can have less coin than you payed for. Im going to lose all interest if this is the only way you can buy coins online. Your average person is not going to want to do all this. Then there is Localbitcoin which seems straight forward but im kinda iffy about meeting someone in person.</t>
  </si>
  <si>
    <t>http://ift.tt/1eexHHv</t>
  </si>
  <si>
    <t>February 01, 2014 at 03:48AM</t>
  </si>
  <si>
    <t>cmdsp</t>
  </si>
  <si>
    <t>Bitcoin Cannot Be Regulated in any meaningful way. It is just valuable information.</t>
  </si>
  <si>
    <t>On the face of it I do not think Bitcoin can be regulated in any real way. I believe some are missing the point.The basic misunderstanding comes down to Bitcoin is not a currency a commodity or any other type of asset.It is just valuable information. Point being the network and protocol are just the enabling factor.Effectively it really just comes down to some 256 Bit Values are now valuable. So in a zero trust situation you would use a cryptographic signature to sign over the value. But if there is some trust in the transaction nothing prevents you from just handing over the key.A key can be handed over in any type of information. Audio, Video, Pictures, Text or even carved in to stone. It can be a high or low tech as need be to complete the transaction. It can also be encrypted or in plane site.This creates plausible deniability in almost every situation. Our legal system operates on facts. If the facts become ambiguous, I don’t see how this can be overcome.When a crime takes place the illustration of the transaction seems to be core evidence to any case.How could you prove that the key was or was not the even numbered words first said in the conversation plus some random shared secret determined at an earlier time.You could even use some 4 digit number that functions as a pin that is a pointer to some place in an irrational number like pi, e or the square root of 2.This can also be understood from the aspect of security and identification.All security schemes come down to one of three things.Something you have.Something you are.Something you know.All money till now, is primarily tokens….. Something you have.Bitcoin is something you know. Just valuable information, that the expression of, will ultimately be protected by free speech.There is no way to create a law that states “100010” is legal and “100001” is illegal.You cannot know what values hold value until after the private key is revealed. It the case of private key exchanges this may never happen.This also makes banning Bitcoin completely impossible.Bitcoin makes transactions completely immaterial to the crime. There are no two ways about it. New York / China or any other institution cannot regulate the free flow of information.Law enforcement can only operate on actions alone.In other words. Bitcoin legalizes any transaction any where at any time for any amount for any reason. What you are doing can be illegal and subject to regulation but the transaction it self cannot be.</t>
  </si>
  <si>
    <t>http://ift.tt/1fsCovb</t>
  </si>
  <si>
    <t>February 01, 2014 at 03:45AM</t>
  </si>
  <si>
    <t>try_another7</t>
  </si>
  <si>
    <t>BTC Market Cap vs. $/BTC</t>
  </si>
  <si>
    <t>There are roughly 25,200 new bitcoins mined every week. At current prices (~$800) that means that bitcoin would be growing by around $20,160,000 every week. Does that seem like realistic/sustainable growth to others around here? It seems very possible that we'd see a situation where market cap would be growing while the price in terms of $/BTC lags far behind.I don't know really where I'm going with all of this, but just wanted some other opinions.</t>
  </si>
  <si>
    <t>http://ift.tt/1fsCovj</t>
  </si>
  <si>
    <t>February 01, 2014 at 03:42AM</t>
  </si>
  <si>
    <t>dentonbros</t>
  </si>
  <si>
    <t>South Carolina for Bitcoin!: I'm taking Bitcoin to my state congressmen. What should I ask them?</t>
  </si>
  <si>
    <t>Hi r/Bitcoin!I live in South Carolina and have a few connections in state politics here. Although I'm relatively new to Reddit and Bitcoin, I have become a huge Bitcoin advocate and have been evangelizing the merits of Bitcoin to friends and family for the past few months. I own some BTC. And have been involved in the internet industry since 1995.After watching the NYFSD hearings earlier this week, I quickly became disgusted. Noting the tone of the NY regulators and the panel that they assembled, I realized that it's very important for us as a community to be proactive in approaching our state representatives and regulators. NY is just one of 50 states in this union.South Carolina has a unique advantage of being just one of three states in the country without Money Transmitter regulations (Montana and New Mexico are the others, I believe). So, in theory, if we are using FinCEN's advisement that digital currency companies be treated as money transmitters, the red tape to operate an exchange, an ATM, or any other financial service for Bitcoin and cryptocurrencies would be minimal in SC when compared to other states - or at least at the moment.I moved to Charleston, SC three years ago and have been pleasantly surprised by the size of the tech community here. There is a bustling tech scene here - search "Silicon Harbor", or see Charleston Digital Corridor. In addition, I know several large companies which have moved their operations from the financial hub of Charlotte, NC to just over the border to South Carolina for tax and regulation purposes. And Greenville and Columbia are bright tech hubs in the state.There is opportunity here for Bitcoin entrepreneurs and businesses! Plus, we have wonderful beaches, mountains, and great weather. &lt;/end plug&gt;With all this being said... I have recently requested meetings with my local state congressman and state senator - with whom I have connections. Both are libertarian leaning, and both should have direct insights into how to best make the Bitcoin economy welcome in South Carolina.I'm hoping to have these meetings setup in the next few weeks. I expect to get an hour or less with each representative. In anticipation of these meetings, which questions or which clarifications would you like to see that I get?I believe I will be able to make a compelling case for these representatives to at least investigate things further. But, I'm asking you, the Bitcoin entrepreneur, what would you need to see from South Carolina to bring your Bitcoin or crypto-currency business here?Thanks in advance. I'll be certain to update things once the meeting is set.</t>
  </si>
  <si>
    <t>http://ift.tt/1fsCnrj</t>
  </si>
  <si>
    <t>February 01, 2014 at 05:28AM</t>
  </si>
  <si>
    <t>A Trezor-like hardware wallet that supports audio-data transfer (like Chirp) - is anybody working on this?</t>
  </si>
  <si>
    <t>Chirp is an app/technology for transmitting data with sound - think R2-D2. It was recently used to send Bitcoin over broadcast radio.This approach offers advantages over QR codes, NFC, and Bluetooth. For example, it can work in principle even on low-end, older devices. It also doesn't require bringing devices in close proximity like NFC or QR codes.Is anybody working on the idea of integrating Chirp, or a similar audio data transfer technology, into a Trezor-like hardware wallet?</t>
  </si>
  <si>
    <t>http://ift.tt/1bdXABe</t>
  </si>
  <si>
    <t>February 01, 2014 at 05:26AM</t>
  </si>
  <si>
    <t>chicagomint</t>
  </si>
  <si>
    <t>Bitcoins and bars: Chicagoans getting in on virtual currency</t>
  </si>
  <si>
    <t>http://ift.tt/1fuz2J0</t>
  </si>
  <si>
    <t>http://ift.tt/1fuz17S</t>
  </si>
  <si>
    <t>February 01, 2014 at 05:12AM</t>
  </si>
  <si>
    <t>Idi-I-Smotri</t>
  </si>
  <si>
    <t>I am donating $20 I received from a Bitcoin tip to the Church, thank you God-loving Patriot for donating this Satan currency. It will be put to good use by the Almighty Church.</t>
  </si>
  <si>
    <t>http://ift.tt/1jU4HGZ</t>
  </si>
  <si>
    <t>http://ift.tt/1ft3anh</t>
  </si>
  <si>
    <t>February 01, 2014 at 05:11AM</t>
  </si>
  <si>
    <t>I am going to ask again cause last time there was hardly any responses. Anybody receive their TREZOR yet and how is it?</t>
  </si>
  <si>
    <t>http://ift.tt/1jU3kIA</t>
  </si>
  <si>
    <t>February 01, 2014 at 05:09AM</t>
  </si>
  <si>
    <t>I-Adapt</t>
  </si>
  <si>
    <t>I wanted to share a quick program I wrote for calculating Gain/Loss based on first-in/first-out (FIFO) calculations. I also have a small program for transcribing the Coinbase exported ledger to a better format.</t>
  </si>
  <si>
    <t>Determining overall G/L for 2013 was difficult without a good ledger export from Coinbase. So I tried my hand at automating FIFO calculations.I would first like to preface that this code is certainly not perfect. Here are a few caveats to keep in mind while using this code:The final G/L is output in a table in Column HThe FIFO sheet relies very heavily on the format of the transaction ledger.My FIFO calculations don't distinguish between long-term and short-term gain/lossMy FIFO calculations aren't factoring transaction fees, which affect the overall G/LThe code is not professionally annotatedThe Coinbase transcription could easily break because it looks for keywords in the exported .csv because Coinbase's ledger is inconsistent. It also doesn't distinguish transaction fees.The formatting is rubbishThe code generates a new table for each sell order and I am aware I could eliminate the excessive tables with arrays, but I prefer the tables, but I like this as a secondary check against the G/L calculations.Some sell orders are split into new iterations. This is to add an extra check on the flow of the program, and to make the cost basis calculation easier.Please consult with a CPA for verifying your G/L liabilityI wrote this with the intention of making it easier to determine overall profits, especially with tax-season coming soon.Please feel free to modify it according to your needs. Also, critique and criticism is welcomed. I am always looking to improve (and I certainly need the improvement).I will do my best to include any suggestions and update the code when I have time.Here is a word document with the code for the Coinbase ledger transcription.Here is a word document with the code for the FIFO calculations. Please note that this code relies on a simplified ledger located in a tab with the title "Output". The ledger should follow:Date/Volume/TxType/TotCost/Unit-Cost-Basis.And here is a spreadsheet with some example data in it for the Coinbase ledger transcription, and the subsequent FIFO calculations for all sell orders.</t>
  </si>
  <si>
    <t>http://ift.tt/1cE7MHe</t>
  </si>
  <si>
    <t>BitcoinGo</t>
  </si>
  <si>
    <t>Play Go. Win Bitcoins.</t>
  </si>
  <si>
    <t>https://bitcoingo.io</t>
  </si>
  <si>
    <t>http://ift.tt/1ft39zS</t>
  </si>
  <si>
    <t>February 01, 2014 at 05:02AM</t>
  </si>
  <si>
    <t>Wim1441</t>
  </si>
  <si>
    <t>Safello, Zweedse bitcoinaanbieder met Nederlandse roots, over Bitcoin</t>
  </si>
  <si>
    <t>http://ift.tt/1bJexn0</t>
  </si>
  <si>
    <t>http://ift.tt/1ft3cvj</t>
  </si>
  <si>
    <t>February 01, 2014 at 05:00AM</t>
  </si>
  <si>
    <t>thecodyshow</t>
  </si>
  <si>
    <t>Does anyone have experience lending money/bitcoin on bitfinex? Is it extremely risky?</t>
  </si>
  <si>
    <t>Can someone let me know what the risks of doing this are? Seems too good to be true!</t>
  </si>
  <si>
    <t>http://ift.tt/1cE7MXV</t>
  </si>
  <si>
    <t>February 01, 2014 at 04:55AM</t>
  </si>
  <si>
    <t>bitbybitbybitcoin</t>
  </si>
  <si>
    <t>CampBX Has Been Dropped By Their Bitcoin Fearing Bank; They've Halted ACH And Wire Transfers In And Out</t>
  </si>
  <si>
    <t>http://ift.tt/1bdTQj8</t>
  </si>
  <si>
    <t>http://ift.tt/1jU0uTK</t>
  </si>
  <si>
    <t>February 01, 2014 at 04:54AM</t>
  </si>
  <si>
    <t>Turn a cheap Android tablet into a cold storage wallet</t>
  </si>
  <si>
    <t>What is the feasibility of taking a cheap Android based tablet, something like a Q88 - $59, writing some specialist wallet software and turning it into a cold storage device?Could a company buy in a bunch of Q88s root them and install the software (I'm not sure of the legalities of rooting Android?). Seems more straightforward than messing about with a linux box and cheaper than developing dedicated hardware?</t>
  </si>
  <si>
    <t>http://ift.tt/1jU0wLm</t>
  </si>
  <si>
    <t>February 01, 2014 at 04:49AM</t>
  </si>
  <si>
    <t>hockeynow</t>
  </si>
  <si>
    <t>Anybody ever ordered bitcoins on coinmama.com?</t>
  </si>
  <si>
    <t>Hello,I am new to bitcoins and already own some and had a great experience buying them on kraken.com and depositing money with a SEPA european bank wire transfer. I explained a friend what crytpocurrencies are and he wants to invest a bit of his money in bitcoins, but he doesn't have a bank account that he could use to buy bitcoins, so he can't buy them on kraken or any other site that requires a bank account. He only has a credit card that he could use for this. I understand that there are few companies allowing bitcoin purchases with a credit card, but I found a website called coinmama.com. There are few reviews of it and many spam comments on bitcoin boards from the makers. Doesn't seem trustworthy, but maybe it is? Anybody has any experience with this website?Thanks</t>
  </si>
  <si>
    <t>http://ift.tt/1bJ9vXJ</t>
  </si>
  <si>
    <t>February 01, 2014 at 04:41AM</t>
  </si>
  <si>
    <t>Just read that Bitcoin is Capitalism 2.0</t>
  </si>
  <si>
    <t>Well, f**k that, I think Bitcoin is Capitalism 1.0We haven't ever witnessed in human history a fully capitalist system.</t>
  </si>
  <si>
    <t>http://ift.tt/1jU0uTZ</t>
  </si>
  <si>
    <t>February 01, 2014 at 04:40AM</t>
  </si>
  <si>
    <t>New Hong Kong Bitcoin Exchange Announces $2M Investment</t>
  </si>
  <si>
    <t>http://ift.tt/1bdTQjd</t>
  </si>
  <si>
    <t>http://ift.tt/1jU0xPp</t>
  </si>
  <si>
    <t>USB Block Erupter... are they worth it?</t>
  </si>
  <si>
    <t>I am looking to make a mining rig and upon doing research found these.Are they profitable? What do they do? Why are they so cheap?Thank you.</t>
  </si>
  <si>
    <t>http://ift.tt/1jU0wLu</t>
  </si>
  <si>
    <t>February 01, 2014 at 04:39AM</t>
  </si>
  <si>
    <t>vodkaknockers</t>
  </si>
  <si>
    <t>TigerDirect mailed me an Invoice with Balance Due for my completed bitcoin purchase. Is this normal?</t>
  </si>
  <si>
    <t>This invoice says I owe the full purchase amount, due by February 8. Has anyone else received this after making a btc purchase?</t>
  </si>
  <si>
    <t>http://ift.tt/1bJ9umv</t>
  </si>
  <si>
    <t>Idea: Bounty/pool for Superbowl QR codes shown during broadcast</t>
  </si>
  <si>
    <t>I just thought of a great idea.Collect donations towards payment to QR code signs from the crowd that happen to get shown on TV during the SuperBowl broadcast.This will be an incentive to cause lots of QR code signs to be in the crowd, especially if the total gets up into the tens or more bitcoins donated.Of course, the donations would need to be held by a party that can be trusted and the distribution of the bounty would need to be verified so that all whose codes were in the broadcast get their portion of the payout.This is just an idea -- I'm not the person to carry this out. Is it a decent idea though?</t>
  </si>
  <si>
    <t>http://ift.tt/1jU0xPx</t>
  </si>
  <si>
    <t>February 01, 2014 at 04:38AM</t>
  </si>
  <si>
    <t>bitcoinlover</t>
  </si>
  <si>
    <t>On CNN Home Page Now: Buy this $8M mansion with bitcoins - Video</t>
  </si>
  <si>
    <t>http://ift.tt/1aNdurI</t>
  </si>
  <si>
    <t>http://ift.tt/LiRtVc</t>
  </si>
  <si>
    <t>February 01, 2014 at 03:37AM</t>
  </si>
  <si>
    <t>havek23</t>
  </si>
  <si>
    <t>What recourse/investigation is there for people who have been scammed?</t>
  </si>
  <si>
    <t>BTC is not anonymous, I can easily trace the amount I lost for at least 2 or 3 jumps on the blockchain. Just finding where those wallets are held (e-Wallets, exchanges, personal wallets, etc) is the hard part. I've contacted Coinbase to see if any of the public keys were controlled by them and they said no. Any other investigation methods you guys know of?</t>
  </si>
  <si>
    <t>http://ift.tt/LxPpcO</t>
  </si>
  <si>
    <t>February 01, 2014 at 03:36AM</t>
  </si>
  <si>
    <t>thegreatbrah</t>
  </si>
  <si>
    <t>Porn.com only accepts bitcoin for a month pass; not for two day pass.</t>
  </si>
  <si>
    <t>Which is bullshit I just wanted a quick...check on how the feature works.</t>
  </si>
  <si>
    <t>http://ift.tt/1fsCovs</t>
  </si>
  <si>
    <t>mbsibs</t>
  </si>
  <si>
    <t>Put this on my business card, thought it was a good idea and wanted to share. Cheers!</t>
  </si>
  <si>
    <t>http://ift.tt/1hZdNP6</t>
  </si>
  <si>
    <t>http://ift.tt/LxPpcS</t>
  </si>
  <si>
    <t>February 01, 2014 at 05:46AM</t>
  </si>
  <si>
    <t>emsender</t>
  </si>
  <si>
    <t>Wall Street's Cryptocurrency Headquarters: Inside Bitcoin Center NYC</t>
  </si>
  <si>
    <t>http://ift.tt/1ihX5uU</t>
  </si>
  <si>
    <t>http://ift.tt/1ihX5uW</t>
  </si>
  <si>
    <t>regulation would bestow legitimacy on the virtual currency - if the CS Monitor says it, it's got to be true.</t>
  </si>
  <si>
    <t>http://ift.tt/1cytrkh</t>
  </si>
  <si>
    <t>http://ift.tt/1iVBVWt</t>
  </si>
  <si>
    <t>February 01, 2014 at 05:41AM</t>
  </si>
  <si>
    <t>bitcoinbr0</t>
  </si>
  <si>
    <t>I'm speaking at a company meeting about integrating Bitcoin into several hundred retail stores both online and in the US. What do I say?</t>
  </si>
  <si>
    <t>I cannot get into specifics, but I am attending a meeting tomorrow and am the keynote speaker on the matters of Bitcoin. The company I am speaking before has the power to have hundreds of both online and real-world retailers begin accepting Bitcoin. I am essentially attempting to convince several executives to begin accepting Bitcoin and start investing in it as well. I already understand Bitcoin to nearly its fullest extent of its technicalities and don't need to learn the fundamentals of it. I am interested however, to see what reddit has to say about eCommerce.People of reddit, how do I convince this company to begin implementing Bitcoin payment methods for hundreds of businesses and more importantly, why is Bitcoin the future of eCommece?Thanks for your time and consideration!</t>
  </si>
  <si>
    <t>http://ift.tt/1iVBZpe</t>
  </si>
  <si>
    <t>February 01, 2014 at 05:38AM</t>
  </si>
  <si>
    <t>searchingfortao</t>
  </si>
  <si>
    <t>Euro exchange recommendations?</t>
  </si>
  <si>
    <t>I've got €500 tied up in bitcoins over at Intersango that I may never see again, and now Mt. Gox is getting a bad reputation so... Where do people with Euros buy bitcoins these days?I checked out BTC-e, but they appear to require a minimum €2000 deposit, which given my past experiences with the aforementioned, I'm not keen on trusting any exchange with that much money.</t>
  </si>
  <si>
    <t>http://ift.tt/1ihXgX6</t>
  </si>
  <si>
    <t>February 01, 2014 at 03:31AM</t>
  </si>
  <si>
    <t>Coinality</t>
  </si>
  <si>
    <t>[PSA] - Beware of these Coinbase.com phishing sites; they all contain malware.</t>
  </si>
  <si>
    <t>Careful what you type in the address bar (pro tip: bookmark Coinbase.com) The following "typo-squatted" phishing sites contain malware/keyloggers:coinbaase.comcoinbsae.comxoinbase.comcoinlbase.comcoiinbase.comocinbase.comcoinnbase.comcoibnase.comvoinbase.comcoinabse.comcoinlbase.comcoinbose.com</t>
  </si>
  <si>
    <t>http://ift.tt/LxPnBI</t>
  </si>
  <si>
    <t>February 01, 2014 at 03:29AM</t>
  </si>
  <si>
    <t>Bitcoin covered in "the leading magazine for analysis and debate of foreign policy, economics and global affairs"; top story on Foreign Affairs web site</t>
  </si>
  <si>
    <t>http://ift.tt/1cBTqHw</t>
  </si>
  <si>
    <t>http://ift.tt/1fsCnY9</t>
  </si>
  <si>
    <t>hcasaol</t>
  </si>
  <si>
    <t>You can now use bitcoin to donate to the research of a nonhormonal contraceptive for men. So if you are interested in a long lasting contraceptive for men that doesn't involve a scalpel and is more reversible than a vasectomy then this should interest you.</t>
  </si>
  <si>
    <t>http://ift.tt/1nwRe8x</t>
  </si>
  <si>
    <t>http://ift.tt/LxPptl</t>
  </si>
  <si>
    <t>February 01, 2014 at 03:28AM</t>
  </si>
  <si>
    <t>davidshares</t>
  </si>
  <si>
    <t>Bitcoin Fan Gets Tattoo of His Public Bitcoin Address</t>
  </si>
  <si>
    <t>http://ift.tt/1a7tzIb</t>
  </si>
  <si>
    <t>http://ift.tt/1fsCnYh</t>
  </si>
  <si>
    <t>February 01, 2014 at 06:04AM</t>
  </si>
  <si>
    <t>AirFlame</t>
  </si>
  <si>
    <t>Bitcoin xxx Shows - more girls accepts bitcoin</t>
  </si>
  <si>
    <t>http://ift.tt/1knwo8V</t>
  </si>
  <si>
    <t>http://ift.tt/1knwo8X</t>
  </si>
  <si>
    <t>February 01, 2014 at 06:02AM</t>
  </si>
  <si>
    <t>quietbeast</t>
  </si>
  <si>
    <t>NextScripts Accepts BTC - Article about Convincing Merchants</t>
  </si>
  <si>
    <t>http://ift.tt/1knwA8d</t>
  </si>
  <si>
    <t>http://ift.tt/1knwAVG</t>
  </si>
  <si>
    <t>February 01, 2014 at 06:00AM</t>
  </si>
  <si>
    <t>justmafia_lel</t>
  </si>
  <si>
    <t>May not exactly be what you are looking for, but I am here because of cryptolocker.</t>
  </si>
  <si>
    <t>No PaySafe cards where I live. Is there any way to buy this stuff (bitycoin) easily and quickly? I need to be able to unlock my (business critical) files. I have another 5 hours left.</t>
  </si>
  <si>
    <t>http://ift.tt/1iVGUGE</t>
  </si>
  <si>
    <t>February 01, 2014 at 05:50AM</t>
  </si>
  <si>
    <t>Bitvapors</t>
  </si>
  <si>
    <t>Bitvapors Has Donated 1BTC to Sean's Outpost So Far!</t>
  </si>
  <si>
    <t>I just wanted to post this to publicly thank all our customers. Without your support, we couldn't have reached this milestone!We have, as of today, donated 1BTC(10% of gross sales) to Sean's Outpost since we started doing so on Sept, 10th 2013. We have no plans of stopping, and progress can be tracked on our site as well as blockchain.info.If you'd like to verify the amount donated, you can do so by checking transactions from 1GSUZXFbhSCwfMKSwPzztpXKXUZ8qELgHs going to the outpost wallet 1JkKn478ivR6iux2pUCjsvqhguPywP3dFH.Thanks again!</t>
  </si>
  <si>
    <t>http://ift.tt/1ftbrYv</t>
  </si>
  <si>
    <t>February 01, 2014 at 06:28AM</t>
  </si>
  <si>
    <t>ConVinceT</t>
  </si>
  <si>
    <t>Is that Satoshi Nakamoto? "I initiated bitcoin in 2008 and I initiated programming the whole system and architecture and so it's a german product and today is the first day i go on public with this."</t>
  </si>
  <si>
    <t>http://ift.tt/1a8ODhp</t>
  </si>
  <si>
    <t>http://ift.tt/1a8OFG3</t>
  </si>
  <si>
    <t>February 01, 2014 at 06:25AM</t>
  </si>
  <si>
    <t>jjoules</t>
  </si>
  <si>
    <t>An idea for the future...</t>
  </si>
  <si>
    <t>While lurking in r/bitcoin and r/cryptocurrency, i started letting my mind wander about what possibilities Bitcoin and other cryptocurrencies could/would be achieving in the next 2 to 3 years. I happened to look across my desk and notice that my change jar was getting pretty full of spare change and was not looking forward to my next trip to the bank and lugging all of that in to be counted.Anyways, thought about how i've seen machines in different places that count change after you just dump it into a sorting bin, and it gives you cash or whatever.Within the next year or so, I'm hoping to see a vending machine of sorts that counts spare change and then sends or dispenses bitcoin. Maybe you'd have to enter your receiving address via a touchscreen keypad, or it would print or display a QR code for you to scan. Why hasn't someone started on this yet?!?!? Just some musings of a cryptocurrency daydreamer....</t>
  </si>
  <si>
    <t>http://ift.tt/1knEDSm</t>
  </si>
  <si>
    <t>February 01, 2014 at 06:20AM</t>
  </si>
  <si>
    <t>RedheadCoinWhore</t>
  </si>
  <si>
    <t>When private keys are lost, does bitcoin technically experience some type of deflation?</t>
  </si>
  <si>
    <t>For example the "hard drive thrown out lost millions in bitcoin" stories. The bitcoins or unspent outputs still exist but for all intents and purposes are out of circulation.While there is no way for nodes to know that a key has been 'lost' from a technical standpoint, would a headline like "FBI loses all the SR private keys", change the relative value from a community or trading standpoint?</t>
  </si>
  <si>
    <t>http://ift.tt/1knEGO6</t>
  </si>
  <si>
    <t>February 01, 2014 at 06:19AM</t>
  </si>
  <si>
    <t>duckrageous</t>
  </si>
  <si>
    <t>Blast from the past! April 2013 crash.</t>
  </si>
  <si>
    <t>http://ift.tt/1nxAH3W</t>
  </si>
  <si>
    <t>http://ift.tt/1knEGOf</t>
  </si>
  <si>
    <t>February 01, 2014 at 06:17AM</t>
  </si>
  <si>
    <t>Zkoynz</t>
  </si>
  <si>
    <t>The magic of Bitcoin has been bestowed upon me</t>
  </si>
  <si>
    <t>http://ift.tt/1knEH4D</t>
  </si>
  <si>
    <t>http://ift.tt/1nxAH3Y</t>
  </si>
  <si>
    <t>February 01, 2014 at 06:14AM</t>
  </si>
  <si>
    <t>divine_bukkake</t>
  </si>
  <si>
    <t>How Should Society React to the Growth of Bitcoin?</t>
  </si>
  <si>
    <t>http://ift.tt/1knEH4M</t>
  </si>
  <si>
    <t>http://ift.tt/1nxAFt9</t>
  </si>
  <si>
    <t>February 01, 2014 at 06:13AM</t>
  </si>
  <si>
    <t>GridPoker</t>
  </si>
  <si>
    <t>Free Bitcoins for registering at GridPoker.eu</t>
  </si>
  <si>
    <t>Come register and I'll give you some free bitcoins to play poker with at GridPoker.eu. I will only be giving chips out to 100 or so people so come quick</t>
  </si>
  <si>
    <t>http://ift.tt/1knEE95</t>
  </si>
  <si>
    <t>February 01, 2014 at 06:10AM</t>
  </si>
  <si>
    <t>The Bitcoin Group - Live - Starting Now</t>
  </si>
  <si>
    <t>http://ift.tt/1knEEpr</t>
  </si>
  <si>
    <t>http://ift.tt/1nxAFJx</t>
  </si>
  <si>
    <t>February 01, 2014 at 06:56AM</t>
  </si>
  <si>
    <t>SumKunt</t>
  </si>
  <si>
    <t>Truthloader discusses Doge as competitor to Bitcoin</t>
  </si>
  <si>
    <t>http://ift.tt/1a8Tyio</t>
  </si>
  <si>
    <t>http://ift.tt/1a8Tyiq</t>
  </si>
  <si>
    <t>February 01, 2014 at 06:52AM</t>
  </si>
  <si>
    <t>Sub80</t>
  </si>
  <si>
    <t>Bitcoin Blockchain 2FA - log in problem</t>
  </si>
  <si>
    <t>Hi All. after doing much reading over the last week or so I decided that I should get 2 Factor Authentication on my blockchain account, and this is when the problem started.I had no problems logging into my Blockchain account prior to today, and prior the email verification I choose as my 2FA. However now that I have 2FA I cannot log into my Blockchain address.All the details are correct - the identifier is correct, the password is correct, when the verification email arrives - I type in the code it provides - and then it says "Error Decrypting Wallet - please check password".Does anyone have any ideas regarding this?Thankfully I had made a paper copy of my blockchain wallet - and have an encrypted the pdf copy using truecrypt (btw - is this a good way of securing it?) - but I would still like to have access to my blockchain. PS does anyone know how I can use this paper copy in a new wallet? I'm still a bit new.Thanks in advance Sub</t>
  </si>
  <si>
    <t>http://ift.tt/1df1Ekz</t>
  </si>
  <si>
    <t>February 01, 2014 at 06:48AM</t>
  </si>
  <si>
    <t>Bitcoinsignguy</t>
  </si>
  <si>
    <t>OP Delivers ... My Keychain!</t>
  </si>
  <si>
    <t>http://ift.tt/1df1IAD</t>
  </si>
  <si>
    <t>http://ift.tt/1df1IAF</t>
  </si>
  <si>
    <t>February 01, 2014 at 06:44AM</t>
  </si>
  <si>
    <t>Wooomp</t>
  </si>
  <si>
    <t>Switched from iOS to android - What bitcoin-wallet App is everyone using?</t>
  </si>
  <si>
    <t>I use coinbase and btc-e. I am open to trying new things.</t>
  </si>
  <si>
    <t>http://ift.tt/1hZYaHb</t>
  </si>
  <si>
    <t>February 01, 2014 at 06:38AM</t>
  </si>
  <si>
    <t>Explained : Why Bitcoin is bearish since 2014</t>
  </si>
  <si>
    <t>http://ift.tt/1bGWLAU</t>
  </si>
  <si>
    <t>http://ift.tt/1aO4qTp</t>
  </si>
  <si>
    <t>February 01, 2014 at 06:35AM</t>
  </si>
  <si>
    <t>redditorsredditor</t>
  </si>
  <si>
    <t>It's imperative that early adopters continue introducing the currency through spontaneous novelty/discovery actions (e.g. tipping generously online, setting up interested co-workers with paper wallets, etc). Best possible marketing for (y)our buck.</t>
  </si>
  <si>
    <t>Merchant acceptance is growing at an impressive rate, but personal adoption is not growing with a similar level of enthusiasm--yet.One of the reasons I found out about Bitcoin was a friend sending me some a while ago.Granted, coins weren't worth as much back then--so just send adjusted amounts for today's values! But don't stop spreading the wealth around! A $2 unexpected tip can be the light bulb/a-ha moment that leads someone to accepting Bitcoin on their web site, talking to family members about it, or loading thousands of dollars worth of Bitcoin onto a paper wallet for their heirs! Also it makes the person motivated to learn about wallets, the Bitcoin protocol, how to sell or store their newfound money.Just something to consider, love this sub!</t>
  </si>
  <si>
    <t>http://ift.tt/1nxCV3m</t>
  </si>
  <si>
    <t>February 01, 2014 at 07:13AM</t>
  </si>
  <si>
    <t>LitigateCoinbase</t>
  </si>
  <si>
    <t>Potential class action suit against Coinbase being reviewed by attorney group</t>
  </si>
  <si>
    <t>The details are scant at this point, but I am in discussions with a group of attorneys in San Francisco who are looking into a number cases of customer fraud complaints filed between October and December of 2013 in which customers were wrongly charged and where Coinbase failed to act within the law to address these cases appropriately.If you would like more information about this as it develops, please save this thread and check back. More details will be posted to it next week.</t>
  </si>
  <si>
    <t>http://ift.tt/1cErCCq</t>
  </si>
  <si>
    <t>February 01, 2014 at 07:11AM</t>
  </si>
  <si>
    <t>amagimetals</t>
  </si>
  <si>
    <t>Our vendor made an anti-bitcoin silver round. What should we do?</t>
  </si>
  <si>
    <t>http://ift.tt/1cErHpB</t>
  </si>
  <si>
    <t>http://ift.tt/1i05emY</t>
  </si>
  <si>
    <t>CodeReaper</t>
  </si>
  <si>
    <t>http://ift.tt/1cErLWt</t>
  </si>
  <si>
    <t>http://ift.tt/1cErLWw</t>
  </si>
  <si>
    <t>February 01, 2014 at 07:09AM</t>
  </si>
  <si>
    <t>EconHacker</t>
  </si>
  <si>
    <t>Was Adam Kokesh's BTC account hacked?</t>
  </si>
  <si>
    <t>I was just checking out Adam Kokesh's videos and I thought it would be interesting to see how many BTC donations he'd received, so I searched Blockchain.info for the donation address he'd given, and here it is. You'll see that it's received around 260BTC, but then he sends the BTC to other addresses, one of which is this one (incidently, this is also the address he advertises on his site Adam vs the Man). Anyway, you'll see that all the cash out of that one was then sent to this address 1Facb8QnikfPUoo8WVFnyai3e1Hcov9y8T, which, um, has received 220 000 BTC and appears to be an address associated with some other hacks. Have I got something wrong here, or has Adam lost $68 000?</t>
  </si>
  <si>
    <t>http://ift.tt/1i05mD9</t>
  </si>
  <si>
    <t>February 01, 2014 at 07:02AM</t>
  </si>
  <si>
    <t>flippoker1</t>
  </si>
  <si>
    <t>FlipPoker.net | Poker flips | Random multipliers</t>
  </si>
  <si>
    <t>http://flippoker.net/</t>
  </si>
  <si>
    <t>http://ift.tt/1nxG9DW</t>
  </si>
  <si>
    <t>February 01, 2014 at 07:01AM</t>
  </si>
  <si>
    <t>TKRSRY</t>
  </si>
  <si>
    <t>NYDFS Virtual Currency Public Hearing Video Links</t>
  </si>
  <si>
    <t>The New York Department of Financial Services held a Virtual Currency Hearing on Jan 28-29 2014.You can view the videos for the 2-day talks here: http://ift.tt/1df27TJ, if you'd prefer to download the mp4 files directly, you can find them here:Day 1, Panel 1Day 1, Panel 2Day 2, Panel 1Day 2, Panel 2Day 2, Panel 3Sorry for the mediafire links (and awful CAPTCHAs) -- suggest an alternate host that would be preferable.Here is the information for each panel on both days:NYDFS PUBLIC HEARING REGARDING VIRTUAL CURRENCIES :: January 28-29, 2014Panel 1 Day 1- The Investor Perspective: The Future of Virtual CurrenciesBarry Silbert- Founder &amp; CEO of SecondMarket and Founder of Bitcoin Investment TrustJeremy Liew- Partner, Lightspeed Venture PartnersFred Wilson- Partner, Union Square VenturesCameron and Tyler Winklevoss- Principles, Winklevoss Capital ManagementPanel 2 Day 1- Virtual Currencies and Regulation in an Evolving LandscapeCharles Lee- Creator of LitecoinJudie Rinearson- Partner, Bryan CaveCarol Van Cleef- Partner, Patton BoggsPanel 1 Day 2- Law Enforcement and Virtual CurrenciesCyrus R. Vance, Jr- District Attorney of New York CountyRichard B. Zabel- Deputy U.S. Attorney for the Southern District of New YorkPanel 2 Day 2- Virtual Currency Commerce and Consumer ProtectionsFred Ehrsam- Co-Founder, CoinbaseJeremy Allaire- Founder &amp; CEO, Circle Internet FinancialJohn Johnson, Overstock.comPanel 3 Day 2- The Academic View on Virtual CurrenciesEd W. Felton- Professor of Computer Science and Public Affairs, and the Director of the Center for Information Technology Policy, Princeton UniversitySusan Athey- Professor of Economics, Stanford Universityedit: formatting</t>
  </si>
  <si>
    <t>http://ift.tt/1fiNlhg</t>
  </si>
  <si>
    <t>February 01, 2014 at 07:35AM</t>
  </si>
  <si>
    <t>Bitcoin Exchange Launches in Hong Kong.</t>
  </si>
  <si>
    <t>http://ift.tt/1jUw4kn</t>
  </si>
  <si>
    <t>http://ift.tt/1jUw1F9</t>
  </si>
  <si>
    <t>February 01, 2014 at 07:31AM</t>
  </si>
  <si>
    <t>remoraguy</t>
  </si>
  <si>
    <t>People say bitcoin is not backed by anything. I disagree.</t>
  </si>
  <si>
    <t>Apparently the bitcoin network represents the largest amount of computing power ever made by mankind. When people say that it has "no value" and "is not backed by anything", they are forgetting something very important. When you buy bitcoin, you are not purchasing currency, you are purchasing a share of computing power. Millions of dollars (and other currencies) have been invested here. You are not buying currency, you are buying a share in a network that is much more useful than currency. Therefore, this "currency" is MOST CERTAINLY backed by something. It is backed by an enormous amount of computing power that is growing every day.Sure, this could all crash and the people who have invested millions in their equipment, along with those who bought into the "Ponzi" scheme would all be big losers, but do you really think that could happen at this point?I think that Pandoras box has been opened and there is no way back.(This is my first post here, so go easy on me!)</t>
  </si>
  <si>
    <t>http://ift.tt/1bJKMT0</t>
  </si>
  <si>
    <t>February 01, 2014 at 07:25AM</t>
  </si>
  <si>
    <t>bstepanian</t>
  </si>
  <si>
    <t>Bank Stops Working With Bitcoin Exchange CampBX Due to 'Regulatory Uncertainty'</t>
  </si>
  <si>
    <t>http://ift.tt/1bJDZJf</t>
  </si>
  <si>
    <t>http://ift.tt/1jUwjvL</t>
  </si>
  <si>
    <t>February 01, 2014 at 07:22AM</t>
  </si>
  <si>
    <t>Nodnarb4242</t>
  </si>
  <si>
    <t>Question regarding BTC/USD value</t>
  </si>
  <si>
    <t>Okay, I'm going to try and phrase this right because I don't know all the intricacies of our monetary system. Here we go.I was looking at the BTC to USD values and realized this.. We base BTC value on other currencies, and as such, retailers would adjust BTC prices to match USD. What happens when you take away, say, USD? How much is the value of BTC?And for that matter, What the hell do we base the USD' value on?</t>
  </si>
  <si>
    <t>http://ift.tt/1bJL1xy</t>
  </si>
  <si>
    <t>Are big retailer Bitcoin adopters in danger of providing publicly available "insider information" to their competitors?</t>
  </si>
  <si>
    <t>Simple issue and potentially big problem, which I think was not taken into consideration by any of the merchants looking into adoption of Bitcoin mediated payments, is the availability of company sales records in the public domain.I am talking about the fact that detailed Bitcoin transactions records made by the retailer can be seen in the public ledger by anyone. The competitor can them simply observe the dynamics of sales and thus know what is going on in the company.At this point in time we of course know that those using Bitcoins for purchases may not be an accurate representation of general population of consumers (we like sheets for instance...). However, the more people are using Bitcoins to purchase goods and services from a vendor, the more accurate such (insider) information will become.Not only that, but lets take Overstock.com as an example of even deeper potential exposure of this company's internal affairs. Overstock.com CEO stated that he also wants to transact with suppliers via Bitcoins (to cut transaction costs). It means that once it starts happening, the world will know WHO exactly Overstock.com's suppliers are, simply by looking at the ledger. Now, to take this a step further, since suppliers are typically specializing in a narrow set of merchandise, one then can probably deduct what sells better on Overstock.com. Not only this, but this information can be followed in real time. Availability of such information is a "ticket" to stealing business and building a better one, without extra expenses of doing market research.What are the experts' thoughts on this? Is this a potential issue? Are we witnessing Overstock.com (shares down over 1/4 in just two days) and TigerDirect.com in the process of "digging their own graves"?</t>
  </si>
  <si>
    <t>http://ift.tt/1jUwmYA</t>
  </si>
  <si>
    <t>February 01, 2014 at 07:20AM</t>
  </si>
  <si>
    <t>livnxxl</t>
  </si>
  <si>
    <t>TIL how to use my new laser engraver!</t>
  </si>
  <si>
    <t>Check out my creation here!</t>
  </si>
  <si>
    <t>http://ift.tt/1knTJr7</t>
  </si>
  <si>
    <t>chrismarquardt</t>
  </si>
  <si>
    <t>I just made my first eBook sale for bitcoin!</t>
  </si>
  <si>
    <t>Not sure such a small sale warrants this post, but it makes me feel really good \o/The book is at http://ift.tt/1iaZjfB and it's about the workflow in Lightroom.</t>
  </si>
  <si>
    <t>http://ift.tt/MGPwn8</t>
  </si>
  <si>
    <t>Is it possible to have an offline wallet or bitcoin store without downloading the whole block chain?</t>
  </si>
  <si>
    <t>http://ift.tt/1knTL2f</t>
  </si>
  <si>
    <t>February 01, 2014 at 09:58AM</t>
  </si>
  <si>
    <t>angreww</t>
  </si>
  <si>
    <t>dear r/bitcoin: you have $5000-$15000 to invest in the idea that is bitcoin. How do you do it?</t>
  </si>
  <si>
    <t>Hey wizard-gurus of r/bitcoin, my brother and I are looking for ideas. Let's say we have a few thousand to invest in bitcoin today or over the next couple months. How do you do it?let's assume the following:We are pretty tech-savvy. Let's hear ALL the ideas.We aren't looking to make a quick buck. In fact, we're probably looking at a 3-5 year (and longer) window.We would like the investment to scale. If we have more available capital (or can raise it) in the future, it'd be great to be able to do invest that too.Thanks!</t>
  </si>
  <si>
    <t>http://ift.tt/1cETUN3</t>
  </si>
  <si>
    <t>February 01, 2014 at 09:54AM</t>
  </si>
  <si>
    <t>Essexal</t>
  </si>
  <si>
    <t>Andreas, a 21st century Jesus, and (good theme with Jesus) the price of bread in 2020 :-)</t>
  </si>
  <si>
    <t>19:43 - 27:00 in this videoIt is words like this that make Andreas Antonopoulos a 21st century Jesus. No, he's not the son of God, but his words are simple and truthful. Once enough people have had a chance to digest his words, they will have been both educated and enlightened. (Don't be thinking I'm a religious crazy, I believe in Maths and Science, though answer me what was before the big bang, and before that, and before that etc. etc., and then what made that - will science ever explain that one?).15-20 years ago (pre internet) this would not have been possible because neither the technology, nor the access to free media existed. Today the internet allows us to share information to millions of people within minutes, free from government censor, free from media or political bias.A little story;Buying a loaf of bread for Satoshi's in 2020:In 2020 there will have been approximately 18 million coins mined, the number in total daily circulation will be only 50% of this(circa. 18 million coins mined, of which perhaps around 2 million won't be in circulation - 1 million lost and 1 million owned by Satoshi(bare with me here there is a lot of assumption to be done in between the Math!)). That leaves roughly 16 million BTC, half of which would be used as an asset purpose and not in circulation(cold storage etc.), 8 million BTC left for 8 billion people to transact with(barring plague or WWIII, 8ish billion world population by 2020). Should BTC ever become the universal currency I envisage it to be (GIVE ME A REASON WHY THIS CAN'T OR WON'T HAPPEN AND I WILL HAPPILY LISTEN TO YOU - don't say quantum computing you fucking moron) by 2020, there would be 8,000,000 (BTC) x 100,000,000 (Satoshi's) = 800,000,000,000,000 Satoshi's to be split by 8,000,000,000 people.That would equal 100,000 Satoshis for every man, woman and child on earth.We know from history that this spread of wealth is highly improbable, however BTC does give people in 3rd world countries that currently have no access to financial services hope. A currency, asset, and technology all rolled into one with no barriers to entry, out of reach from bail-ins for failed banking institutions, run by broken governments.A completely new way of distributing wealth, instead of today's failing system; distributing debt.The word key here is decentralization. I beg you to understand what this word means, and to look around you at how the opposite of this word is affecting your daily life. Is it for the better or worse?Rant over.In the shadows the only glimmer of hope is the Blockchain! The BC can't talk, let Andreas be its voice.(I am well aware of the good work many, many people have already done in the last years, both in mining, promotion and investment for Btc. Just this week imho Fred Wilson did a f**king great job for Bitcoin in his involvement with the NYFSD hearings on crypto-currencies, and has done since his involvement with Bitcoin)edit : formatting</t>
  </si>
  <si>
    <t>http://ift.tt/1i0NHep</t>
  </si>
  <si>
    <t>February 01, 2014 at 09:37AM</t>
  </si>
  <si>
    <t>wholesum</t>
  </si>
  <si>
    <t>Check out the coolest "Now Accepting Bitcoins" artwork ever (by AndroidJones).</t>
  </si>
  <si>
    <t>http://ift.tt/LjALFj</t>
  </si>
  <si>
    <t>http://ift.tt/MHgpr7</t>
  </si>
  <si>
    <t>February 01, 2014 at 09:30AM</t>
  </si>
  <si>
    <t>Zafolo</t>
  </si>
  <si>
    <t>Why bitcoin will probably help to speed up non-fossil energy generation</t>
  </si>
  <si>
    <t>It is often said that Bitcoin is energetically wasteful because of the energy cost of mining.However, Bitcoin can actually help to speed up the installation of non-fossil electricity generation.This is because in the medium term, the costs of bitcoin mining are, in fact, dominantly electricity costs. Now, in the near future, electricity generation from wind and solar power is becoming cheaper than generation from fossil fuel sources like coal. This phenomenon is called "solar grid parity". Grid parity is being reached much sooner for end consumers than for utility operators, because electricity prices for consumers are fucking high. In summary, it becomes economically attractive for miners to use renewable electricity sources.However, there is one obstacle for the profitableness of renewable energy generation: The generation is fluctuating as it depends on the availability of sun and wind at the moment. This makes it very difficult to sell energy units like on a stock exchange, because when your plant generates wind power, most other plants will do that, too, and prices will fall, because demand is inelastic. Vice versa, if the price for electricity is high because little generation is taking place, it is likely that your plant does not produce either.With other goods, it is simply possible to produce them, store them and wait until prices are right. This is not the case with electricity - storing electricity is much more expensive than generating it. As a result, the price for electric power can even become negative on windy days, meaning that large consumers can even charge money for the consumption.Bitcoin can help to straighten that out: If the price for electricity on the energy market is too low, you can use that to generate bitcoins. And there is no cost in storing bitcoins. If the price for electricity is high enough, you can sell it (or use it for other personal demands).Thus, bitcoin can help to fund the fast adoption of renewable power sources.And because fossil power sources are becoming scarcer (several projections say that the global maximum of coal production will be before 2030), we will need them rather quickly.</t>
  </si>
  <si>
    <t>http://ift.tt/1koCTIF</t>
  </si>
  <si>
    <t>the_YED</t>
  </si>
  <si>
    <t>Don’t Expect the Bitcoin ETF This Year</t>
  </si>
  <si>
    <t>http://ift.tt/1jURLRf</t>
  </si>
  <si>
    <t>http://ift.tt/1bfFj9V</t>
  </si>
  <si>
    <t>February 01, 2014 at 09:29AM</t>
  </si>
  <si>
    <t>Can Bitcoin Save the Postal Service?</t>
  </si>
  <si>
    <t>http://ift.tt/1jSTTcp</t>
  </si>
  <si>
    <t>http://ift.tt/1bfFjqf</t>
  </si>
  <si>
    <t>February 01, 2014 at 09:24AM</t>
  </si>
  <si>
    <t>beepbopbo</t>
  </si>
  <si>
    <t>Bitcoin: Bitten (The Economist)</t>
  </si>
  <si>
    <t>http://ift.tt/1jUOtxt</t>
  </si>
  <si>
    <t>http://ift.tt/1bK7quA</t>
  </si>
  <si>
    <t>February 01, 2014 at 10:45AM</t>
  </si>
  <si>
    <t>MBoudet</t>
  </si>
  <si>
    <t>Horrible Bitcoin Tattoo</t>
  </si>
  <si>
    <t>http://ift.tt/1i11DVV</t>
  </si>
  <si>
    <t>http://ift.tt/1i11CRI</t>
  </si>
  <si>
    <t>February 01, 2014 at 10:42AM</t>
  </si>
  <si>
    <t>bvfsdbhrsehbre</t>
  </si>
  <si>
    <t>btc donw free</t>
  </si>
  <si>
    <t>http://ift.tt/1cF4kwe</t>
  </si>
  <si>
    <t>http://ift.tt/1i11TEn</t>
  </si>
  <si>
    <t>February 01, 2014 at 10:33AM</t>
  </si>
  <si>
    <t>3 dead banksters in a week.</t>
  </si>
  <si>
    <t>http://ift.tt/1kll5xY</t>
  </si>
  <si>
    <t>http://ift.tt/1cF17gb</t>
  </si>
  <si>
    <t>February 01, 2014 at 10:29AM</t>
  </si>
  <si>
    <t>Silk Road Vendor Fights to Reclaim Seized Bitcoins</t>
  </si>
  <si>
    <t>http://ift.tt/1iWsYMr</t>
  </si>
  <si>
    <t>http://ift.tt/1koS84m</t>
  </si>
  <si>
    <t>February 01, 2014 at 10:26AM</t>
  </si>
  <si>
    <t>How long can the US criminally keep big money from going into Exchanges by leveling charges against BitInstant type companies?</t>
  </si>
  <si>
    <t>http://ift.tt/1iWsYMt</t>
  </si>
  <si>
    <t>February 01, 2014 at 10:21AM</t>
  </si>
  <si>
    <t>Earn BTC By Posting Pictures!</t>
  </si>
  <si>
    <t>http://ift.tt/1koN9R4</t>
  </si>
  <si>
    <t>http://ift.tt/1nyhI9v</t>
  </si>
  <si>
    <t>February 01, 2014 at 10:20AM</t>
  </si>
  <si>
    <t>oregono</t>
  </si>
  <si>
    <t>Have any wallets been compromised due to bad entropy?</t>
  </si>
  <si>
    <t>http://ift.tt/1koNaV9</t>
  </si>
  <si>
    <t>February 01, 2014 at 11:06AM</t>
  </si>
  <si>
    <t>lightswarm124</t>
  </si>
  <si>
    <t>A bitcoin article I am writing for my school</t>
  </si>
  <si>
    <t>Hey guys, I am writing an article on bitcoins for my school's weekly market report. I want some feedback before I send it off to the editor:There is a famous problem in computer science known as the Byzantine Generals Problem (or the Two Generals Problem) first posed in 1975. Imagine a situation where two generals have to coordinate an attack on a city, and the only way to successfully make the attack is by simultaneously attack the city via sending messengers through the city. The problem arises if the messengers are captured by the city, causing the two generals to either not receive the correct message no matter how many messengers are sent by either side.In 2009, a solution to the Byzantine Generals Problem was proposed by Satoshi Nakamoto, a mysterious online identity who introduced the bitcoin protocol to the internet. The way the bitcoin protocol tries to solve this problem is by introducing a Distributed Consensus Asset Ledger in which all of the involved parties reach consensus via solving a complex mathematical problem, known as Proof-of-Work, and distributing the solution to everyone else in the network. Once a correct solution has been found, that solution becomes integrated into the Proof-of-Work and distributed to all the users on the system, and subsequent solutions to this problem must incorporate the solutions that came before it. This chain of solutions is known as the Block Chain, and only the longest chain in the system is regarded as valid. As more proofs (or blocks) are added, the computational difficulty and power increases, making it difficult for any one party to undermine the integrity of the system. Every 10 minutes, the system generates a certain number bitcoins and awards it to the party first able to find the correct proof to the block, after which the process repeats itself. The number of bitcoins is not infinite however; a hard limit of 21 million bitcoins is set, and the number of bitcoins awarded decreases in relations to how fast and difficult the solutions are being churned out.Once a person has bitcoins, he or she can use it to trade for goods and services. Initially, people bartered bitcoins with each other for goods, settling loans, etc. The first major trading platform for bitcoins is Silk Road, an anonymous black market for trafficking weapons, drugs, and other illicit activities. Silk Road was subsequently shut down by the American federal government with the arrest of the head Silk Road moderator and the seizure of nearly 30 000 bitcoins (today worth approximately 25 million USD. However, there are other legitimate businesses who are dealing with bitcoins. Overstock, and most recently TigerDirect, has announced they are willing to accept bitcoins as a means of payment. In its first 24 hours since making the announcement, Overstock, an online shopping platform, reported $130 000 in bitcoin sales. A variety of smaller businesses (bars, hair salons, shops, etc) have also introduced bitcoins as a means of payment.At the start of 2013, the price of a bitcoin hovered just above $10 USD, but fueled by Chinese investors near the end of the year this number jumped to $1 000 USD, peaking at $1 200 USD. The price volatility strikes concerns for potential investors and regulators who fear of a bubble burst. In December 2013, the Chinese government placed strict restrictions on buying bitcoins with the Yuan, although this control has recently been loosened, allowing people to use the Yuan to buy bitcoins again. In America, there have been important hearings by the Fed and the NY Banking Regulation on bitcoin. Right now, the policy is more of a wait-and-see situation, as regulators are beginning to sense bitcoins as a potentially powerful and revolutionary tool capable of boosting the economy. Other countries are also paying attention to how dominant players such as US and China are approaching bitcoins in terms of regulations.Why should anyone use bitcoins? Perhaps that is the million dollar question right now. One very real avenue people can use bitcoin is transferring wealth across borders. Currently, exchanging one currency to another involves a lot of fees. With bitcoin, however, one can use it as an intermediary between two currencies. This means, as long as someone is willing to trade bitcoin for their local currency, one could make the exchange regardless of what the price of bitcoin is. Another reason to adopt bitcoin is its safety feature. Holding bitcoins is very much like using debit and credit cards; however, all transactions are irreversible and there are no institutions setting withdrawal limits on accounts. This means for retailers, they are guaranteed to receive their money almost instantly, no matter how large the transaction is. Perhaps what is most striking is the economics behind bitcoins. Since the number of bitcoins is more or less set in any given time and prices are generally stable, speculations aside, the value of bitcoins could be driven by how fast it is being exchanged for goods and services. As a simple analogy, if an object is used to trade one good for another, that object is more valuable if the goods are traded 10 times than it is if they are only traded once in the same time period. If people simply hold onto bitcoins and do not use them for trade, it is obvious that the bitcoins would not be as valuable to people in the real world. Of course, this would depend on how well the global economy is doing.</t>
  </si>
  <si>
    <t>http://ift.tt/1fvp6yE</t>
  </si>
  <si>
    <t>February 01, 2014 at 11:05AM</t>
  </si>
  <si>
    <t>freakingjesus</t>
  </si>
  <si>
    <t>Bitcoin Is The Internet 2.0: Now Incorporating Finance</t>
  </si>
  <si>
    <t>http://ift.tt/1fvpdKM</t>
  </si>
  <si>
    <t>February 01, 2014 at 11:04AM</t>
  </si>
  <si>
    <t>A gas station in the US now lets customers fill up...</t>
  </si>
  <si>
    <t>http://ift.tt/1fvpeON</t>
  </si>
  <si>
    <t>http://ift.tt/1fvpeOP</t>
  </si>
  <si>
    <t>February 01, 2014 at 11:03AM</t>
  </si>
  <si>
    <t>miscreanity</t>
  </si>
  <si>
    <t>Philip K. Dick Predictions</t>
  </si>
  <si>
    <t>http://ift.tt/MC2RgB</t>
  </si>
  <si>
    <t>http://ift.tt/1fvpjlF</t>
  </si>
  <si>
    <t>February 01, 2014 at 10:59AM</t>
  </si>
  <si>
    <t>gkrizek</t>
  </si>
  <si>
    <t>I tweeted this exactly one year ago today. What a year...</t>
  </si>
  <si>
    <t>http://ift.tt/1bevnKH</t>
  </si>
  <si>
    <t>http://ift.tt/1fvpltJ</t>
  </si>
  <si>
    <t>February 01, 2014 at 10:56AM</t>
  </si>
  <si>
    <t>GiveMeBTC</t>
  </si>
  <si>
    <t>The "Bitcoin Vault" is on the left (x-post /r/geek)</t>
  </si>
  <si>
    <t>http://ift.tt/1fezhpf</t>
  </si>
  <si>
    <t>http://ift.tt/1jV3oYq</t>
  </si>
  <si>
    <t>February 01, 2014 at 11:26AM</t>
  </si>
  <si>
    <t>SocialOrganism</t>
  </si>
  <si>
    <t>Random idea for a cool/meaningful bitcoin image</t>
  </si>
  <si>
    <t>I've always loved this currency map of the world.I was thinking about it the other day in the context of bitcoin and an idea for an interesting image came to me. Imagine the earth and moon seen from space but the earth is the currency map (laid onto a globe) and the Moon is a bitcoin image (similarly laid onto a globe form). Sort of conveys the "gravitational pull" bitcoin has or may one day have...Anyway I am not talented enough to pull it off, but if done well it could be a quite appealing image for the internets to enjoy.That is all.</t>
  </si>
  <si>
    <t>http://ift.tt/1i1aJC0</t>
  </si>
  <si>
    <t>February 01, 2014 at 11:23AM</t>
  </si>
  <si>
    <t>Scooby303</t>
  </si>
  <si>
    <t>My planned reaction once BTC hits $10k/ea</t>
  </si>
  <si>
    <t>http://ift.tt/1cFbVLe</t>
  </si>
  <si>
    <t>http://ift.tt/1cFbWP8</t>
  </si>
  <si>
    <t>hfshrejte</t>
  </si>
  <si>
    <t>btc free down now in 5 hours</t>
  </si>
  <si>
    <t>http://ift.tt/1cFbZum</t>
  </si>
  <si>
    <t>http://ift.tt/1i1aTcD</t>
  </si>
  <si>
    <t>sentdex</t>
  </si>
  <si>
    <t>Does Bitcoin really need to be regulated? ...further?</t>
  </si>
  <si>
    <t>http://ift.tt/1cFbYqo</t>
  </si>
  <si>
    <t>http://ift.tt/1i1aVBd</t>
  </si>
  <si>
    <t>February 01, 2014 at 11:18AM</t>
  </si>
  <si>
    <t>berserkia</t>
  </si>
  <si>
    <t>Cracked: "4 Reasons Bitcoin Hoarders Are Screwed"</t>
  </si>
  <si>
    <t>http://ift.tt/1nyrsAw</t>
  </si>
  <si>
    <t>http://ift.tt/1cF9UPg</t>
  </si>
  <si>
    <t>Bitcoin exchange launches in Brantford, Ontario</t>
  </si>
  <si>
    <t>http://ift.tt/1nyrpEU</t>
  </si>
  <si>
    <t>http://ift.tt/1fulQ67</t>
  </si>
  <si>
    <t>February 01, 2014 at 11:17AM</t>
  </si>
  <si>
    <t>CoinFueled</t>
  </si>
  <si>
    <t>Coinfueled Promo - Free Shipping Super Bowl Weekend</t>
  </si>
  <si>
    <t>Super Bowl Weekend OnlyUse Bitcoin to buy gas gift cards with no shipping or handling fee on CoinFueled.com, the easiest way to buy gas with Bitcoin.http://ift.tt/1766xNx</t>
  </si>
  <si>
    <t>http://ift.tt/1cF9Vmb</t>
  </si>
  <si>
    <t>February 01, 2014 at 11:16AM</t>
  </si>
  <si>
    <t>Wired: Bitcoin’s Fate Is in the Hands of Clueless Regulators</t>
  </si>
  <si>
    <t>http://ift.tt/1nyrpF6</t>
  </si>
  <si>
    <t>http://ift.tt/1fulQmC</t>
  </si>
  <si>
    <t>February 01, 2014 at 11:15AM</t>
  </si>
  <si>
    <t>Original ideas in Silicon Valley are like Bitcoins...</t>
  </si>
  <si>
    <t>http://ift.tt/1ftJNdQ</t>
  </si>
  <si>
    <t>http://ift.tt/1fulQDd</t>
  </si>
  <si>
    <t>February 01, 2014 at 11:38AM</t>
  </si>
  <si>
    <t>bfhdsh5rse4</t>
  </si>
  <si>
    <t>http://ift.tt/1nyv1Xv</t>
  </si>
  <si>
    <t>http://ift.tt/1fjc851</t>
  </si>
  <si>
    <t>February 01, 2014 at 11:31AM</t>
  </si>
  <si>
    <t>BitcoinAus</t>
  </si>
  <si>
    <t>Follow my Facebook account . (Australian only)</t>
  </si>
  <si>
    <t>http://ift.tt/MHBrpH</t>
  </si>
  <si>
    <t>http://ift.tt/1iWEN5m</t>
  </si>
  <si>
    <t>February 01, 2014 at 12:00PM</t>
  </si>
  <si>
    <t>htrhjsehj54hy4</t>
  </si>
  <si>
    <t>freee btc now</t>
  </si>
  <si>
    <t>http://ift.tt/1fuuzFn</t>
  </si>
  <si>
    <t>http://ift.tt/1cFhNUM</t>
  </si>
  <si>
    <t>February 01, 2014 at 11:58AM</t>
  </si>
  <si>
    <t>somethingimadeup</t>
  </si>
  <si>
    <t>Ordered some shirts off of 6dollarshirts.com recently and paid in bitcoin. They sent me an awesome Bitcoin hat for free!</t>
  </si>
  <si>
    <t>I actually ended up buying ten shirts because they were $50 for 10, and $5 a shirt (for some pretty awesome shirts!) was too good a deal to pass up.They also had a cool "I accept Bitcoin" shirt that I got as a gift for a friend of mine who vends at festivals to try and convince him to start taking Bitcoin!And honestly, at $5/shirt when you get ten it's a great price point for any company who recently started taking Bitcoin and would like their employees to push it. Plus, you can use some of this BTC you've been getting instead of converting them to fiat :)This combined with all the stickers that I recently ordered amounts to some serious Bitcoin evangelizing in my future!Thanks 6dollarshirts.com!</t>
  </si>
  <si>
    <t>http://ift.tt/1fuuDVC</t>
  </si>
  <si>
    <t>February 01, 2014 at 11:50AM</t>
  </si>
  <si>
    <t>Pthrowaway-</t>
  </si>
  <si>
    <t>Buying from a Localbitcoin user online who hasn't been active for a few hours.</t>
  </si>
  <si>
    <t>Please redirect me if this has already been asked. I made a trade with someone whom I've never dealt with before but has a perfect reputation, the only reason I went with him is because the bank he uses was open where my normal guy's was closed. In my haste I failed I realize that the used was offline and had been for a few hours. Needless to say, my coins haven't arrived. Is this something I should be concerned about?</t>
  </si>
  <si>
    <t>http://ift.tt/1jVbZdF</t>
  </si>
  <si>
    <t>February 01, 2014 at 12:52PM</t>
  </si>
  <si>
    <t>manuevans</t>
  </si>
  <si>
    <t>My blockchain.info bitcoins just disappeared!</t>
  </si>
  <si>
    <t>This transaction: http://ift.tt/1iiK6Jr 4.3794606 just got stolen!My blockchain password is long and secure, and I have google auth enabled. How the hell can someone hijack my coins?! It holds the only record of my public key I'm aware of, but the fact they appeared to sweep a whole bunch of accounts looks like they found an exploit or something.What are the best forensic options available to the bitcoin world today? I'm really very unimpressed!Thankfully, I moved most of my coins to gox a few days ago... but $4500AUD still burns hard!</t>
  </si>
  <si>
    <t>http://ift.tt/1iWQ31N</t>
  </si>
  <si>
    <t>PowdaBam</t>
  </si>
  <si>
    <t>E-gold</t>
  </si>
  <si>
    <t>I'm a 3 year coiner and somehow just barely heard about this whole fiasco in 1996. I had a grandpa take me to task for bringing up Bitcoin and used E-gold to own me. Help me understand why Bitcoin will avoid the same demise that E-gold experienced.</t>
  </si>
  <si>
    <t>http://ift.tt/1iWQeKl</t>
  </si>
  <si>
    <t>February 01, 2014 at 12:48PM</t>
  </si>
  <si>
    <t>Karl-Friedrich_Lenz</t>
  </si>
  <si>
    <t>Finally! MtGox improving banking procedures to speed things up</t>
  </si>
  <si>
    <t>I just got an email from MtGox today (the information seems to be not yet available on their website).The mail tells me that they will be introducing new procedures from Monday on. They will roll out a new plan they have developed with their partner bank, Japannet Bank.The main change is that instead of sending money to one central MtGox account, customers based in Japan (like me) will send money to an individual account for each customer. That will speed up the funding process and eliminate the need to spell out your MtGox account number when sending the money.That's great news. As far as it goes.Actually, the pressing problem with MtGox is not lacking speed when getting money into their site. The problem is speed in the other direction.I tried to get 10,000 Yen sent to my Japanese bank account. I am waiting for over one week now.I wonder if they have any plans to get procedures in place to deal with the speed problem in that direction.</t>
  </si>
  <si>
    <t>http://ift.tt/1jVjFN0</t>
  </si>
  <si>
    <t>February 01, 2014 at 12:44PM</t>
  </si>
  <si>
    <t>JeffAllenSports</t>
  </si>
  <si>
    <t>Any Chinese New Years/Central Bank ANNOUNCEMENT NEWS?????</t>
  </si>
  <si>
    <t>I've been waiting with bated breath for a while now about this dreaded or amazing news out of China. Anything? Anyone? Bueller? Can someone please link any relevant info or links? THANKS!!</t>
  </si>
  <si>
    <t>http://ift.tt/1jVjEbR</t>
  </si>
  <si>
    <t>jwhorto1</t>
  </si>
  <si>
    <t>Solve this puzzle and I will give you ~$168 (.2 bitcoins)</t>
  </si>
  <si>
    <t>http://ift.tt/1jVjFN2</t>
  </si>
  <si>
    <t>http://ift.tt/1bKMFPj</t>
  </si>
  <si>
    <t>February 01, 2014 at 12:43PM</t>
  </si>
  <si>
    <t>As The Charlie Shrem Era of Bitcoin Comes to a Close. A New Chapter Opens. Tribute to the Early Crypto Pioneers.</t>
  </si>
  <si>
    <t>http://ift.tt/1bKMFPr</t>
  </si>
  <si>
    <t>http://ift.tt/1jVjEc1</t>
  </si>
  <si>
    <t>February 01, 2014 at 12:41PM</t>
  </si>
  <si>
    <t>NY Bitcoin Hearing Breakdown</t>
  </si>
  <si>
    <t>http://ift.tt/1dTF9BA</t>
  </si>
  <si>
    <t>http://ift.tt/1jVitcE</t>
  </si>
  <si>
    <t>February 01, 2014 at 12:32PM</t>
  </si>
  <si>
    <t>JuiceJitero</t>
  </si>
  <si>
    <t>ATMs being rolled in Australia for online currency Bitcoin</t>
  </si>
  <si>
    <t>http://ift.tt/1bKMHXC</t>
  </si>
  <si>
    <t>http://ift.tt/1bKMG5O</t>
  </si>
  <si>
    <t>February 01, 2014 at 12:29PM</t>
  </si>
  <si>
    <t>Gainesville store now accepting Bitcoins</t>
  </si>
  <si>
    <t>http://ift.tt/1jVjEsn</t>
  </si>
  <si>
    <t>http://ift.tt/1bKMG5Q</t>
  </si>
  <si>
    <t>February 01, 2014 at 12:26PM</t>
  </si>
  <si>
    <t>zhoujianfu</t>
  </si>
  <si>
    <t>Happy Chinese New Year!</t>
  </si>
  <si>
    <t>http://ift.tt/1a9GHN0</t>
  </si>
  <si>
    <t>http://ift.tt/1jVgQeR</t>
  </si>
  <si>
    <t>February 01, 2014 at 12:22PM</t>
  </si>
  <si>
    <t>Satoshi trolls the world</t>
  </si>
  <si>
    <t>http://ift.tt/1i1nGfg</t>
  </si>
  <si>
    <t>http://ift.tt/1cFlrOh</t>
  </si>
  <si>
    <t>February 01, 2014 at 12:21PM</t>
  </si>
  <si>
    <t>Earn Money With the Robocoin Ambassador Program</t>
  </si>
  <si>
    <t>http://ift.tt/1dfBYUU</t>
  </si>
  <si>
    <t>http://ift.tt/1dTEpwt</t>
  </si>
  <si>
    <t>February 01, 2014 at 12:20PM</t>
  </si>
  <si>
    <t>dorschm</t>
  </si>
  <si>
    <t>I am writing a Business plan and trying to explain Bitcoin to people for the first time in a quick summary, please help me to improve this , important people will see this and it should help Bitcoin be more adopted in Canada!</t>
  </si>
  <si>
    <t>What is Bitcoin? Bitcoin is the worlds first decentralized digital currency. That means there is no central processing agency to regulate or create them. They are primarily an online currency, and have no standard physical 'coin' or paper note, although anyone may create their own coins or paper notes. Bitcoin is basically an online ledger stored on public nodes (or computers) with accounts (wallets) and balances (Bitcoin).How do you spend it? To send money, you broadcast to the network that the amount on the senders account should go down, and the amount on the receivers account should go up. Nodes in the Bitcoin network apply that transaction to their copy of the ledger, and then pass on the information to the rest of the network.How is it Secure? Every Bitcoin wallet has a private key, this is combined with a unique key for each transaction to create a ledger that cannot be forged or tampered with. This does not mean Bitcoin cannot be stolen however, if someone was to find a wallets private key by hacking a computer hard drive, they could access the wallet. Much like finding your banking info on your hard drive.Why would anyone use it? Bitcoins are transferred from account to account without any central processing agency, that means the fee's are much lower, they can be used in every country, account's cannot be frozen, and there are no prerequisites or arbitrary limits.Who controls Bitcoin? Bitcoin has no central processing agency and thus is not controlled by anyone or any group of people. To keep it simple, everyone who has a Bitcoin wallet on their computer has a node connected to the network. Each node contains every Bitcoin transaction ever made in a public ledger called the Block Chain. This ledger is used to verify past and pending transactions. There is no single ledger, but every ledger on every computer is identical.How is Bitcoin created? Bitcoin has no central processing agency but transactions must still be processed and verified. To make this possible node's in the network may process transactions and are rewarded in Bitcoin for doing so. This is known as “Bitcoin Mining”. Normal computers are no longer powerful enough to mine Bitcoin effectively with new specialized mining hardware, causing most computers just store the Block Chain rather than process transactions.Is Bitcoin Legal? There has never been a decentralized digital currency before, and thus current laws do not affect Bitcoin as it has yet to be legally classified. Bitcoin is not technically a currency, as the current legal definition of money is defined as the “currency of a country” and Bitcoin does not belong to any country.What laws currently affect Bitcoin? According to the CRA, where Bitcoin is used to pay for goods or services, the rules for barter transactions apply. A barter transaction occurs when any two persons agree to exchange goods or services and carry out that exchange without using legal currency. For example, paying for movies with digital currency is a barter transaction. The value of the movies purchased using digital currency must be included in the seller’s income for tax purposes. The amount to be included would be the value of the movies in Canadian dollars. Digital currency can also be bought or sold like a commodity. Any resulting gains or losses could be taxable income or capital for the taxpayer.</t>
  </si>
  <si>
    <t>http://ift.tt/1jVgQeV</t>
  </si>
  <si>
    <t>February 01, 2014 at 12:13PM</t>
  </si>
  <si>
    <t>east89west</t>
  </si>
  <si>
    <t>Just had the FOURTH person in a week ask out of the blue 'why was the CEO of bitcoin arrested?'......</t>
  </si>
  <si>
    <t>Seriously, is this REALLY how easily people can be mislead? And the fact that clearly nobody took the time to ready anything past a headline, piecemeal at that, is appalling!! Sorry for the rant but I mean seriously, wtf</t>
  </si>
  <si>
    <t>http://ift.tt/1dTEpwv</t>
  </si>
  <si>
    <t>February 01, 2014 at 01:14PM</t>
  </si>
  <si>
    <t>coinage2014</t>
  </si>
  <si>
    <t>7-Eleven convenience stores and Ghandi bookstores start accepting bitcoin payments in Mexico</t>
  </si>
  <si>
    <t>http://ift.tt/1nyJxi0</t>
  </si>
  <si>
    <t>http://ift.tt/1nyJxi2</t>
  </si>
  <si>
    <t>February 01, 2014 at 01:01PM</t>
  </si>
  <si>
    <t>thjretrjtr</t>
  </si>
  <si>
    <t>btc freeeee down</t>
  </si>
  <si>
    <t>http://ift.tt/1cFqPkL</t>
  </si>
  <si>
    <t>http://ift.tt/1fuFpex</t>
  </si>
  <si>
    <t>February 01, 2014 at 01:24PM</t>
  </si>
  <si>
    <t>jstratg</t>
  </si>
  <si>
    <t>Digital Currency Founder: U.S. Indicted Me For Not Giving FBI My Source Code</t>
  </si>
  <si>
    <t>http://ift.tt/1fii3Hr</t>
  </si>
  <si>
    <t>http://ift.tt/1gzLqdv</t>
  </si>
  <si>
    <t>February 01, 2014 at 01:22PM</t>
  </si>
  <si>
    <t>btctor</t>
  </si>
  <si>
    <t>So the guy trying to turn a coin into a house using only international bitcoin transactions just did his last transaction with Casascius. Obviously a long way to go, but damn.</t>
  </si>
  <si>
    <t>http://ift.tt/1nmrlYL</t>
  </si>
  <si>
    <t>http://ift.tt/1gzLzxE</t>
  </si>
  <si>
    <t>February 01, 2014 at 01:18PM</t>
  </si>
  <si>
    <t>c4shm3n</t>
  </si>
  <si>
    <t>www.mylisting.cc - trade Goods, Services, Real estate, Community, Jobs and more for Cryptocurrency on MyListing.cc</t>
  </si>
  <si>
    <t>www.mylisting.ccA new Listing Site for trading Goods, Services, Real estate, Community, Jobs and more for Cryptocurrency and Fiat!about 65+ categorys and growing!complete for free!!!Worldwide (including 100+ Countrys)Available Crypto Curency: BTC,LTC,DGC,DOGE,DVC,FTC,MEC,NMC,NVC,PPC,PTS,QRK,WDC,XPM,ZETAvailable Fiat: USD,CAD,EUR,GPB,CNY,RUB,JPYVisit us on MyListing.cc and enjoy free trading!</t>
  </si>
  <si>
    <t>http://ift.tt/1aOOCQp</t>
  </si>
  <si>
    <t>February 01, 2014 at 01:17PM</t>
  </si>
  <si>
    <t>Everyone donate to Chicago Sun Times today! They are testing Micropayments for 1 day only!!</t>
  </si>
  <si>
    <t>http://ift.tt/1i1zPRc</t>
  </si>
  <si>
    <t>February 01, 2014 at 02:06PM</t>
  </si>
  <si>
    <t>SwagPoker</t>
  </si>
  <si>
    <t>NBA sportsbettor Haralabos Voulgaris offers $10K USD in bitcoin to person who creates best "Fire Jon Barry" (NBA commentator) website; 4th item down</t>
  </si>
  <si>
    <t>http://ift.tt/1fuPGHR</t>
  </si>
  <si>
    <t>http://ift.tt/1dTLnkV</t>
  </si>
  <si>
    <t>February 01, 2014 at 02:02PM</t>
  </si>
  <si>
    <t>nsuited</t>
  </si>
  <si>
    <t>Lots of posts about retailers accepting bitcoin. I'm doing a bitcoin only 40% off sale of high end mens clothing. PM me for coupon!</t>
  </si>
  <si>
    <t>http://www.nsuited.com</t>
  </si>
  <si>
    <t>http://ift.tt/1fuSfJT</t>
  </si>
  <si>
    <t>February 01, 2014 at 02:00PM</t>
  </si>
  <si>
    <t>MTGOX Statement on BTC withdrawal delays, 1/31</t>
  </si>
  <si>
    <t>http://ift.tt/Lziuo3</t>
  </si>
  <si>
    <t>http://ift.tt/1fuSioW</t>
  </si>
  <si>
    <t>February 01, 2014 at 01:49PM</t>
  </si>
  <si>
    <t>Bitcoin World Regulation - 30 countries from www.BitcoinVOX.com</t>
  </si>
  <si>
    <t>http://ift.tt/1jVuhLT</t>
  </si>
  <si>
    <t>http://ift.tt/1dTKlp5</t>
  </si>
  <si>
    <t>February 01, 2014 at 02:34PM</t>
  </si>
  <si>
    <t>I tweeted this one year ago today. What a year...</t>
  </si>
  <si>
    <t>http://ift.tt/1iiUAZt</t>
  </si>
  <si>
    <t>http://ift.tt/1iiUDo8</t>
  </si>
  <si>
    <t>February 01, 2014 at 02:31PM</t>
  </si>
  <si>
    <t>explainschange</t>
  </si>
  <si>
    <t>PSA: How 2 Factor Authentication works, and how Blockchain.info's doesn't work the way you expect it too.</t>
  </si>
  <si>
    <t>There's been some confusion in this subreddit regarding what 2 Factor Authentication (2FA) is, and how it works in conjunction with services such as Coinbase.com and Blockchain.info. I'm going to explain how they work in each context, and some misconceptions regarding them.The concept of 2FA is quite simple, it's designed to prevent users from being affected when their usename and password is compromised or when they are a victim of a phishing attempt. As well as needing something you know (the password) you must also need something you have (your phone or other 2FA token generator). As someone who has phished you doesn't have the physical device their attack against you is useless.For coinbase.com this is perfectly acceptable no actions can be performed against your account without the token being presented, as they're a trusted party they can ensure that the attack surface is absolutely minimal. This is different for blockchain.info, which has designed their wallet to work in a less trusting way. In a sense the coinbase system is stronger against compromise, but weaker in that there's a lot more trust required of the company by the end user.The normal flow of a blockchain.info wallet login is that a user presents an identifier (the unique URL) and the server returns an encrypted wallet for the client to decrypt in their browser using javascript. If the user has 2FA enabled, they are asked for a 2FA token before they are allowed to see the encrypted file. It works up until this point, but once the encrypted wallet is exposed there's no takebacks. If you log into your wallet on a malicious shared computer, or leave the encrypted file in your dropbox account, or or leave your wallet in your email address, there's no place for blockchain.info to present you with the 2FA prompt. If somebody gets their hands on this file, they can crack it offline with no speed restrictions.The encryption doesn't matter either. To their credit they have made it stronger, but it's really no match for the GPU based crackers that are already made public. It's hardly like this community is in a lack of available GPUs to attack passwords with. If you want to be protected against this you must have an incredibly strong, long, non dictionary password.Also know that once your wallet has been made public with a weak password, changing the password of your wallet after the fact will make no difference. The attacker already has your weakly encrypted one.So should you not use blockchain.info?.I'm not saying that. They have a nice interface and I know a lot of people have used it flawlessly for years. Just know the limitations of their 2FA, and protect your password and backups accordingly. There's no recourse generally if you are compromised. ronger in that the 2FA can never be bypassed, but it requires trust in them as a company aThis text is unlicensed. Print it, modify it, sell it.</t>
  </si>
  <si>
    <t>http://ift.tt/1fHdJSx</t>
  </si>
  <si>
    <t>February 01, 2014 at 02:29PM</t>
  </si>
  <si>
    <t>xscrumpyx</t>
  </si>
  <si>
    <t>Were might one buy bitcoins with a stolen credit card?</t>
  </si>
  <si>
    <t>http://ift.tt/1efxkMH</t>
  </si>
  <si>
    <t>February 01, 2014 at 03:23PM</t>
  </si>
  <si>
    <t>c-r-u-x</t>
  </si>
  <si>
    <t>Large German online perfumery Parfümerie.de now accepts Bitcoin - gives 12% Valentine discount with code 'HappyBitcoin'</t>
  </si>
  <si>
    <t>http://ift.tt/1fv4NRB</t>
  </si>
  <si>
    <t>http://ift.tt/1i1ZU2J</t>
  </si>
  <si>
    <t>February 01, 2014 at 03:17PM</t>
  </si>
  <si>
    <t>anirgu</t>
  </si>
  <si>
    <t>“Bitcoin &amp;amp; Crowdfunding – Booming, Busting, and Birthing“. Additional participants segment include Reggie Middleton, Andreas Antonopolous and Dave Scotese. (Video)</t>
  </si>
  <si>
    <t>http://ift.tt/1fv4PJ4</t>
  </si>
  <si>
    <t>http://ift.tt/1gzXwTY</t>
  </si>
  <si>
    <t>February 01, 2014 at 03:51PM</t>
  </si>
  <si>
    <t>preis1</t>
  </si>
  <si>
    <t>500 Startups to host Bitcoinference, March 20th!</t>
  </si>
  <si>
    <t>http://ift.tt/1nz7kyu</t>
  </si>
  <si>
    <t>http://ift.tt/1nz7i9O</t>
  </si>
  <si>
    <t>February 01, 2014 at 04:24PM</t>
  </si>
  <si>
    <t>hoezayftw</t>
  </si>
  <si>
    <t>For my final paper of my Political Science class I've chosen my topic to be "Bitcoin and it's future in the US economy" Can you guys point me in the right direction?</t>
  </si>
  <si>
    <t>I know the fundamentals of bitcoin and yes I'll check out everything in the sidebar (though I have to cite Jury Journals for my actual paper). I'm not completely ignorant on the subject, but I still consider myself a novice when it comes to bitcoin.What are some of the MAJOR points that I should hit? any articles/videos/scholarly journals you can recommend?If anyone can help I'd be eternally grateful :-)</t>
  </si>
  <si>
    <t>http://ift.tt/1bLpvIC</t>
  </si>
  <si>
    <t>February 01, 2014 at 04:21PM</t>
  </si>
  <si>
    <t>x22b7g</t>
  </si>
  <si>
    <t>How do I start building my own cryptocurrency? I have the programming background.</t>
  </si>
  <si>
    <t>PLEASE be as detailed as possible.I have over 23 years experience programming in 9 languages. I know machine language, Basic, Fortran, assembly, C, Java, Python, PHP, and Java script.I would like to know what resources I should start reading to begin coding a new scrypt currency. I have lots of ideas for it. Thank you.</t>
  </si>
  <si>
    <t>http://ift.tt/LktPHV</t>
  </si>
  <si>
    <t>A Rough Week For Bitcoins And Bitcoin Enthusiast.</t>
  </si>
  <si>
    <t>http://ift.tt/LktPHZ</t>
  </si>
  <si>
    <t>http://ift.tt/MInLL2</t>
  </si>
  <si>
    <t>February 01, 2014 at 05:21PM</t>
  </si>
  <si>
    <t>Is there a way to put my 401k into Bitcoin yet?</t>
  </si>
  <si>
    <t>I have some money sitting in a 401k account. Looking forward to rolling it over somewhere.</t>
  </si>
  <si>
    <t>http://ift.tt/1jVWH8F</t>
  </si>
  <si>
    <t>February 01, 2014 at 05:18PM</t>
  </si>
  <si>
    <t>spacexj</t>
  </si>
  <si>
    <t>i just got access to someones wallet worth over 50BTC</t>
  </si>
  <si>
    <t>someone was a bit to outspoken about using paper wallets...reddit username lead me to steam account name.steam account to skype/TS.gained IP from TS and location shortly after.he lived close by, i drove by his house and accessed his WiFi network (used mac filtering, easy to get around... just logged into the router as "admin" "password' lol)i added his printer to my computer and then gained access to the printers 'cache' memory.gained a few private keys, worth 64 BTC combined.and no i didn't take anything.</t>
  </si>
  <si>
    <t>http://ift.tt/1kqCbdP</t>
  </si>
  <si>
    <t>February 01, 2014 at 05:10PM</t>
  </si>
  <si>
    <t>mavensbot</t>
  </si>
  <si>
    <t>January 2014 – Cyber Security Outlook – Bitcoins</t>
  </si>
  <si>
    <t>http://ift.tt/1cDx9sX</t>
  </si>
  <si>
    <t>http://ift.tt/1jVVhec</t>
  </si>
  <si>
    <t>February 01, 2014 at 05:09PM</t>
  </si>
  <si>
    <t>conradsymes</t>
  </si>
  <si>
    <t>"The Costs of Inflation and Disinflation" by Kevin Dowd ... CATO essay</t>
  </si>
  <si>
    <t>http://ift.tt/1jVVj5Y</t>
  </si>
  <si>
    <t>http://ift.tt/1bLwtxk</t>
  </si>
  <si>
    <t>February 01, 2014 at 05:06PM</t>
  </si>
  <si>
    <t>galimi</t>
  </si>
  <si>
    <t>Met the owner of The D, Derrek Stevens at Golden Gate casino tonight and spoke at length about Bitcoin. Patronize these casino's for front running Bitcoin in Vegas.</t>
  </si>
  <si>
    <t>http://ift.tt/1bLwuS5</t>
  </si>
  <si>
    <t>http://ift.tt/1jVVjmd</t>
  </si>
  <si>
    <t>February 01, 2014 at 04:59PM</t>
  </si>
  <si>
    <t>dskloet</t>
  </si>
  <si>
    <t>Bitcoin is now backed by the Euro</t>
  </si>
  <si>
    <t>Just a few minutes ago I have set aside 21 Euro. I hereby guarantee that I will pay 0.01 Euro to anyone who sends me 10,000 BTC.Bitcoin is now actually backed by the Euro, on my authority.Is it any relevant? No. I'm just explaining what "backed by" means and showing that it doesn't matter.</t>
  </si>
  <si>
    <t>http://ift.tt/1bLwv8l</t>
  </si>
  <si>
    <t>February 01, 2014 at 06:00PM</t>
  </si>
  <si>
    <t>anthonymckay</t>
  </si>
  <si>
    <t>Time to load up! My buddy and his daughters setup a website to sell girl scout cookies via bitcoin.</t>
  </si>
  <si>
    <t>My friend helped his daughters setup a website to sell girl scout cookies, and due to demand from our nerdy friends, he enabled bitcoin payment! The girls have also made a commercial to promote their product :) I thought /r/bitcoin might be interested http://ift.tt/1jFlCgC</t>
  </si>
  <si>
    <t>http://ift.tt/MIBkKv</t>
  </si>
  <si>
    <t>February 01, 2014 at 07:14PM</t>
  </si>
  <si>
    <t>bit777</t>
  </si>
  <si>
    <t>PeerDice.org Launches! 1st in the World 0.3% House Edge, Multiplayer Dice! [Upvote for Visibility]</t>
  </si>
  <si>
    <t>Dear Bitcoiners,We are happy to announce the release of https://PeerDice.org! The 1st in the world Multi-Player Dice game, with the lowest house edge on Earth! Just 0.3%! Win Unlimited amounts!Q. How do I play PeerDice? A. Each user can place any amount of bets for each game. Each bet consists of a number (e.g. 66.7978) and bet value (e.g. 0.1 BTC). Users have the option to use random numbers by choosing exact or random from the dropdown menu next to the bet field. By choosing the Random option, each user can select his desired range, out of which the system will draw the random number.Users can choose if they want to play indefinitely or limit their play by using the minimum/maximum balance limits or the maximum rolls limit.Every second a new game starts with a new number drawn.The winner is the person that has a number closest to the number drawn. The winner wins all bets of all other players minus 0.3% house fee. In the rare circcumstances where there might be more than 1 bet with the same number and it wins, the winnings are split.Q. Can there be more than 1 winner? A. Yes! There can be as many winners as the actual active players in the game. This happens when a lot of people are playing, and each of them has different bet values. We have designed our game to be similar to poker. Whenever the winner's bet is smaller than other players' bets, these players fight against each other on their own with their respective number selections.Q. What happens if there is only one player per currency/coin? A. We need at least 2 players per currency/coin to roll the dice, with at least 1 bet from each player. The dice will not be rolled until a 2nd player comes.Q. Is it provably fair? How do you draw the number? A. Yes, of course. When you place your bet, you also input your client seed. When the draw begins, the system uses all client seeds + the bet ids of all players to produce a SHA256 seed. The hash is then used in our RNG as a starting value to determine the Roll outcome. This way everyone is partially involved in determining the outcome and a single player or the house cannot affect it in any way.Q. Once I start the game, how do I stop or pause it? A. Click on the 'Active Bets' tab. There you have options to pause or cancel each or all of your ongoing bets.Q. How can I manage my placed bets? A. You can manage your placed bets, by clicking on the 'Active Bets' tab and choosing one of the options in the 'Actions' menu.symbol - Clicking on this symbol activates your bet for the following games. II symbol - By clicking on this symbol, you will pause the bet. X symbol - Deletes the placed bet forever. Example situations Users A, B &amp; C have bets for different values: User A = 1btc bet, User B = 0.5btc bet, User C = 0.5btc bet - Example A: User A wins. User A receives 0.5btc refund + his actual win: 0.5btc (his stake) + 0.5btc from user B + 0.5btc from user C x 0.997% = 1.9955btc - Example B: User B wins. User A receives 0.5btc refund, since User B's stake is 0.5btc. User B receives 0.5 btc (his stake) + 0.5btc from user A + 0.5btc from User C * 0.997% = 1.4955btcSituations with more than 1 bet:User A has 3 bets with different values: Bet 1 = 0.1btc, Bet 2 = 0.5btc, Bet 3 = 0.7btc. User B has 2 bets for 1btc and 0.5btc. - Example A: User A's Bet 1 wins. User A receives 0.4 + 0.6 refunds from Bet 2 &amp; 3, User B receives 0.9 &amp; 0.4 refunds from his two bets. User A receives 0.1 (his stake) + 0.4 (from the 4 competing bets) * 0.997% = 0.4985btc win - Example B: User B wins the 0.5btc bet. User A receives 0.2btc refund. User B receives 0.5btc refund. User B receives 0.1btc + 0.5btc + 0.5btc (from User A) + 0.5btc + 0.5btc (from his 2 stakes) * 0.997% = 2.0937btc winMore than 1 winner:User A has a bet of 0.5btc. User B has a bet of 1btc. User C has a bet of 3btc. User D has a bet of 1.5btc.Users A &amp; D win and need to split the profit. User A receives: 0.5btc + 0.5btc + 0.5btc + 0.5btc * 0.997% = 1.994btc /2 (2 winners) = 0.997btc User B loses his bet User C receives a refund of 1.5btc and loses 1.5btc User D receives: 0.5btc + 0.5btc + 0.5btc + 0.5btc * 0.997% = 1.994btc /2 (2 winners) = 0.997btc from the initial bet and the user also receives: 0.5btc (the remainder of User B) + 1btc (user C) + 1btc (the remainder of his own bet) * 0.997% = 2.4925btc. His total win is 0.997btc + 2.4925btc 3.4895btc Q. What do payout color indications mean? A. We use the following colors to mark the results of each game: Green - You won more than your total bet(s) value. Red - Your payout is less than your total bet(s) value. Silver (default) - You havent played for current roll.</t>
  </si>
  <si>
    <t>http://ift.tt/1jWd4lv</t>
  </si>
  <si>
    <t>February 01, 2014 at 06:57PM</t>
  </si>
  <si>
    <t>vistabrownerd</t>
  </si>
  <si>
    <t>Parfuemerie.de Becomes First Major Retailer in Germany to Accept Bitcoins</t>
  </si>
  <si>
    <t>http://ift.tt/1kqY7pr</t>
  </si>
  <si>
    <t>http://ift.tt/1kqY7pt</t>
  </si>
  <si>
    <t>February 01, 2014 at 04:07PM</t>
  </si>
  <si>
    <t>rocks1ar</t>
  </si>
  <si>
    <t>Using guest account on MacBook to create offline wallet</t>
  </si>
  <si>
    <t>If I was to create an offline paper wallet using my guest log in (disconnected from Internet) on my MacBook, would this be safe?I understand once you log off from the guest account it deletes all traces and weblogs?Am I right?</t>
  </si>
  <si>
    <t>http://ift.tt/MIKre6</t>
  </si>
  <si>
    <t>February 01, 2014 at 10:32AM</t>
  </si>
  <si>
    <t>houstonbubble2</t>
  </si>
  <si>
    <t>BTC grows...</t>
  </si>
  <si>
    <t>http://ift.tt/1gAjHcV</t>
  </si>
  <si>
    <t>http://ift.tt/1i2CY3f</t>
  </si>
  <si>
    <t>February 01, 2014 at 06:39PM</t>
  </si>
  <si>
    <t>ch33s3mast3r</t>
  </si>
  <si>
    <t>Just sent a 5mBTC paper wallet to Tearfund. Let's see how it goes.</t>
  </si>
  <si>
    <t>http://ift.tt/1nzvE38</t>
  </si>
  <si>
    <t>http://ift.tt/1nzvBo3</t>
  </si>
  <si>
    <t>February 01, 2014 at 06:29PM</t>
  </si>
  <si>
    <t>cryptotimes</t>
  </si>
  <si>
    <t>The Crypto Times - Issue 1</t>
  </si>
  <si>
    <t>Feb 1st 2014INTRODUCTIONI wanted to deliver some OC (Original Content) to crypto coin related subreddits. I do a lot of research on the topic of crypto currency and thought it would be fun to share the things I unearth throughout the week. Important stories, funny comments from the past, lots of bits and bobs for your perusal. This first issue focuses solely on Bitcoin, though other currencies and news about other coins will be included in future "issues", should people enjoy the first one.IMPORTANT NEWS LINKS OF THE WEEKTigerDirect.com passed 250k in sales in just 17 hours. A huge success, following the success of Overstock.com who processed $126,000 in sales with Bitcoin on day one. Overstock had said their daily revenue increased by about 5%.Continuing the Overstock.com Thread, they stated at the NY Bitcoin hearing that they have since made ~$600,000 with Bitcoin transactions. /u/ninja_parade stated in a comment: "$600,000 in about 18 days. Extrapolating this to a year leads to ~$12 million annually. So about 1% of sales. Not too shabby so far."The CEO of BitInstant, Charlie Shreem, was arrested for conspiracy to commit money laundering. For more context see the comments in this Reddit thread./r/BitCoin passed the 100,000 subscriber mark.Budgeting app Mint now is now integrated with Coinbase!BTC China has started accepting bank deposits again. Feel free to join the discussion, here is the Reddit thread for conversation.US treasury states that Bitcoin miners and investors won't be regulatedCURRENT COMMENTS FROM SOCIAL MEDIA ABOUT BITCOINIn this section, we look at tweets from random people (some celebrities, some not) who have commented about Bitcoin recently:@BitPay: "Redwood City car dealership makes first #Bitcoin transaction"@coindesk: "50 Bitcoin Experts Share The Processes Needed For Mainstream Bitcoin Adoption via @FoundersGrid http://coinde.sk/1b9RPo2 "@SmallLady0: "Play this fun game: Whenever you read a story involving any "Bitcoin entrepreneur," replace their name/description with "The Ferengi.""@FalkVinge: "I wonder how many realize the enormous ramifications of over half of US IT workers now prefering #bitcoin over USD. http://ift.tt/Mam6Np "@Trial_N_Era: "Wow this bitcoin stuff can be pretty up and down"THE HINDSIGHT THREADS SECTION"Broke $6. I love Bitcoin.""naive question about Bitcoin value"</t>
  </si>
  <si>
    <t>http://ift.tt/1dU6mEh</t>
  </si>
  <si>
    <t>February 01, 2014 at 06:17PM</t>
  </si>
  <si>
    <t>mcr55</t>
  </si>
  <si>
    <t>Has bitcoin been updated?</t>
  </si>
  <si>
    <t>I know bitcoin protocol can be updated if more than 51% of miners agree to the change.Has it ever happened? Why have they not implemented updates like a the faster confirmation time found on litecoin?Thanks</t>
  </si>
  <si>
    <t>http://ift.tt/1kqNi6J</t>
  </si>
  <si>
    <t>February 01, 2014 at 06:15PM</t>
  </si>
  <si>
    <t>enZT</t>
  </si>
  <si>
    <t>Am I allowed to use a bot on Just-Dice?</t>
  </si>
  <si>
    <t>Hey Guys,The JD chat wasn't very helpful. Does anyone if I am allowed to use a dice bot on just-dice?Thanks</t>
  </si>
  <si>
    <t>http://ift.tt/1kqPyL5</t>
  </si>
  <si>
    <t>February 01, 2014 at 06:14PM</t>
  </si>
  <si>
    <t>janjko</t>
  </si>
  <si>
    <t>Taxation as a colored wallet?</t>
  </si>
  <si>
    <t>I havent thought about this for very long, but it seems to me this is one possible way we could solve taxation. It probably has shortcomings, so please point them out.It's simple, we have colored wallets, and the color says what wallet do you give the tax to. US citizens give it to the IRS, so they color their wallets in that color. When an IRS agent comes, you show them your wallet, and they see it's colored. You can't cheat on your taxes, because maths takes a percentage, not a human.Would this be good for Bitcoin?</t>
  </si>
  <si>
    <t>http://ift.tt/MIEz4A</t>
  </si>
  <si>
    <t>February 01, 2014 at 06:13PM</t>
  </si>
  <si>
    <t>Is this a SCAM? If it is... we need to WARN newbies!</t>
  </si>
  <si>
    <t>http://ift.tt/1kqJwu8</t>
  </si>
  <si>
    <t>http://ift.tt/1kqPyLh</t>
  </si>
  <si>
    <t>February 01, 2014 at 06:07PM</t>
  </si>
  <si>
    <t>starslab</t>
  </si>
  <si>
    <t>Idea: Institution IDs, an optional extension to add a little trust to Bitcoin</t>
  </si>
  <si>
    <t>I was thinking about the Blockchain bloat and microtransaction problems today, and a thought occurred to me.What if we made an optional extension to Bitcoin? A centrally managed (Presumably by the Bitcoin core developers) list of institutions that manage Bitcoin wallets for end-users, such as blockchain.info, coinbase, and the exchanges. The purpose of this scheme is to allow batching transactions between trusting institutions, both reducing blockchain-bloat and enabling inter-institution micropayments.Let's assume for example we end up with an 8-character ID string, leading to addresses like this - 1qwertyu:31uEbMgunupShBVTewXjtqbBv5MndwfXhbThe entire suggestion requires a single change to existing software that will not participate in the scheme. It must be programmed to take any recipient address and strip everything up to and including any ":" in the address. No other changes would be necessary.An example of how I envision this working: I sign into my coinbase to send 0.001BTC to a blockchain.info user. I tell coinbase to send the balance to the full-form address. Coinbase looks at the Institution ID, realizes it has a trusting relationship with blockchain.info, and communicates the transaction off-blockchain. coinbase debits my account instantly, and blockchain.info credits the recipient instantly. After a set amount of time or a certain number or value of transactions have batched this way, coinbase sends a lump-sum bitcoin transaction to a receiving wallet at blockchain.info.If I'm going to be receiving funds at coinbase, and wish to maintain full anonymity, I just strip the institution ID from the receiving address I give to the sender, and the transaction will happen on-blockchain as expected, with the costs and delays that entails.This entire post is shower-logic. If it were to be implemented I think it would benefit many users of Bitcoin, while taking absolutely nothing away from it. Critique is welcome. Apologies if this is (an independently arrived at!) repost.</t>
  </si>
  <si>
    <t>http://ift.tt/1iXEJlQ</t>
  </si>
  <si>
    <t>February 01, 2014 at 08:02PM</t>
  </si>
  <si>
    <t>January 31st: What did really happen to bitcoin exchange rates? ... Nothing unusual other than some minor but failed attempts to create panic sales. Well done for not falling for it!</t>
  </si>
  <si>
    <t>http://ift.tt/1nzKs1K</t>
  </si>
  <si>
    <t>http://ift.tt/1nzKu9T</t>
  </si>
  <si>
    <t>February 01, 2014 at 07:56PM</t>
  </si>
  <si>
    <t>Saw my first non news related television appearance of Bitcoin. On an Overstock.com commercial.</t>
  </si>
  <si>
    <t>Although just a short appearance on the bottom of the screen at the end, mentioning they are now accepted, it was exciting to see. Nice step in the right direction towards greater exposure and continued growth. Anybody else see any Bitcoin appearances on television? Not necessarily news related, but can be too.</t>
  </si>
  <si>
    <t>http://ift.tt/1fwknwO</t>
  </si>
  <si>
    <t>February 01, 2014 at 07:42PM</t>
  </si>
  <si>
    <t>rbat</t>
  </si>
  <si>
    <t>MercadoBitcoin.com.br´s ATM last day at Campus Party!!!</t>
  </si>
  <si>
    <t>http://ift.tt/1i2ScoS</t>
  </si>
  <si>
    <t>http://ift.tt/1aPwiXi</t>
  </si>
  <si>
    <t>February 01, 2014 at 08:43PM</t>
  </si>
  <si>
    <t>sbc-1</t>
  </si>
  <si>
    <t>/r/bitcoin description</t>
  </si>
  <si>
    <t>In the description of the sub-reddit on the right hand side it says:Bitcoin is the currency of the Internet: a distributed, worldwide, decentralized digital money.I'm not a native speaker, but I'm fairly sure that money is always plural. So either the a should be removed, or money should be replaced with something else, like money-system, currency or similar.Just a thought...</t>
  </si>
  <si>
    <t>http://ift.tt/MJ23Xe</t>
  </si>
  <si>
    <t>February 01, 2014 at 08:34PM</t>
  </si>
  <si>
    <t>Andyboi11</t>
  </si>
  <si>
    <t>Canadian Indian sends legal notice to Indian financial regulator RBI</t>
  </si>
  <si>
    <t>http://ift.tt/LhfcFi</t>
  </si>
  <si>
    <t>http://ift.tt/MJ2fWB</t>
  </si>
  <si>
    <t>February 01, 2014 at 09:05PM</t>
  </si>
  <si>
    <t>Adriverofsorts</t>
  </si>
  <si>
    <t>The rise of e-currencies</t>
  </si>
  <si>
    <t>http://ift.tt/Ll6lm8</t>
  </si>
  <si>
    <t>http://ift.tt/MJ5Bss</t>
  </si>
  <si>
    <t>February 01, 2014 at 08:52PM</t>
  </si>
  <si>
    <t>joshbit</t>
  </si>
  <si>
    <t>Help Support Chicago Sun Times Charity Bitcoin "BitWall" -- live next ~14 hrs</t>
  </si>
  <si>
    <t>Seven hours ago, the Chicago Sun-Times, in partnership with Bitwall.io, became the first major newspaper in the world to test a Bitcoin paywall.It is a 24-hr test, and is voluntary-- one can tweet support for Taproot for access, make a Bitcoin contribution to Taproot, or, if so inclined, decide to thumb one's nose at helping improve the world and hit the "Skip" button. We are tracking you with cookies, we know who you are!(No, we are not tracking non-contributors) :-) -- and in the USA where 76% of people live paycheck-to-paycheck*, not everybody is possibly even able afford to donate $5, so it can be bypassed.If you are a coinhead :-)-- please pass this on to every fellow coinhead you know. A donation not only supports Taproot, it supports the BTC community &amp; Bitwall.io -- who placed #1 in the first ever Bitcoin Hackathon in California last year.About the charity: Taproot is a nonprofit organization that makes business talent available to organizations working to improve society.You can read more about them here: http://ift.tt/MJ5D3G SunTimes.com Bitwall was covered by thousands of articles &amp; tweets, but here are three for additional background info:Pando: http://ift.tt/1dtZdQH Business Insider: http://ift.tt/1dNpbcK Mashable: http://ift.tt/Ll6q9r a great Saturday,Josh M. @ SunTimes.com*http://ift.tt/17G3z5h</t>
  </si>
  <si>
    <t>http://ift.tt/MJ5DRk</t>
  </si>
  <si>
    <t>February 01, 2014 at 09:51PM</t>
  </si>
  <si>
    <t>johnprime</t>
  </si>
  <si>
    <t>I lost 0.1BTC in transaction fees by being careless</t>
  </si>
  <si>
    <t>A screenshot says it all: http://ift.tt/1cGFvjy know it's not a lot to most people, but once I realized what I'd done, it was a pretty terrible feeling. I guess I'll consider it a lesson learned, and just be happy that I wasn't trying to move more money (had entered the same number as the amount and the fee).Lucky miners...</t>
  </si>
  <si>
    <t>http://ift.tt/1i3kHmp</t>
  </si>
  <si>
    <t>February 01, 2014 at 09:45PM</t>
  </si>
  <si>
    <t>Bitcoin Micropayments Get Big Moment As Chicago Sun-Times Paywall Experiment Goes Live</t>
  </si>
  <si>
    <t>http://ift.tt/1krLPwS</t>
  </si>
  <si>
    <t>http://ift.tt/1gAHeu0</t>
  </si>
  <si>
    <t>February 01, 2014 at 09:38PM</t>
  </si>
  <si>
    <t>factshack</t>
  </si>
  <si>
    <t>Buy our debut album with Bitcoin!</t>
  </si>
  <si>
    <t>http://ift.tt/1bMoss4</t>
  </si>
  <si>
    <t>http://ift.tt/1jWB7Rm</t>
  </si>
  <si>
    <t>February 01, 2014 at 09:31PM</t>
  </si>
  <si>
    <t>Gamesfreak13563</t>
  </si>
  <si>
    <t>Solve the puzzle, win the bitcoin jackpot - Puzzlecoin (Try it to level 4)</t>
  </si>
  <si>
    <t>http://ift.tt/1hqt5Mr</t>
  </si>
  <si>
    <t>http://ift.tt/1gAHcm9</t>
  </si>
  <si>
    <t>February 01, 2014 at 09:28PM</t>
  </si>
  <si>
    <t>moneyminiblog</t>
  </si>
  <si>
    <t>What is Bitcoin and What is a Bitcoin?</t>
  </si>
  <si>
    <t>http://ift.tt/1bh0BnA</t>
  </si>
  <si>
    <t>http://ift.tt/1ijmbK1</t>
  </si>
  <si>
    <t>February 01, 2014 at 09:27PM</t>
  </si>
  <si>
    <t>Predictious</t>
  </si>
  <si>
    <t>Broncos have 56.4% chance to win the Super Bowl according to Bitcoin prediction market</t>
  </si>
  <si>
    <t>http://ift.tt/1krFMby</t>
  </si>
  <si>
    <t>http://ift.tt/1ijmbK3</t>
  </si>
  <si>
    <t>February 01, 2014 at 09:23PM</t>
  </si>
  <si>
    <t>Somebody said fiatleak.com is as good as a screensaver?</t>
  </si>
  <si>
    <t>Does anybody know how they obtain their data and what it really represents, other than being an interesting graphic?</t>
  </si>
  <si>
    <t>http://ift.tt/1fk4bMJ</t>
  </si>
  <si>
    <t>February 01, 2014 at 09:22PM</t>
  </si>
  <si>
    <t>ggggbbbbb</t>
  </si>
  <si>
    <t>http://ift.tt/1bh0BDU</t>
  </si>
  <si>
    <t>http://ift.tt/1iYgxjb</t>
  </si>
  <si>
    <t>February 01, 2014 at 09:10PM</t>
  </si>
  <si>
    <t>iflyplanes</t>
  </si>
  <si>
    <t>Reminder: In May 2013 Wired Magazine received a demo BFL Jalapeno and began mining Bitcoins. Calling Bitcoin "Nothing more than an abstraction" they destroyed their private key. Their current unrecoverable balance is 13.34 BTC.</t>
  </si>
  <si>
    <t>"The world’s most popular digital currency really is nothing more than an abstraction. So we’re destroying the private key used by our Bitcon wallet. That leaves our growing pile of Bitcoin lucre locked away in a digital vault for all eternity..."http://ift.tt/1krFMbL wallet: http://ift.tt/1bh0DMg</t>
  </si>
  <si>
    <t>http://ift.tt/1iYgyUz</t>
  </si>
  <si>
    <t>February 01, 2014 at 10:40PM</t>
  </si>
  <si>
    <t>Belarusian bitcoiners? Any out there?</t>
  </si>
  <si>
    <t>So I currently live in Belarus, dubbed by conaleeza rice as "the last dictatorship in Europe" or something to that effect. There's a hyper-inflating currency, and during times of rapid inflation, you physically can't get dollars in the country. People watch their life savings become halved in value. If you store your money in the bank, banking laws change so quickly that it's not wise to keep money in an account, and you have to apply* to get your own money out.That said, bitcoin would be perfect here...not just for sending money outside the country, but keeping a store of value that's not in the local currency.Are there any Belarusian bitcoiners on here? Maybe we can meet and discuss setting up a local exchange and see if we can create some kind of local community?Does anyone (anywhere) have any ideas on getting started and what we can do?</t>
  </si>
  <si>
    <t>http://ift.tt/1aPTWmw</t>
  </si>
  <si>
    <t>February 01, 2014 at 10:35PM</t>
  </si>
  <si>
    <t>dragonfangxl</t>
  </si>
  <si>
    <t>ELI5: How would gash.io owning 51% of bitcoin mining crash the market?</t>
  </si>
  <si>
    <t>Reading an article on cracked about how if gash.io got 51% of bitcoin mining, it would lead to 'double spending,' a loss of faith, and a catastrophic drop in price. Why?</t>
  </si>
  <si>
    <t>http://ift.tt/1aPRGeY</t>
  </si>
  <si>
    <t>February 01, 2014 at 10:30PM</t>
  </si>
  <si>
    <t>MidContrast</t>
  </si>
  <si>
    <t>Saw this guy on my way back from buying BTC. What are the odds?</t>
  </si>
  <si>
    <t>http://ift.tt/1fwqkZV</t>
  </si>
  <si>
    <t>http://ift.tt/1jWL6WK</t>
  </si>
  <si>
    <t>February 01, 2014 at 10:25PM</t>
  </si>
  <si>
    <t>pa2013</t>
  </si>
  <si>
    <t>Proposal: BitPAC--a Political Action Committee to Donate Money to Politicians Who Are Good For Bitcoin</t>
  </si>
  <si>
    <t>Every Congressman knows not to cross AIPAC or the NRA if they hope to win re-election.We need them to know that anti-Bitcoin rhetoric or legislation will lead to massive funding made available to unseat them.</t>
  </si>
  <si>
    <t>http://ift.tt/1bMBrKc</t>
  </si>
  <si>
    <t>February 01, 2014 at 10:19PM</t>
  </si>
  <si>
    <t>In Joe Rogan's podcast with Andreas Antonopoulos about Bitcoin, when he offer Joe Rogan Bitcoin why does he decline?</t>
  </si>
  <si>
    <t>http://ift.tt/1aPQ1pM he says "in fact, at the end of the show i'd like to set you up with a wallet and some bitcoin" and Joe Rogan says, "Not so sure about that, not so sure about that".Joe is usually really open minded and sounds amazed by Bitcoin the whole time then declines in a weird way. What's up with that? Anybody's guess?</t>
  </si>
  <si>
    <t>http://ift.tt/LljFXt</t>
  </si>
  <si>
    <t>inexile14</t>
  </si>
  <si>
    <t>Paper Wallet</t>
  </si>
  <si>
    <t>Is the most secure method of Bitcoin storage a paper wallet in a vault / safe deposit box?Can you provide a link to a hierarchy of BTC storage methods based on security?</t>
  </si>
  <si>
    <t>http://ift.tt/MJkdbv</t>
  </si>
  <si>
    <t>February 01, 2014 at 11:05PM</t>
  </si>
  <si>
    <t>wantrepreneur</t>
  </si>
  <si>
    <t>coinCannabis.com for sale</t>
  </si>
  <si>
    <t>selling for ฿2:http://ift.tt/1jWQE3C @coinCannabis</t>
  </si>
  <si>
    <t>http://ift.tt/1jWQE3E</t>
  </si>
  <si>
    <t>February 01, 2014 at 10:58PM</t>
  </si>
  <si>
    <t>animalrobot</t>
  </si>
  <si>
    <t>If BIP0038 uses scrypt to ensure brute-forcing is resource-intense and tons of hashing power is coming online for mining altcoins via scrypt, does this make BIP0038 less secure?</t>
  </si>
  <si>
    <t>http://ift.tt/1jWQIAm</t>
  </si>
  <si>
    <t>February 02, 2014 at 01:49AM</t>
  </si>
  <si>
    <t>simulacrum</t>
  </si>
  <si>
    <t>Bitcoin Community Survey 2014</t>
  </si>
  <si>
    <t>Hi all,I am a researcher in UCL looking at the social and cultural side of Bitcoin. Last year I conducted a survey which got over 1,000 responses, and the results for one thing were very interesting, and more importantly they helped journalists, academics, businesses, and startups get a far more accurate picture of the Bitcoin community. Hopefully we can do the same again this year, so please take a few moments to share your experience of Bitcoin. Like last year, all responses will be publicly available afterwards.CLICK HERE FOR SURVEYThank you!</t>
  </si>
  <si>
    <t>http://ift.tt/1i4f9bn</t>
  </si>
  <si>
    <t>AdamBLevine</t>
  </si>
  <si>
    <t>90 minute Ethereum, Bitshares and Mastercoin panel discussion on technologies Beyond Bitcoin and what's coming in the next 18 months.</t>
  </si>
  <si>
    <t>http://ift.tt/1jXhJDM</t>
  </si>
  <si>
    <t>http://ift.tt/1i4fpaa</t>
  </si>
  <si>
    <t>February 02, 2014 at 01:39AM</t>
  </si>
  <si>
    <t>Zeroisbeast</t>
  </si>
  <si>
    <t>I cracked open my ps4 to remove the GPUS that are supposed to equal about 1.2 t/h. Anyone else tried this?</t>
  </si>
  <si>
    <t>The results were quite surprising. I attempted to remove the 18 units inside (obviously voiding the warranty) the main problem was after removing the units I encountered problems configuring them on a home made board. If anyone has any tips is love to hear them.</t>
  </si>
  <si>
    <t>http://ift.tt/1abPvBK</t>
  </si>
  <si>
    <t>idrism</t>
  </si>
  <si>
    <t>Bitcoin Bill Pay Service?</t>
  </si>
  <si>
    <t>Anyone know of a bitcoin bill payment service in the US? Perhaps similar to http://ift.tt/1aQitaY would totally switch from Bank of America for this. If it's not out there, someone should make it.</t>
  </si>
  <si>
    <t>http://ift.tt/1egw4cc</t>
  </si>
  <si>
    <t>February 02, 2014 at 01:37AM</t>
  </si>
  <si>
    <t>Zomdifros</t>
  </si>
  <si>
    <t>Bitcoin in Dutch news (NOS): "Breakthrough Bitcoin this year"</t>
  </si>
  <si>
    <t>http://ift.tt/1fJtzw4</t>
  </si>
  <si>
    <t>http://ift.tt/1egw4sT</t>
  </si>
  <si>
    <t>February 02, 2014 at 01:17AM</t>
  </si>
  <si>
    <t>BitcoinTees</t>
  </si>
  <si>
    <t>VIDEO - BITCOIN IS THE FUTURE!</t>
  </si>
  <si>
    <t>http://ift.tt/1nAMZZy</t>
  </si>
  <si>
    <t>http://ift.tt/1nAMZZA</t>
  </si>
  <si>
    <t>February 02, 2014 at 01:09AM</t>
  </si>
  <si>
    <t>bitsoaps</t>
  </si>
  <si>
    <t>Get your Valentines gifts at Bitsoaps! Limited Edition Lavender bar for your lover, or your mother</t>
  </si>
  <si>
    <t>http://ift.tt/1fJtxUV</t>
  </si>
  <si>
    <t>http://ift.tt/1egw4ck</t>
  </si>
  <si>
    <t>Newfination</t>
  </si>
  <si>
    <t>Elizabeth Ploshay And Juan Llanos Of The Bitcoin Foundation Talk About The NY Hearings, Charlie Shrem, And Freedom vs Regulation</t>
  </si>
  <si>
    <t>http://ift.tt/1bNbWIK</t>
  </si>
  <si>
    <t>http://ift.tt/1fJtxV3</t>
  </si>
  <si>
    <t>February 02, 2014 at 02:10AM</t>
  </si>
  <si>
    <t>pizzaface18</t>
  </si>
  <si>
    <t>I had better see a Bitcoin Super Bowl commericial tomorrow.</t>
  </si>
  <si>
    <t>http://ift.tt/1nAUQGx</t>
  </si>
  <si>
    <t>February 02, 2014 at 02:05AM</t>
  </si>
  <si>
    <t>BitGiveOrg</t>
  </si>
  <si>
    <t>BitGive T-shirts are Here!</t>
  </si>
  <si>
    <t>http://ift.tt/1bNp6pb can purchase in BTC and 36 other alt currencies.A portion of the proceeds go to the BitGive Foundation, a non-profit organization leveraging the power of the Bitcoin community to improve public health and the environment world-wide. http://ift.tt/1nAUSOy to 51attack.com and Gianni D'Alerta for putting this together!Do GOOD with Bitcoin!</t>
  </si>
  <si>
    <t>http://ift.tt/1bNp3tA</t>
  </si>
  <si>
    <t>BritishPetrolium</t>
  </si>
  <si>
    <t>Bitcoin synchronizing taking years?</t>
  </si>
  <si>
    <t>I got interested in bitcoin due to the Joe Rogan podcast and wanted to try it out. I installed Bitcoin-QT and I've been synchronizing for the past 2 days. I've still got 132 weeks to go and every week they keep getting longer. Will this take me years to synchronize? Is there a better way?</t>
  </si>
  <si>
    <t>http://ift.tt/1bNpa8y</t>
  </si>
  <si>
    <t>February 02, 2014 at 02:04AM</t>
  </si>
  <si>
    <t>Altcoin miner/screensaver?</t>
  </si>
  <si>
    <t>How come nobody has built a scrypt miner screen saver?</t>
  </si>
  <si>
    <t>http://ift.tt/1bNpbJB</t>
  </si>
  <si>
    <t>February 02, 2014 at 01:59AM</t>
  </si>
  <si>
    <t>Zoetek</t>
  </si>
  <si>
    <t>Bitcoin CharityBOMB @ Syracuse vs Duke Game 6:30pm Est</t>
  </si>
  <si>
    <t>http://ift.tt/1nAV5Bg</t>
  </si>
  <si>
    <t>http://ift.tt/1nAV2Wb</t>
  </si>
  <si>
    <t>February 02, 2014 at 01:57AM</t>
  </si>
  <si>
    <t>Robocoin Launches $10k Incentive Program to Promote Bitcoin ATMs</t>
  </si>
  <si>
    <t>http://ift.tt/1dejwMg</t>
  </si>
  <si>
    <t>http://ift.tt/1fxaq1v</t>
  </si>
  <si>
    <t>February 02, 2014 at 01:55AM</t>
  </si>
  <si>
    <t>IF Bitcoin reached $10,000 usd, would it be fair to expect: LTC=$1,000 usd, PPC=$100 usd, DOGE=$1 usd??</t>
  </si>
  <si>
    <t>Just wondering how other Cryptos would benefit from Bitcoin's "To the moon" valuation...</t>
  </si>
  <si>
    <t>http://ift.tt/1fxaqhV</t>
  </si>
  <si>
    <t>February 02, 2014 at 01:04AM</t>
  </si>
  <si>
    <t>hithere1978</t>
  </si>
  <si>
    <t>How many possible variations exist with a qr code?</t>
  </si>
  <si>
    <t>Anyone have a number?</t>
  </si>
  <si>
    <t>http://ift.tt/1egw4Jb</t>
  </si>
  <si>
    <t>February 02, 2014 at 01:02AM</t>
  </si>
  <si>
    <t>vj03</t>
  </si>
  <si>
    <t>Local News "Bitcoin CEO Arrested"</t>
  </si>
  <si>
    <t>http://ift.tt/1fJtzMx</t>
  </si>
  <si>
    <t>http://ift.tt/1egw4Jd</t>
  </si>
  <si>
    <t>February 02, 2014 at 02:59AM</t>
  </si>
  <si>
    <t>Martlets</t>
  </si>
  <si>
    <t>Bitcoin at The UPS Store</t>
  </si>
  <si>
    <t>Hey everybody! Long time Bitcoin observer here. I bought my first BTC a few days back and now I'm finding myself obsessively checking my RSS reader for new Coindesk articles...At any rate, as you may have guessed from the title, I'm a UPS Store franchisee. I want to create a pilot Bitcoin-acceptance program at all my centers scattered around the San Francisco Bay Area using Bitpay or Coinbase. Here's the problem: because The UPS Store is a franchise, anything I do needs to be approved by corporate. In order to get something approved by corporate, I have to be able to explain how my idea improves sales. I'm just not knowledgable enough about the subject to know if we're at a point where simply accepting Bitcoins will drive people to a business.I think that accepting Bitcoin at The UPS Store would be very impactful for the Bitcoin community. It's a brick and mortar retail business that would give the currency a lot of exposure, and give everyday people something practical to spend their Bitcoins on. But, while all this is great for Bitcoin and appeals to my idealistic notions about the currency, I don't think it would convince corporate to let me do something this out-of-the-box. Any ideas on how I should make my pitch?Much obliged!</t>
  </si>
  <si>
    <t>http://ift.tt/1iZiFr3</t>
  </si>
  <si>
    <t>colpipe</t>
  </si>
  <si>
    <t>Can Someone Help Me Get Started With CryptoCurrency?!</t>
  </si>
  <si>
    <t>Hey guys! I really want to get started on CyptoCurrency but i have an Nvidia card and it doesn't mine well. I was just wondering if anyone would be willing to give me a decent amount of some CryptoCurrency of your choice. I can accept 3 different currencies. Bitcoin, Litecoin, and Dogecoin. It will help me get started and would also help me understand it better. Also i just want to see what is like. All i'm asking for is a around a dollar is so, not too much really. Addresses are below. Much thanks to anyone who helps!Bitcoin: 12YroEMDEter6YiPhYqVyoCHvSHzftqYGHLitecoin: LR5DPyQSuzD5nEFXB7q5G196iJMJc2vZSZDogeCoin: D5Ca6DLjqka6NkPR8rN9z9yiHGNxU5xy3F</t>
  </si>
  <si>
    <t>http://ift.tt/1ijLawJ</t>
  </si>
  <si>
    <t>February 02, 2014 at 04:31AM</t>
  </si>
  <si>
    <t>bitcoin80</t>
  </si>
  <si>
    <t>Help! Can anyone explain to an average person how to make bitcoins secure?</t>
  </si>
  <si>
    <t>I have quite a few bitcoins that are sitting in a Blockchain account that have turned into quite a sizablethat are protected by a good password and 2FA but, from recent posts, I'm really concerned that this doesn't fully protect me. I'm just waiting for the day when I check my account to find that they've all disappeared.Because of this, I want to take most of my BTCs and put them in a paper wallet (keep a copy at home and a couple of other 'secure' locations) and just leave 0.5 BTCs on my phone so that I can use them day-to-day.I've searched the subreddit and have found several guides on how to secure bitcoins; however, they all seem very complex (to me anyway).Therefore, I was wondering if there's a simple laymans guide to doing this or whether anyone could point me towards one.Just to explain, I'm fairly tech-savvy for the average guy but not when it comes to this. However, I've never used Linux before. Is it essential that I need to learn this?</t>
  </si>
  <si>
    <t>http://ift.tt/1fxJyOV</t>
  </si>
  <si>
    <t>February 02, 2014 at 04:52AM</t>
  </si>
  <si>
    <t>tnap4</t>
  </si>
  <si>
    <t>When do you guys think BTC will reach &amp;gt;2000USD BASED on what we know now and the current trend?</t>
  </si>
  <si>
    <t>(2000 USD / btc) Is it even plausible to have some significant prediction based on the facts we have now or we don't have enough groundwork to have a sound prediction?</t>
  </si>
  <si>
    <t>http://ift.tt/1bNWyf7</t>
  </si>
  <si>
    <t>February 02, 2014 at 05:07AM</t>
  </si>
  <si>
    <t>transientliving</t>
  </si>
  <si>
    <t>Coinbase froze my account with no real notification or explanation of what's going on</t>
  </si>
  <si>
    <t>Okay, so I woke up this morning and checked my two Coinbase accounts which contain a combined total of over 20 BTC. That's over 16000 USD at current Bitstamp prices. I went to sell some of my coins, and, unbelievably, I found myself faced with an obscure little line of text: "You can't sell right now."Trying to figure out what happened, I tried to send some coins to another wallet. I was then faced another enragingly vague error message: "There was an error creating the transaction."This is incredibly frustrating. It appears as though both my accounts have been totally frozen, without so much as an email or explanation as to what is going on. Even PayPal tells you if your account is limited, and how to resolve any issues.I emailed Coinbase today, about this, but I've Googled around and seen reports that their customer service can take weeks or even months to respond. Is this something I should talk to my lawyer about, or does Coinbase generally resolve these kinds of issues? I'm absolutely not going to wait more than a few days on this before I at least start filing fraud reports. With that said - what should I do here?This is particularly upsetting because, about two months ago, Coinbase accidentally dumped 10 BTC into my account (almost 10000 dollars in value, at the time), and I reported it to them and returned the funds. I'm not saying I deserve a pat on the back for not being a scumbag and keeping the money, but I should at least not have to wake up to nearly twenty thousand dollars of my money locked up without any sort of explanation.</t>
  </si>
  <si>
    <t>http://ift.tt/Lmmaci</t>
  </si>
  <si>
    <t>February 02, 2014 at 05:02AM</t>
  </si>
  <si>
    <t>Zebulon_Pike</t>
  </si>
  <si>
    <t>Coinbase ID Verification System Broken?</t>
  </si>
  <si>
    <t>I used to have level 2 limits on my Coinbase account because I had purchased BTC through them and held on to them for some amount of time, and also had linked my bank account.Now that I finally want to sell some BTC, they have changed their policy and downgraded my limits, which is fine, until I go through their ID verification system. It is a normal system of its type, which in addition to name, address, and social security number info, asks a series of multiple choice questions which only I could know. Unfortunately, despite answering them all correctly, it still rejects my verification, every time. I contacted support, who said that I am SoL, there is no alternative means of verification.TL/DR: Coinbase verification system is broken, which means that it is not a viable means of selling more than a handful of BTC. Is there another US service that people would recommend? Is anyone else having this problem with Coinbase?</t>
  </si>
  <si>
    <t>http://ift.tt/MKIptW</t>
  </si>
  <si>
    <t>February 02, 2014 at 05:00AM</t>
  </si>
  <si>
    <t>Bitcoin in the travel industry?Travel Press Release</t>
  </si>
  <si>
    <t>http://ift.tt/MKIqxW</t>
  </si>
  <si>
    <t>http://ift.tt/MKIsWN</t>
  </si>
  <si>
    <t>February 02, 2014 at 08:27AM</t>
  </si>
  <si>
    <t>God_Bless_Texas</t>
  </si>
  <si>
    <t>Restaurateurs accepting bitcoin? How do you deal with confirmation time vs. loss prevention?</t>
  </si>
  <si>
    <t>Hello my fellow early adopters and crypto-fans. I am curious about how retailers and restaurants are accepting Bitcoin in a timely way. I have access to the systems of a fairly large QSR (Fast Food) restaurant franchise. I would like to suggest Bitcoin implementation, but the reality is that credit cards are a fast way to pay; and the fast food world is built around the concept of speed of service.I trade on cryptsy as well as btc-e, and I make donations and buy the occasional widget with Bitcoin. I would like to accept Bitcoin for a number of reasons that you can probably imagine. I'll leave those out unless someone really just wants to know why, but the part I am most concerned with is the "how". I know that coinbase and bitpay offer a way to do this, and even a way to integrate with some POS systems.The problem I think about is how long a confirmation takes. We can't have someone stand in line for food for 10 minutes while we wait for a blockchain triple confirmation. I know about Quark (I own 150,000), but the issue there is that realistically speaking Bitcoin is far more prevalent and known among the general public today than other cryptos.Thank you in advance for your advice and comments, I would love to be another person building the bitcoin marketplace.</t>
  </si>
  <si>
    <t>http://ift.tt/1dVkvRH</t>
  </si>
  <si>
    <t>February 02, 2014 at 08:25AM</t>
  </si>
  <si>
    <t>STGF</t>
  </si>
  <si>
    <t>Humble Bundle accepts BTC!</t>
  </si>
  <si>
    <t>http://ift.tt/1jYhB77</t>
  </si>
  <si>
    <t>http://ift.tt/1jYhCYI</t>
  </si>
  <si>
    <t>February 02, 2014 at 08:18AM</t>
  </si>
  <si>
    <t>BallsackHD</t>
  </si>
  <si>
    <t>$170 Beats Studio by Dr. Dre - BTC Shop</t>
  </si>
  <si>
    <t>http://ift.tt/1acW0o3</t>
  </si>
  <si>
    <t>http://ift.tt/1dhW0xT</t>
  </si>
  <si>
    <t>February 02, 2014 at 08:08AM</t>
  </si>
  <si>
    <t>mav2888</t>
  </si>
  <si>
    <t>Bitcoin security best practice</t>
  </si>
  <si>
    <t>What are the best practices someone should take to secure their bitcoins (&amp; Litecoins)? I've recently downloaded Bitcoin-QT and Litecoin-QT and transferred my coins to my wallets. So far I've encrypted my wallet with a passphrase. I've read that I should do a paper wallet which I'm going to do but is there anything more I should be doing?Backing-up to a external hard drive seems an obvious one, do I simply just copy the folder across?Or is it better to just move it to an external HD so my wallet isn't online?Any extra encryption?How concerned should I be of malware? I've had my Mac for a number of years so god knows what I've picked up along the way.Also what details do I need to back up to paper, is it just the private key?Thanks for any help and apologies if you've seen this message a hundred times before but I couldn't see anything that detailed a straight up best practice for securing your bitcoins.</t>
  </si>
  <si>
    <t>http://ift.tt/1kuNXnx</t>
  </si>
  <si>
    <t>February 02, 2014 at 10:27AM</t>
  </si>
  <si>
    <t>ParadoxBTC</t>
  </si>
  <si>
    <t>2-FA and bitcoin, how websites and exchanges can make it simpler.</t>
  </si>
  <si>
    <t>2-FA is awesome, I suggest anyone that has a large amount of bitcoin in an exchange should use it. However, I have noticed a few issues that could arise from how it is implemented in most exchanges as of now.Most use google authenticator. Google authenticator is awesome however if you don't have a phone, your screwed. In this day and age most people have a phone but what about those who don't? in that case you cant use 2-FAGoogle authenticator has a few issues of its own. The biggest i found is it uses the TOTP algorithm to generate one time passcodes. This uses the system clock to help generate passcodes. If one was to find out what time the passcode was generated, they could theoretically generate there own passcode. Don't quote me on this one as I am not quite sure if it would work.Possibility of a compromised device or MITM attack. Since the info is sent to your phone from an external source, there is always the possibility of a MITM attack. A compromised device could also compromise account security.If you lose your phone, your screwed. Again, this is the same with all 2-FA devices but phones are quite often lost or broken. What are you going to do if that happens?How 2-FA is implemented on most bitcoin exchanges works, but its not without its problems. What i would like to see is a more simpler solution using the Yubikey 2-FA auth token. These little devices generate OTP passcodes and send them directly using usb. This way there is no way for them to be captured in a MITM attack. They also fit on your keychain and thus are a lot harder to lose. Another plus is they are only 25 bucks.So, what do you guys think? should exchanges move to a more friendly 2-FA solution? personally I don't want to spend 400 on a phone just so I can secure my accounts. I have already seen examples of implementation on cryptostocks and it works beautifully.</t>
  </si>
  <si>
    <t>http://ift.tt/1j0vkKi</t>
  </si>
  <si>
    <t>February 02, 2014 at 10:26AM</t>
  </si>
  <si>
    <t>AngryWriter</t>
  </si>
  <si>
    <t>Please help me understand why money laundering is such a big deal.</t>
  </si>
  <si>
    <t>My understanding:Money laundering is illegal so as to make it more difficult for criminals to use illegally obtained cash.That makes sense, sure.But the part that doesn't hold up to me, is when I try to imagine how it works in practice. I mean, you have some criminal. He commits X crime and gets a big pile of cash money. Because of money laundering laws, it's hard for him to convert that cash into certain types of property- a car, real estate, a business investment. Still, he can use that cash for all kinds of other things, and use it to pay his accomplices and continue his criminal endeavors.What does the money laundering laws really accomplish in this case? The criminal in question is still enjoying his ill-gotten money, even if he can't spend it on everything he could dream of. It's not like he is going to give up his life of crime just because he can't buy a house with the money. It's still cash money, and it's still better to have it than not have it. I just can't imagine a situation where a criminal would "go straight" and give up his life of crime just because he can't spend his cash on AOL stock.If money laundering laws don't really disincentive crime, what the hell are they accomplishing?</t>
  </si>
  <si>
    <t>http://ift.tt/1j0vscO</t>
  </si>
  <si>
    <t>February 02, 2014 at 10:21AM</t>
  </si>
  <si>
    <t>gabet123</t>
  </si>
  <si>
    <t>Satoshi Nakamoto's Identity finally revealed!</t>
  </si>
  <si>
    <t>http://ift.tt/1bcezYn</t>
  </si>
  <si>
    <t>http://ift.tt/1flmwZS</t>
  </si>
  <si>
    <t>February 02, 2014 at 10:20AM</t>
  </si>
  <si>
    <t>charlesfries</t>
  </si>
  <si>
    <t>Outernet: WiFi for the World from Outer Space</t>
  </si>
  <si>
    <t>https://www.outernet.is</t>
  </si>
  <si>
    <t>http://ift.tt/1nCpi2Y</t>
  </si>
  <si>
    <t>February 02, 2014 at 10:18AM</t>
  </si>
  <si>
    <t>KCP100</t>
  </si>
  <si>
    <t>Bitcoin’s Emerging Price Stability</t>
  </si>
  <si>
    <t>http://ift.tt/1flmtxp</t>
  </si>
  <si>
    <t>http://ift.tt/1nCpi35</t>
  </si>
  <si>
    <t>February 02, 2014 at 10:17AM</t>
  </si>
  <si>
    <t>callmekelli93</t>
  </si>
  <si>
    <t>hi!! i'm trying to get into bitcoin but i'm not sure if multibit is working</t>
  </si>
  <si>
    <t>i had someone try to send me 1 cent but im not convinced they actually sent it. anyway the transaction doesn't appear. does anyone know a way to check it? it's the newest version updated to the newest block.</t>
  </si>
  <si>
    <t>http://ift.tt/1bOSHPd</t>
  </si>
  <si>
    <t>February 02, 2014 at 09:50AM</t>
  </si>
  <si>
    <t>Telegram Apps: By far the best messaging app I've used that was built off of Bitcoin technolgy. Has anyone else tried it yet?</t>
  </si>
  <si>
    <t>http://ift.tt/1nuLsnK</t>
  </si>
  <si>
    <t>http://ift.tt/1kvfPYH</t>
  </si>
  <si>
    <t>minimike86</t>
  </si>
  <si>
    <t>I run an annual charity gaming marathon in the UK. Don't believe accepting crypto has been done by gaming marathons before... Until now!</t>
  </si>
  <si>
    <t>http://ift.tt/1j0q0GV</t>
  </si>
  <si>
    <t>http://ift.tt/1ehjwBe</t>
  </si>
  <si>
    <t>February 02, 2014 at 09:48AM</t>
  </si>
  <si>
    <t>slavik0329</t>
  </si>
  <si>
    <t>This is the best Bitcoin song out right now. If you haven't heard it yet, give it a listen! (YTCracker - Bitcoin baron)</t>
  </si>
  <si>
    <t>http://ift.tt/18WNxAi</t>
  </si>
  <si>
    <t>http://ift.tt/1fLabyG</t>
  </si>
  <si>
    <t>February 02, 2014 at 09:43AM</t>
  </si>
  <si>
    <t>cannabiscut</t>
  </si>
  <si>
    <t>I drew this a year ago, any ideas to do with it?</t>
  </si>
  <si>
    <t>http://ift.tt/1nCjEhf</t>
  </si>
  <si>
    <t>http://ift.tt/1ehi5CZ</t>
  </si>
  <si>
    <t>February 02, 2014 at 09:12AM</t>
  </si>
  <si>
    <t>garylachance</t>
  </si>
  <si>
    <t>Tyler Durden says: "The "impossible" but inevitable solution: Decentralization.</t>
  </si>
  <si>
    <t>http://ift.tt/1aR5PbX</t>
  </si>
  <si>
    <t>http://ift.tt/1bOIMsK</t>
  </si>
  <si>
    <t>February 02, 2014 at 09:09AM</t>
  </si>
  <si>
    <t>Hey Reddit, what are the real metrics on /r/bitcoin and related subs?</t>
  </si>
  <si>
    <t>We know the number of readers (101,258), but you know the visitor numbers. Please shower us with stats. We are curious.</t>
  </si>
  <si>
    <t>http://ift.tt/1kv3bsU</t>
  </si>
  <si>
    <t>GuestVeea</t>
  </si>
  <si>
    <t>How does Mining affect the life of my R9 270x?</t>
  </si>
  <si>
    <t>I have a fairly new sapphire Toxic edition R9 270x that is in my primary gaming build. I've recently taken up mining, and im really happy with the hashrate on it, but im afraid for the lifetime of the card. How long should I mine at a time? maybe should I not mine at all on my primary build?</t>
  </si>
  <si>
    <t>http://ift.tt/1j0hojs</t>
  </si>
  <si>
    <t>Blockchain and mining eli5?</t>
  </si>
  <si>
    <t>Finally gotten my around some of the bitcoin basics but still unclear about how mining relates to verifying transactions.Can someone explain the process from the time new coins are mined? Does solving the math problems make room on the ledger for more transactions to take place? Confused. Thx.</t>
  </si>
  <si>
    <t>http://ift.tt/1kv3bJc</t>
  </si>
  <si>
    <t>February 02, 2014 at 10:49AM</t>
  </si>
  <si>
    <t>r0nj0hn3</t>
  </si>
  <si>
    <t>****BREAKING NEWS*** GHASH.IO is down*** WHO BROKE IT???</t>
  </si>
  <si>
    <t>GHASH.IO is currently down. Which one of you haters broke it?</t>
  </si>
  <si>
    <t>http://ift.tt/1fyYHzp</t>
  </si>
  <si>
    <t>February 02, 2014 at 10:41AM</t>
  </si>
  <si>
    <t>BitcoinRat</t>
  </si>
  <si>
    <t>Price Waterhouse Cooper have a Secret Report on Bitcoin ... and they dont want you to see it !</t>
  </si>
  <si>
    <t>http://ift.tt/1fyYJHB</t>
  </si>
  <si>
    <t>http://ift.tt/1fyYMmO</t>
  </si>
  <si>
    <t>February 02, 2014 at 10:38AM</t>
  </si>
  <si>
    <t>granpartita361</t>
  </si>
  <si>
    <t>Anyone else having a nightmare trying to verify identity with coinbase?</t>
  </si>
  <si>
    <t>I literally have been attempting every single day to verify my identity with coinbase so that I can be at a level two. I understand that, from a legal perspective, this is important for the company. However after submitting my legit info, I get this message every single time: Your ID could not be verified at this time. Please try again after 24 hours. This needs to be fixed ASAP.</t>
  </si>
  <si>
    <t>http://ift.tt/1dVvaM7</t>
  </si>
  <si>
    <t>February 02, 2014 at 10:37AM</t>
  </si>
  <si>
    <t>Bitcoin's New Rival Zerocoin?</t>
  </si>
  <si>
    <t>http://ift.tt/1biRJxy</t>
  </si>
  <si>
    <t>http://ift.tt/1jYzr9R</t>
  </si>
  <si>
    <t>February 02, 2014 at 10:36AM</t>
  </si>
  <si>
    <t>jordanarseno</t>
  </si>
  <si>
    <t>[Video] New York State Department of Financial Services Virtual Currency Hearings (5 Panels)</t>
  </si>
  <si>
    <t>http://ift.tt/1kvpZIS</t>
  </si>
  <si>
    <t>http://ift.tt/1dVvaM9</t>
  </si>
  <si>
    <t>February 02, 2014 at 11:41AM</t>
  </si>
  <si>
    <t>Atlas_84</t>
  </si>
  <si>
    <t>ELI5: What is Mastercoin / Ethereum and why is it important?</t>
  </si>
  <si>
    <t>I've heard the devs speak in some forums and interviews about their inventions but it's way over my head. I get that it makes smart property management easier, but beyond that I'm at a loss.Also, and more importantly for those of us who see BTC as an investment vehicle, will these upper layer protocols grow to replace BTC and ultimately devalue it? And can it also be applied to other cryptos?</t>
  </si>
  <si>
    <t>http://ift.tt/1kvFuRa</t>
  </si>
  <si>
    <t>February 02, 2014 at 11:27AM</t>
  </si>
  <si>
    <t>kinoshitajona</t>
  </si>
  <si>
    <t>How do I explain bitcoin to my wife?</t>
  </si>
  <si>
    <t>Howdy all,My wife and I are very close, and I have an offline wallet with electrum and a watch-only wallet for it on my online computer.I am using this for my primary method of storage, and when I need to use bitcoin on the go, I usually keep a smaller amount on my blockchain.info or another android wallet (if I have a tablet with me).My wife is VERY tech illiterate, and sometimes asks me to help her when "her computer won't start" if her Windows 7 laptop installs updates before logging in.explaining the way the offline wallet works, or how to restore from the electrum seed seems like a daunting task, and I'm not sure if she'll understand.I tried to explain bitcoin in general first, but failed horribly.I am trying to figure out a plan for the off-chance that I am no longer of this world someday, and I want my wife to have access to my bitcoins to use or cash out in fiat or whatever she wants at the time.What would you recommend I do to explain this to her? Or is there another way I can guarantee the bitcoins and/or their value is transferred to her without her having to do anything tech-savvy?I'm sorry, I'm good at figuring out things, but not good at explaining them.Also, I currently have all my coin stuck in Mt Gox awaiting on my bitcoin withdrawl (I know, it was stupid to use them, but I wanted to day trade and didn't know that verification and bitcoin withdrawls would take so long) so if anyone could bitcointipbot me like 0.1mBTC or something so I could let my wife actually try it out, I would appreciate it.Any advice is appreciated, I look forward to your responses.</t>
  </si>
  <si>
    <t>http://ift.tt/1cICZt6</t>
  </si>
  <si>
    <t>February 02, 2014 at 11:24AM</t>
  </si>
  <si>
    <t>Hopkins researchers are creating an alternative to Bitcoin - The Baltimore Sun</t>
  </si>
  <si>
    <t>http://ift.tt/1ku6y37</t>
  </si>
  <si>
    <t>http://ift.tt/1flsief</t>
  </si>
  <si>
    <t>February 02, 2014 at 11:20AM</t>
  </si>
  <si>
    <t>What companies are selling shares for bitcoin? I found this one.</t>
  </si>
  <si>
    <t>In a search for a way to diversify I came across this http://ift.tt/1digAOO Does anyone else have any that they have found?</t>
  </si>
  <si>
    <t>http://ift.tt/1digAOQ</t>
  </si>
  <si>
    <t>February 02, 2014 at 11:18AM</t>
  </si>
  <si>
    <t>shervin2</t>
  </si>
  <si>
    <t>The Block Chain is a gift to humanity folks, don't forget it.</t>
  </si>
  <si>
    <t>Seriously, what humanity is going to do with it will be extraordinary hopefully.</t>
  </si>
  <si>
    <t>http://ift.tt/1aRznGf</t>
  </si>
  <si>
    <t>February 02, 2014 at 11:02AM</t>
  </si>
  <si>
    <t>Buy bitcoins with a cash deposit in the US</t>
  </si>
  <si>
    <t>Hello,does anyone know any trustworthy companies offering bitcoins using a cash deposit with low fees? How long does that usually take? You choose an amount of bitcoins you want, they tell you to which bank to go and you just go to the bank, give them cash and the name and you should have your bitcoins soon, right?Thank you</t>
  </si>
  <si>
    <t>http://ift.tt/1aRznWJ</t>
  </si>
  <si>
    <t>February 02, 2014 at 10:53AM</t>
  </si>
  <si>
    <t>bitcool</t>
  </si>
  <si>
    <t>PSA: Current version of Blockchain.info Chrome app is no longer open source... Again...</t>
  </si>
  <si>
    <t>This happened a month ago and was caught by jonf3n: http://ift.tt/1kvul2C it has happened again. Blockchain/Qkos pushed an update to the Chrome app last week: http://ift.tt/1kvGm8e they didn't update the github repo: http://ift.tt/1j0yE8g did this happen twice in 1 month? The Blockchain team needs to add a git-push requirement to their deployment checklist so this doesn't happen again. Like jonf3n said before, if we can't review the source code we don't know what the app is actually doing.</t>
  </si>
  <si>
    <t>http://ift.tt/MLKHJj</t>
  </si>
  <si>
    <t>February 02, 2014 at 11:56AM</t>
  </si>
  <si>
    <t>dellintelbitcoin</t>
  </si>
  <si>
    <t>Wi-Fi from space. Outernet accepts bitcoin</t>
  </si>
  <si>
    <t>http://ift.tt/1bfDKWp</t>
  </si>
  <si>
    <t>http://ift.tt/1fzbG4a</t>
  </si>
  <si>
    <t>Super Bowl/Bitcoin...</t>
  </si>
  <si>
    <t>So we've seen bitcoin pop up in some pretty neat &amp; unexpected places (college gameday late 2013 most memorably), and I would like to hear your predictions on how (if at all) we might spot bitcoin at this years Super Bowl.A fan in the crowd? A subtle cellphone commercial with a bitcoin related app on screen (however small/brief)? Not at all?This is just fun speculation on my part. $10 to the first person to guess correctly.(Only paid out IF there is a sighting on the televised event itself, guesses of 'not at all' will be ignored as I would assume there will be multiple)</t>
  </si>
  <si>
    <t>http://ift.tt/1cIHgwt</t>
  </si>
  <si>
    <t>February 02, 2014 at 11:55AM</t>
  </si>
  <si>
    <t>FlyGuy74</t>
  </si>
  <si>
    <t>hello world' does not a good brainwallet make :)</t>
  </si>
  <si>
    <t>Thought I'd try an experiment to see if I can guess a Bitcoin brainwallet address that has been used.I tried a few different words and nothing. Then I tried 'hello world' and behold, indeed it has been used. On the Blockchain below.http://ift.tt/1cIHmEo to further the experiment I sent .0001 BTC to the address to see how long it would take before the balance was spent.It took less than 2 confirmations.So, what do I take from this? Brain wallets are cool and all but you gotta make sure you have a truly unique input.</t>
  </si>
  <si>
    <t>http://ift.tt/1fzbQZk</t>
  </si>
  <si>
    <t>February 02, 2014 at 11:54AM</t>
  </si>
  <si>
    <t>NoahFect</t>
  </si>
  <si>
    <t>Help(?) -- 5 BTC drained from wallet</t>
  </si>
  <si>
    <t>I'm guessing that I'm seeing the consequences of a n00b mistake of one sort or another, but does this transaction in my wallet look familiar to anyone? Googling the address 1PWHGiCHAtSN5Sn89rT77X29i9YPqh9aoX brings up this block.io link, for what it's worth.I didn't initiate this transaction, and I'm pretty sure I have no known Bitcoin-boosting malware on this PC or LAN. Any suggestions to avoid a repeat in the future?</t>
  </si>
  <si>
    <t>http://ift.tt/1fzbYrW</t>
  </si>
  <si>
    <t>February 02, 2014 at 12:22PM</t>
  </si>
  <si>
    <t>delafe</t>
  </si>
  <si>
    <t>Top Tier Rare Coin Dealer Accepting Bitcoins as Payment</t>
  </si>
  <si>
    <t>http://ift.tt/1kucYPL</t>
  </si>
  <si>
    <t>http://ift.tt/MLZa7X</t>
  </si>
  <si>
    <t>February 02, 2014 at 12:14PM</t>
  </si>
  <si>
    <t>mk2Halcyon</t>
  </si>
  <si>
    <t>Might have Found my Hacker...</t>
  </si>
  <si>
    <t>Hello, I was hacked from BTC-e a few months ago and i have been tracking the guy for months since he left one easy trail, -Used a regulary used wallet address he had linked to bitcointalk and hackforums.com -IP address was not a proxy and staticSo where i stand now, due to others being hacked aswell, I have his Full name, address and phone number. What should i do next? the Police wont help... Thanks</t>
  </si>
  <si>
    <t>http://ift.tt/MLZeEW</t>
  </si>
  <si>
    <t>February 02, 2014 at 12:08PM</t>
  </si>
  <si>
    <t>Superbowl Squares in Support Of Bitgive Foundation</t>
  </si>
  <si>
    <t>In an effort to raise 300 mBTC for the BitGive Foundation founded by Connie Gallippi, and have a little fun in the process...I am organizing a Superbowl Squares game for the bitcoin community. I am a volunteer for the BitGive Foundation and thought this sort of contest would be perfect to raise a little money for charity and offer some fun during the Super Bowl tomorrow. how to play football squaresI am going to limit entry using the /u/bitcointip bot, I have already spoken to Connie about this fundraiser. If you have a preference for a square(s) please include it in your comment, the cost is 10 mBTC per square and will be sold on a first come, first served basis (please check for availability of your preferred square).Address for entry: 1BKrS757pFbDGKoRUDDN7pzRKkXkwxt8QmThis contest will "happen" assuming that more than 50% of the squares sold, otherwise entries will be refunded. I personally will purchase any remaining squares 1 hour before kickoff (5:30 PM Eastern) and use random.org to set the numbers.Or support BitGive with a T-Shirt PurchaseOff to bed for now, will update the squares table in the morning</t>
  </si>
  <si>
    <t>http://ift.tt/1fzcxBR</t>
  </si>
  <si>
    <t>February 02, 2014 at 12:38PM</t>
  </si>
  <si>
    <t>Bitcoin and Minimum Wage.</t>
  </si>
  <si>
    <t>The same minimum wage doesn't apply in every state. We as a community can help create guidelines for acceptable wages for bitcoin workers.Also keeping in mind the fact that bitcoin prices do rise.As far as I know no one has discussed this concept yet. We potentially have a chance to have a major voice in the minimum wage discussion.Discuss?</t>
  </si>
  <si>
    <t>http://ift.tt/MM1VGt</t>
  </si>
  <si>
    <t>February 02, 2014 at 12:34PM</t>
  </si>
  <si>
    <t>Somebody explain this site to me?</t>
  </si>
  <si>
    <t>It seems like this site http://ift.tt/1iJhThN is taking investments from members and paying them out to other members. So isn't this what Bernie Madoff did? Am I just not understanding the math behind the site?</t>
  </si>
  <si>
    <t>http://ift.tt/MM1YSL</t>
  </si>
  <si>
    <t>February 02, 2014 at 12:32PM</t>
  </si>
  <si>
    <t>alekznder</t>
  </si>
  <si>
    <t>Google Authenticator</t>
  </si>
  <si>
    <t>Hey guys,A while ago I installed google authenticator on my phone and I am relying on it for access to two websites.When I set up both accounts I did not think to to back it up (like write down codes) whatsoever because I didn't really know what I was doing.So now I am wondering, if my phone breaks or something, how will I access these tokens again? Am I screwed?Cheers</t>
  </si>
  <si>
    <t>http://ift.tt/Lncuhr</t>
  </si>
  <si>
    <t>February 02, 2014 at 12:30PM</t>
  </si>
  <si>
    <t>What Are the Odds Bitcoin Soars to $100,000?</t>
  </si>
  <si>
    <t>http://ift.tt/MM23WC</t>
  </si>
  <si>
    <t>http://ift.tt/MM23WD</t>
  </si>
  <si>
    <t>February 02, 2014 at 12:29PM</t>
  </si>
  <si>
    <t>DanielShaww</t>
  </si>
  <si>
    <t>Would have been the best 0.50$ ever IMO</t>
  </si>
  <si>
    <t>http://ift.tt/Lncz4P</t>
  </si>
  <si>
    <t>http://ift.tt/MM27FF</t>
  </si>
  <si>
    <t>February 02, 2014 at 01:13PM</t>
  </si>
  <si>
    <t>Researching how to earn bitcoin, not faucets.</t>
  </si>
  <si>
    <t>Hi,I'm researching an article on how to earn bitcoins that will not include trading, tipping, or faucets.I will obviously include jobs4bitcoin, bittasks, bitgig, etc. I also plan on including BTCJam. I might also include bitcoinstarter.I don't want to recommend any pyramid schemes or anything like that.Any suggestion is appreciated. The article will be published on bitcoinwarrior.net.</t>
  </si>
  <si>
    <t>http://ift.tt/1cIPk0o</t>
  </si>
  <si>
    <t>February 02, 2014 at 12:42PM</t>
  </si>
  <si>
    <t>How many Bitcoin sponsors for the next Money2020?</t>
  </si>
  <si>
    <t>So far I seeBitPay, Coinbase, Gyft, eGifterhttp://www.money2020.com/first-135-sponsors-are-boardAlso, there are other companies that have transactions related to Bitcoin:UKash, Payoneer,any that I missed?</t>
  </si>
  <si>
    <t>http://ift.tt/1jYOUa3</t>
  </si>
  <si>
    <t>February 02, 2014 at 01:58PM</t>
  </si>
  <si>
    <t>Thoughts of the financial civil war coming up anyone?</t>
  </si>
  <si>
    <t>http://ift.tt/1i6PsXx</t>
  </si>
  <si>
    <t>February 02, 2014 at 01:50PM</t>
  </si>
  <si>
    <t>Hedge Fund Manager - Bitcoin vs Gold</t>
  </si>
  <si>
    <t>http://ift.tt/1ehCx6K</t>
  </si>
  <si>
    <t>http://ift.tt/1bPtVy8</t>
  </si>
  <si>
    <t>February 02, 2014 at 01:49PM</t>
  </si>
  <si>
    <t>Bitcoin January Price Stability Bitcoin VOX.com</t>
  </si>
  <si>
    <t>http://ift.tt/1bPtVyc</t>
  </si>
  <si>
    <t>http://ift.tt/1jYXiq2</t>
  </si>
  <si>
    <t>February 02, 2014 at 01:32PM</t>
  </si>
  <si>
    <t>gr8n8au</t>
  </si>
  <si>
    <t>http://ift.tt/1jYVdui</t>
  </si>
  <si>
    <t>http://ift.tt/1dVKYhO</t>
  </si>
  <si>
    <t>February 02, 2014 at 02:41PM</t>
  </si>
  <si>
    <t>pimpingken</t>
  </si>
  <si>
    <t>$5 million per BTC equals a little over 100 trillion USD market cap...</t>
  </si>
  <si>
    <t>i only think that we are JUST beginning to figure out a true face value for this technology to be effective. in order for bitcoin to reach 100 trillion USD market cap, each individual bitcoin will have to sell for 4,761,904.76 and even THAT is conservative, considering that there are some BTC that's already "lost", or unrecoverable. so coinbase selling BTC for ~~$800 is a steal. really it is. the exchanges will be richer than banks. this is why governments fear the threat of BTC, and other emerging cryptocurrencies pose to their business model. it has the potential to redistribute wealth on such a mass scale. especially when businesses adopt it. the early adopters, they will be the ones who "profit" the most. this is why government are trying to "nip it in the bud". they don't want this technology to scale to that size, especially if they can't control it. HUMANS! We have the potential to truly change this world, and fix a lot of the problems we face. regulations won't kill this. it will grow, and it won't stop growing. this technology has the potential to perpetually redistribute wealth, forever. stick with bitcoin for the long haul. i promise you, you will not regret it, ever. period.i originally posted this as a comment to this reddit posthttp://www.reddit.com/r/Bitcoin/comments/1wsc6h/what_are_the_odds_bitcoin_soars_to_100000/</t>
  </si>
  <si>
    <t>http://ift.tt/1fM2lEX</t>
  </si>
  <si>
    <t>February 02, 2014 at 02:30PM</t>
  </si>
  <si>
    <t>PSA use bitcoin to bet with your friends during tomorrows Super Bowl.</t>
  </si>
  <si>
    <t>You'll be surprised how easy it is.</t>
  </si>
  <si>
    <t>http://ift.tt/1flFHmx</t>
  </si>
  <si>
    <t>February 02, 2014 at 03:22PM</t>
  </si>
  <si>
    <t>Illicit Activity + Bitcoin = Easy Catch for Law Enforcement</t>
  </si>
  <si>
    <t>Isn't using Bitcoin making it a bit easier to catch these criminals since they have to do everything online? I think we are going to see a lot more arrests for illegal activities in 2014 related to Bitcoin.I just hope the powers that be don't blame Bitcoin and instead embrace it. I mean, wtf, if they are actually catching these guys because they use Bitcoin, than that is a good thing.</t>
  </si>
  <si>
    <t>http://ift.tt/1flJose</t>
  </si>
  <si>
    <t>February 02, 2014 at 03:07PM</t>
  </si>
  <si>
    <t>blindswordsman</t>
  </si>
  <si>
    <t>Patent and trademark system reform using bitcoin</t>
  </si>
  <si>
    <t>Hi all,New innovative ideas regarding the use of bitcoin blockchain have been emerging lately especially with a lot of people proposing addons, so to speak to the blockchain. I was wondering how can patents or trademark system be changed by the use of a decentralized bitcoin system.Currently in USPTO, you can file a patent for relative cheap cost and obtain the patent pending stature, at that point you can go look for investors in a year's worth of time and then file a proper patent with the funding. Something similar here can be done by mining, so you're told to either purchase some amount of bitcoins or mine the equivalent time and send the mined btc directly to an address that will be specifically for your patent. This sounds vague but of course more details can be filled here, so similarly after that time of wait, you have to either have investors back up your idea and pay for proper funding or your patent becomes public domain. Each of those patents related to a particular blockchain address. This is just very rough idea, what do you guys think can be changed? Thanks!</t>
  </si>
  <si>
    <t>http://ift.tt/1diz2H4</t>
  </si>
  <si>
    <t>February 02, 2014 at 02:52PM</t>
  </si>
  <si>
    <t>ryszard99</t>
  </si>
  <si>
    <t>BitPOS gives back to BitcoinJ</t>
  </si>
  <si>
    <t>BitcoinJ is a big part of our success - we rely pretty heavily on it at BitPOS.During our initial buildout we took bitcoinj and modified it so we could use a postgres backend to do our stuff.We love the bitcoin community, we love bitcoin and we also want others to succeed. The other day, we gave our modifications to the community.http://ift.tt/1bjmRx7 looks like you'll see it in release 0.11Massive kudos to BitPOS's Alex and BitcoinJ's Mike Hearn for organising this to get into the core so quickly.</t>
  </si>
  <si>
    <t>http://ift.tt/1kwnPJd</t>
  </si>
  <si>
    <t>February 02, 2014 at 04:33PM</t>
  </si>
  <si>
    <t>The Rise of Cryptocurrencies - news from Middle East www.BitcoinVOX.com</t>
  </si>
  <si>
    <t>http://ift.tt/1cJbPlD</t>
  </si>
  <si>
    <t>http://ift.tt/1fzUmvR</t>
  </si>
  <si>
    <t>February 02, 2014 at 04:13PM</t>
  </si>
  <si>
    <t>AlexFalko</t>
  </si>
  <si>
    <t>Error Cannot connect to www.bitstamp.net</t>
  </si>
  <si>
    <t>www.bitstamp.net You've requested a page that currently is on the Incapsula network. Incapsula was unable to connect to the server.Who know what this means????</t>
  </si>
  <si>
    <t>http://ift.tt/1flNqkq</t>
  </si>
  <si>
    <t>February 02, 2014 at 04:11PM</t>
  </si>
  <si>
    <t>bitcoinmylove</t>
  </si>
  <si>
    <t>I just found this, but I was unable to find announcement. Coming soon? It's cheap, let's try it. -&amp;gt; CoinCache Crypto Drives</t>
  </si>
  <si>
    <t>http://coincache.cf/</t>
  </si>
  <si>
    <t>http://ift.tt/1dVVxl4</t>
  </si>
  <si>
    <t>February 02, 2014 at 03:50PM</t>
  </si>
  <si>
    <t>malefizer</t>
  </si>
  <si>
    <t>To the Moon, alltime Bitcoin Market Capitalization</t>
  </si>
  <si>
    <t>http://ift.tt/1j1hqHO</t>
  </si>
  <si>
    <t>http://ift.tt/1j1hoQ8</t>
  </si>
  <si>
    <t>yeh-nah-yeh</t>
  </si>
  <si>
    <t>Will my bitcoins on blockcahin.info, just dice, havelock investments and bitcoin qt be safer if I use a Linux laptop?</t>
  </si>
  <si>
    <t>I am not talking about buying a special laptop to store my bitcoins. I am talking about changing from a windows to Linux laptop for everything.I will still have my bitcoins in all the same places (blockcahin.info, just dice, havelock investments and bitcoin qt) and I will still use the laptop for everyday use including but not limited to email, web browsing, music, movies, porn, gambling, internet banking, word-processing, web-mastering on WprdPress, connecting external devises like usb sticks and phones that have been in other computers etceter.I will still be connected to the same ISP via the same modem router and phone line.Would my bitcoins be any safer? If so why? Cheers</t>
  </si>
  <si>
    <t>http://ift.tt/1ikyXbi</t>
  </si>
  <si>
    <t>February 02, 2014 at 03:47PM</t>
  </si>
  <si>
    <t>Bitcoin believers are still positive despite setbacks www.BitcoinVOX.com</t>
  </si>
  <si>
    <t>http://ift.tt/1fzMnPC</t>
  </si>
  <si>
    <t>http://ift.tt/1kwwzij</t>
  </si>
  <si>
    <t>February 02, 2014 at 03:37PM</t>
  </si>
  <si>
    <t>Lamity</t>
  </si>
  <si>
    <t>Multibit + Java = Insecure</t>
  </si>
  <si>
    <t>I'm a BitCoin n00b. My friend recommended I use Multibit for my wallet. I have a serious distrust of anything client side / Java based? What other secure alternatives are there that don't rely on Java?</t>
  </si>
  <si>
    <t>http://ift.tt/1j1fa3g</t>
  </si>
  <si>
    <t>February 02, 2014 at 03:34PM</t>
  </si>
  <si>
    <t>hildenborg</t>
  </si>
  <si>
    <t>What's happening at MtGox?</t>
  </si>
  <si>
    <t>We all know about the fiat withdrawal problems, and they could be explained with lack of a good banking partner.However, the BTC withdrawal problems since a week back can only be explained as serious bugs or lack of funding.To sum up the BTC problems:Since a week back, there are a lot of outgoing BTC transaction failures from MtGox.The problems peaked this Friday (Jan 31) with approximately 1700 failed TX's containing a total of ~35000BTC.Since then the failed TX's dropped to around 1200, but the total BTC never dropped.On Saturday (Feb 1) they seemed to try and resend all failed TX's, which resulted in almost all of them failing again, and now adding up to ~36000BTC.The failed TX's have been slowly increasing since then, counting to almost 1300 now.These statistics can be found at: thegoxreport.comNow, all these failed TX's could be caused by a bug.However, there are some things that makes this bug weird.When the failed TX dropped from 1700 to 1200, the total sum of failed BTC was almost the same. This indicates that small transactions have a possibility to succeed.The same happened when they tried to resend all failed TX's: some TX went through, but the failed BTC count was even larger by then. Indicating that someone tried to do a large transaction during that time, and just added to the failed BTC count.This indicates that:If there is a bug, it could be connected to large transactions (many inputs/outputs).Or... It is simply transactions of large amounts of BTC that fails.(Note that I use the word "indicate" instead of "prove", there are no proofs here, only speculation.)My own failed transaction contains just two inputs and two outputs, and it still fails. You can find failed transactions using this tool: skanner.netDirect link to my transaction.So, if there is a bug, then it is not limited to transactions with many inputs/outputs.In fact, trying to explain the latest of a long list of transaction problems with MtGox as a bug, is starting to seem like grasping at straws...During this week, the only information I and many other affected have gotten from MtGox is: Statement-Regarding-BTC-Withdrawal-DelaysSo, what is happening at MtGox?Have so many people fled over to other exchanges that the current MtGox trading volume cannot support their existance?Well, my own conclusion is that MtGox is probably dying and I can most likely treat my BTC as lost.</t>
  </si>
  <si>
    <t>http://ift.tt/1kwwATr</t>
  </si>
  <si>
    <t>February 02, 2014 at 03:31PM</t>
  </si>
  <si>
    <t>scheist</t>
  </si>
  <si>
    <t>Satoshi's Thought Experiment</t>
  </si>
  <si>
    <t>I found this on the Bitcoin forum. Satoshi posted this on August 27, 2010. A lot of you have probably already seen itAs a thought experiment, imagine there was a base metal as scarce as gold but with the following properties: - boring grey in colour - not a good conductor of electricity - not particularly strong, but not ductile or easily malleable either - not useful for any practical or ornamental purposeand one special, magical property: - can be transported over a communications channelIf it somehow acquired any value at all for whatever reason, then anyone wanting to transfer wealth over a long distance could buy some, transmit it, and have the recipient sell it.Maybe it could get an initial value circularly as you've suggested, by people foreseeing its potential usefulness for exchange. (I would definitely want some) Maybe collectors, any random reason could spark it.I think the traditional qualifications for money were written with the assumption that there are so many competing objects in the world that are scarce, an object with the automatic bootstrap of intrinsic value will surely win out over those without intrinsic value. But if there were nothing in the world with intrinsic value that could be used as money, only scarce but no intrinsic value, I think people would still take up something.(I'm using the word scarce here to only mean limited potential supply)</t>
  </si>
  <si>
    <t>http://ift.tt/1j1fa3k</t>
  </si>
  <si>
    <t>February 02, 2014 at 04:51PM</t>
  </si>
  <si>
    <t>Save Charlie Shrem</t>
  </si>
  <si>
    <t>http://ift.tt/1nDjO87</t>
  </si>
  <si>
    <t>http://ift.tt/1kwLadM</t>
  </si>
  <si>
    <t>February 02, 2014 at 05:23PM</t>
  </si>
  <si>
    <t>ECB: EUROSYSTEM</t>
  </si>
  <si>
    <t>http://ift.tt/1nDpdfv</t>
  </si>
  <si>
    <t>http://ift.tt/1bPYTWX</t>
  </si>
  <si>
    <t>February 02, 2014 at 05:19PM</t>
  </si>
  <si>
    <t>spaced86</t>
  </si>
  <si>
    <t>Bitstamp is down right now.</t>
  </si>
  <si>
    <t>I really want to get into Bitcoin big time! But I just don't trust any of these friggin' organisations! :(edit: bitstamp is down for maintenance.</t>
  </si>
  <si>
    <t>http://ift.tt/1nDpkaL</t>
  </si>
  <si>
    <t>February 02, 2014 at 05:15PM</t>
  </si>
  <si>
    <t>coincache</t>
  </si>
  <si>
    <t>Introducing CoinCache | Keeping Crypto Safe | Storage Drives</t>
  </si>
  <si>
    <t>Hey reddit (and bitcoiners!),I am Jason, working as Outreach Manager at CoinCache.Announcing CoinCache products for all today.Read: http://ift.tt/1nDppvf: http://coincache.cf/</t>
  </si>
  <si>
    <t>http://ift.tt/1kwQAFu</t>
  </si>
  <si>
    <t>February 02, 2014 at 05:10PM</t>
  </si>
  <si>
    <t>Are We On The Verge Of A Massive Emerging Markets Currency Collapse? | MND</t>
  </si>
  <si>
    <t>http://ift.tt/1kvYb7o</t>
  </si>
  <si>
    <t>http://ift.tt/1fMqpb0</t>
  </si>
  <si>
    <t>February 02, 2014 at 04:56PM</t>
  </si>
  <si>
    <t>Augusto2012</t>
  </si>
  <si>
    <t>CEX.io is down</t>
  </si>
  <si>
    <t>Statement from cex support staff through cex chatboxCEXSupportSvetlin : 4:36 am We are currently experiencing downtime and our team is looking into this issue.The system will compensate the hash-rate drop for GHS, which were purchased at CEX.IO, as soon as the system is restored.</t>
  </si>
  <si>
    <t>http://ift.tt/1aS99DJ</t>
  </si>
  <si>
    <t>February 02, 2014 at 05:47PM</t>
  </si>
  <si>
    <t>DonDucky</t>
  </si>
  <si>
    <t>Satoshi theory</t>
  </si>
  <si>
    <t>I have a feeling satoshi just deleted his coins, the more i think about it if they are indeed a single individual it just seems like the logical thing to do in his position. He amassed ~900k coins which is likely one of the largest pre-mines in the whole crypto-shpere, that runs counter-intuitive to his original vision. What do you think? That would be a pretty epic ending to the bitcoin movie IMO.</t>
  </si>
  <si>
    <t>http://ift.tt/1j1xbPa</t>
  </si>
  <si>
    <t>February 02, 2014 at 05:43PM</t>
  </si>
  <si>
    <t>michelmx</t>
  </si>
  <si>
    <t>mark karpeles bought this company while still owing people tons of bitcoins. he is as autistic as they come but still owes the btc community an explanation!</t>
  </si>
  <si>
    <t>http://ift.tt/1kwXtXo</t>
  </si>
  <si>
    <t>http://ift.tt/1j1xeKQ</t>
  </si>
  <si>
    <t>February 02, 2014 at 05:39PM</t>
  </si>
  <si>
    <t>DixieBit</t>
  </si>
  <si>
    <t>Bicoin Mardi Gras!</t>
  </si>
  <si>
    <t>http://ift.tt/1j1whlI</t>
  </si>
  <si>
    <t>http://ift.tt/1kwVWR5</t>
  </si>
  <si>
    <t>February 02, 2014 at 05:31PM</t>
  </si>
  <si>
    <t>Bitcoin miners and investors won’t be regulated.</t>
  </si>
  <si>
    <t>http://ift.tt/1diLyWZ</t>
  </si>
  <si>
    <t>http://ift.tt/1aekbT6</t>
  </si>
  <si>
    <t>February 02, 2014 at 05:55PM</t>
  </si>
  <si>
    <t>cobano</t>
  </si>
  <si>
    <t>A beginner's guide to Bitcoins - YouTube</t>
  </si>
  <si>
    <t>http://ift.tt/1j1AaqO</t>
  </si>
  <si>
    <t>http://ift.tt/1j1AaqP</t>
  </si>
  <si>
    <t>February 02, 2014 at 05:49PM</t>
  </si>
  <si>
    <t>thebitbank</t>
  </si>
  <si>
    <t>Gumtree</t>
  </si>
  <si>
    <t>Tried to sell a car on the UK gumtree site and they removed it saying they do not allow bitcoin</t>
  </si>
  <si>
    <t>http://ift.tt/1bQ2rbR</t>
  </si>
  <si>
    <t>February 02, 2014 at 06:58PM</t>
  </si>
  <si>
    <t>airstrike84</t>
  </si>
  <si>
    <t>Sign up on Bitfinex now and save 10% with this code.</t>
  </si>
  <si>
    <t>Hey guys, Bitfinex.com has a promotion going on right now where you save 10% off trading fees with your first month of trading. Sign up today using the promo code RAgkOOFTJL</t>
  </si>
  <si>
    <t>http://ift.tt/1cJswxB</t>
  </si>
  <si>
    <t>February 02, 2014 at 06:52PM</t>
  </si>
  <si>
    <t>pikadrew</t>
  </si>
  <si>
    <t>When MtGox Goes Under...</t>
  </si>
  <si>
    <t>Clearly MtGox is on the brink of collapse.When people couldn't withdraw USD and they cited US bank problems people frowned but waited and slowly the money trickled out.When people couldn't withdraw their fiat in Europe and Asia it started to look more worrying.When verification started taking months instead of days (I recently verified with UK's Bittylicious and it took 25 minutes) people got upset.When verification became required to transfer BTC people got more upset (I mean, just... Why???).Now people who have jumped all the hoops and are trying to move their BTC out are not seeing their transactions in the block chain because clearly MtGox doesn't have the funds.It's clearly very close to soon. I expect an upturn in the cost if BTC on other exchanges because people are buying there now.Gox's weird inflated price is because USD are worth less in gox cuz you can't get them out. Now that price will drop because you can't get BTC out either.When it fails publicly the media will cry 'unregulated criminal currency fails its nerd believers' and BTC will drop.... A lot.Strap in!</t>
  </si>
  <si>
    <t>http://ift.tt/1fAiYEY</t>
  </si>
  <si>
    <t>February 02, 2014 at 06:50PM</t>
  </si>
  <si>
    <t>triplecheesecheese</t>
  </si>
  <si>
    <t>bitquant: Just-Dice Kelly Criterion Sensitivity Analysis</t>
  </si>
  <si>
    <t>http://ift.tt/1cJsW79</t>
  </si>
  <si>
    <t>http://ift.tt/1fAjgM5</t>
  </si>
  <si>
    <t>February 02, 2014 at 06:45PM</t>
  </si>
  <si>
    <t>davemohican</t>
  </si>
  <si>
    <t>Is bitcoin a geeks paradise?</t>
  </si>
  <si>
    <t>As an idea to use as a currency it seems to be fine, but is Stan the man from down the road going to use it instead of paypal. I think this is the big test for this currency as it has to be simple to use and simple to stock up on for simple transactions. Not everyone is going to want to buy 1 bitcoin at over £500 in order to carry out small transactions, maybe I am not geeked up enough but what happens if I only want £20.00 worth. For Stan the man it seems a bit difficult to get into and work out what you need to do.</t>
  </si>
  <si>
    <t>http://ift.tt/1j1Hra7</t>
  </si>
  <si>
    <t>Blockchain.info Redesigns their iPhone App</t>
  </si>
  <si>
    <t>http://ift.tt/1ikHBXa</t>
  </si>
  <si>
    <t>http://ift.tt/1ikHBXc</t>
  </si>
  <si>
    <t>February 02, 2014 at 06:41PM</t>
  </si>
  <si>
    <t>bitcoinchamp</t>
  </si>
  <si>
    <t>How many people have you gotten into bitcoin?</t>
  </si>
  <si>
    <t>i myself have gotten 3 people signed up on coinbase with a few more in the works in the next couple of weeks. How bout you? Just curious.</t>
  </si>
  <si>
    <t>http://ift.tt/1fMJ2vf</t>
  </si>
  <si>
    <t>February 02, 2014 at 06:38PM</t>
  </si>
  <si>
    <t>blockchain: Oh hey, something interesting just popped up. Shhhhhhhh ;)</t>
  </si>
  <si>
    <t>http://ift.tt/1j1HsuF</t>
  </si>
  <si>
    <t>http://ift.tt/1ikHzyq</t>
  </si>
  <si>
    <t>FT_clox_metoo</t>
  </si>
  <si>
    <t>[Information] Bitstamp is doing maintenance.</t>
  </si>
  <si>
    <t>No need for FUD. No need for 200 "What is happening on Bitstamp??" posts. Everything is fine.</t>
  </si>
  <si>
    <t>http://ift.tt/1ikHzys</t>
  </si>
  <si>
    <t>February 02, 2014 at 06:25PM</t>
  </si>
  <si>
    <t>sawatdeekhap</t>
  </si>
  <si>
    <t>Why is the trading volume so incredibly low compared to the adoption rate, which should be generating volume?</t>
  </si>
  <si>
    <t>With all the recent new adopters, especially in retail, the good press and the China panic dying down: Why is the trading volume so incredibly low? Is everyone diverting funds to to Altcoins, trying to make a quick buck?Also, the no. of transactions is the same as about a year ago: http://ift.tt/1bQ90uX more and more people creating wallets to pay for their stuff and just buying at any current market price, there should be quite a few buy orders out there that more or less auto-fill the sellers.Shouldn't all this be going up more or less exponentially? I'd like to hear your opinions about this.</t>
  </si>
  <si>
    <t>http://ift.tt/1fyru7X</t>
  </si>
  <si>
    <t>February 02, 2014 at 06:23PM</t>
  </si>
  <si>
    <t>bigbearh</t>
  </si>
  <si>
    <t>New web design agency Retejo now accepts bitcoin - Just enquire and receive 10% off your first job!</t>
  </si>
  <si>
    <t>http://ift.tt/1diQnQ3</t>
  </si>
  <si>
    <t>http://ift.tt/1diQlYA</t>
  </si>
  <si>
    <t>February 02, 2014 at 06:22PM</t>
  </si>
  <si>
    <t>Exposuredd</t>
  </si>
  <si>
    <t>blockchain.info just put this on Twitter. New iphone app / update!</t>
  </si>
  <si>
    <t>http://ift.tt/1bQ8YTK</t>
  </si>
  <si>
    <t>http://ift.tt/1bhh7km</t>
  </si>
  <si>
    <t>February 02, 2014 at 06:14PM</t>
  </si>
  <si>
    <t>abrkn</t>
  </si>
  <si>
    <t>Moving away from iOS because of Bitcoin. Which Android device do you recommend?</t>
  </si>
  <si>
    <t>I'm fed up with using the ancient Blockchain.info app on my iOS device and will buy an Android device. Which device do you recommend? I don't mind it being slightly larger than my iPhone 4S. NFC support is important!</t>
  </si>
  <si>
    <t>http://ift.tt/1fyru84</t>
  </si>
  <si>
    <t>February 02, 2014 at 07:02PM</t>
  </si>
  <si>
    <t>dunkelmeister</t>
  </si>
  <si>
    <t>[ANN] ShopwitBits.com - New Online retailer accepting Bitcoin</t>
  </si>
  <si>
    <t>http://ift.tt/1gDc05E</t>
  </si>
  <si>
    <t>http://ift.tt/1i7Hduy</t>
  </si>
  <si>
    <t>Outlandish_Jones</t>
  </si>
  <si>
    <t>What's the deal with bitcoin lotteries?</t>
  </si>
  <si>
    <t>I'm pretty much a bitcoin newbie and I've been seeing a lot of 'lottery' sites that pay out in incremental amounts. I don't aim to win big, I just want to start getting some coin in my wallet. Are there any risks associated with this(security related or not)?</t>
  </si>
  <si>
    <t>http://ift.tt/1gDc2dC</t>
  </si>
  <si>
    <t>February 02, 2014 at 07:01PM</t>
  </si>
  <si>
    <t>mofo2761</t>
  </si>
  <si>
    <t>I need a small amount of bitcoin to test an account</t>
  </si>
  <si>
    <t>Hi I'm just wondering if someone can help me out. I need a small amount of bitcoin so I can test out an offline wallet before I start investing. I've been a long time reader and it's my first post. Here is an address I have so I can move them around to test them1EAZCmCCMSGYfZ58gwzVDcoTjngdHdVMeHI tried dailybitcoins.org but doesn't look like they are sending, that's after 2 days of waiting!There is no way I'm investing in this with real money if it's such a drama trying to start up a safe account.Also, this Armory program is shit! What is the deal with it?? Building database for days on end, and still at 75%. What the hell is that??I bought a cheap laptop just for bitcoin so it's a clean computer. It should be working. Any ideas?</t>
  </si>
  <si>
    <t>http://ift.tt/1i7HdKQ</t>
  </si>
  <si>
    <t>February 02, 2014 at 07:32PM</t>
  </si>
  <si>
    <t>Is Forbes article accurate about the percentage of BTC held by people?</t>
  </si>
  <si>
    <t>http://ift.tt/1kCrgkU"Just 47 people own 29% of all outstanding Bitcoins; 930 own 50%. Another 10,000 folks bring the total owned by the largest coin holders to roughly 75%, leaving a sliver to be split among about 1 million small-change Bitcoiners."</t>
  </si>
  <si>
    <t>http://ift.tt/1fyy0eN</t>
  </si>
  <si>
    <t>February 02, 2014 at 07:25PM</t>
  </si>
  <si>
    <t>cloudcoinr</t>
  </si>
  <si>
    <t>Missed out on bitcoin... what's next?</t>
  </si>
  <si>
    <t>I'm like a lot of people and feel like I missed out on Bitcoin. Are there any up and coming ideas like bitcoin that can be capitalized now while the price is very low? Earlier on you could get 1300 btc for $1 usd. If you had invested $100, you'd be a multi-millionaire (1300 x $100 x $855 = $111,150,000). Makes me a little sad.</t>
  </si>
  <si>
    <t>http://ift.tt/1fyy3r0</t>
  </si>
  <si>
    <t>jamaniajo</t>
  </si>
  <si>
    <t>How Bitcoin can Change Netflix’s Revenue Model</t>
  </si>
  <si>
    <t>http://ift.tt/1bhmxvD</t>
  </si>
  <si>
    <t>http://ift.tt/1bhmxvF</t>
  </si>
  <si>
    <t>February 02, 2014 at 07:21PM</t>
  </si>
  <si>
    <t>Blockchain.info Completely Redesigns their iPhone App</t>
  </si>
  <si>
    <t>http://ift.tt/1bQiNRF</t>
  </si>
  <si>
    <t>February 02, 2014 at 07:50PM</t>
  </si>
  <si>
    <t>gwb3</t>
  </si>
  <si>
    <t>Ask Reddit - What kind of Bitcoin reporting info would be most helpful to you?</t>
  </si>
  <si>
    <t>Hello, my name's Will - I'm building a platform that provides information about Bitcoin whether it be via reports, forecasting, modeling, news, etc. - but need feedback from you all on what you all would want most. What kind of reporting info would be most helpful to you all?</t>
  </si>
  <si>
    <t>http://ift.tt/1kxrTIX</t>
  </si>
  <si>
    <t>February 02, 2014 at 07:48PM</t>
  </si>
  <si>
    <t>gapmunky</t>
  </si>
  <si>
    <t>Noob Question: What happens once all the miners have no reason to mine?</t>
  </si>
  <si>
    <t>Since mining will eventually end, how will transactions be verified then?Sorry if this has an obvious answer.</t>
  </si>
  <si>
    <t>http://ift.tt/1kxs5b6</t>
  </si>
  <si>
    <t>February 02, 2014 at 09:04PM</t>
  </si>
  <si>
    <t>rmblinman</t>
  </si>
  <si>
    <t>Is that bitcoin logo I keep seeing trademarked?</t>
  </si>
  <si>
    <t>I am thinking of making a website and was wondering if an icon of the dollar sign B symbol I keep seeing is fair game to use.Thanks</t>
  </si>
  <si>
    <t>http://ift.tt/1bk0mYS</t>
  </si>
  <si>
    <t>February 02, 2014 at 09:02PM</t>
  </si>
  <si>
    <t>Help startups, journalists &amp;amp; academics get an accurate picture of the Bitcoin community by taking 5 minutes to fill in Bitcoin Community Survey 2014</t>
  </si>
  <si>
    <t>http://ift.tt/1bk0zv7</t>
  </si>
  <si>
    <t>http://ift.tt/1bk0wQ2</t>
  </si>
  <si>
    <t>February 02, 2014 at 09:00PM</t>
  </si>
  <si>
    <t>AgentZeroM</t>
  </si>
  <si>
    <t>DAE remember these and wonder WTF is going on now?</t>
  </si>
  <si>
    <t>http://ift.tt/1bk0GqE</t>
  </si>
  <si>
    <t>http://ift.tt/1bk0GqF</t>
  </si>
  <si>
    <t>Creating a new Electrum Wallet</t>
  </si>
  <si>
    <t>After hours of trial and error, I finally got a bootable version of ubuntu onto a USB drive and was able to install python-pip so that I could access Electrum.However, I forgot to disconnect from the network when I created my Electrum wallet and the cooresponding seed passphrase.Is there any way to create a new Electrum wallet file so that I ensure 100% (or close) security of my passphrase?Thanks.</t>
  </si>
  <si>
    <t>http://ift.tt/1bk0Luu</t>
  </si>
  <si>
    <t>February 02, 2014 at 08:44PM</t>
  </si>
  <si>
    <t>howischris</t>
  </si>
  <si>
    <t>A Windows Phone 8 App called Bitwatch for Bitstamp that allows you to follow the market on Bitstamp.net and set custom alerts to notify upon price changes</t>
  </si>
  <si>
    <t>http://ift.tt/1jZR4Gt</t>
  </si>
  <si>
    <t>http://ift.tt/1jZR6xX</t>
  </si>
  <si>
    <t>February 02, 2014 at 08:43PM</t>
  </si>
  <si>
    <t>maraoz</t>
  </si>
  <si>
    <t>Using bitcoin to crowdfund science</t>
  </si>
  <si>
    <t>OK, my flight got delayed so I'll share my incomplete and probably flawed idea on how bitcoin can help science.Science is broken today. Most researchers find it really hard to venture ambitious research projects because it makes it almost impossible to get funding. Most successful scientists are the ones that know how to get the grant reviewing committees to accept their proposals and this usually means very conservative ones. It's hard for some scientists to really follow their passion in this closed scheme.Once the research is completed, most papers are then locked behind some institution's paywall (eg. IEEE), which are usually only accessed by other scientists and researchers of the field.My idea: crowdfund scientific research with bitcoin. A simple web app can help scientists publish their proposals, get the community to pledge funding, and if the goal is reached, release the funds for the researcher. Once the project is finished the paper is published for free, and it can be studied and peer reviewed by anyone.Why bitcoin? Because it has no terms of service. I guess it'd be impossible to get a similar scheme to work on a traditional payment network.I think a system like this could possibly allow for more radical innovation in science, and make it more accessible to everyone.Thoughts?</t>
  </si>
  <si>
    <t>http://ift.tt/LDxeCl</t>
  </si>
  <si>
    <t>February 02, 2014 at 08:38PM</t>
  </si>
  <si>
    <t>Freefallr</t>
  </si>
  <si>
    <t>Why not make a service where you can sell your Bitcoins instantly at the current market price? I have a few questions for you regarding this project.</t>
  </si>
  <si>
    <t>Hello Reddit!I have a few questions regarding an idea for a simple project that came in my mind recently.When you buy something online with Bitcoins, the vendor has the possibility to accept Bitcoins directly or with a service like Bitpay, which takes the coins and gives the vendor USD/EUR/whatever at the current market price.Why shouldn't I/we/someone else make a service where you can sell your Bitcoins instantly (via Bitpay) and get fiat money in return? Instead of selling them on an exchange service where you have to find a buyer for your price or where it needs a few days until you recieve your money? Isn't this simpler, if you have a service which ALWAYS and INSTANT gives you fiat money for your BTC? You would get cash cards, Amazon gift cards, or whatever in return for your BTC.I don't know if I am missing something or if there are projects like this around or if there's just no market for this, I just wanted to ask the community if this simple idea could work out? It somehow sounds "too simple to be true", but I would really like to hear your opinion.Thanks in advance!</t>
  </si>
  <si>
    <t>http://ift.tt/1kxG0OC</t>
  </si>
  <si>
    <t>February 02, 2014 at 08:25PM</t>
  </si>
  <si>
    <t>fimp</t>
  </si>
  <si>
    <t>Source of "6 billion people with no bank accounts"</t>
  </si>
  <si>
    <t>Andreas Antonopolous has repeated a few times that 6 billion people in the world are without bank accounts (for instance here http://ift.tt/J5GbmU ).I've e-mailed him to ask for the source and I've been googling for sources, but he's not replying and I only find sources on google that claim 2.5 billion are without bank account.Can someone point me to a source that verifies that 6 billion are without bank accounts? If no such source exists, as representatives of Bitcoin we are hurting it by spreading false information.</t>
  </si>
  <si>
    <t>http://ift.tt/1i7ZrvJ</t>
  </si>
  <si>
    <t>February 02, 2014 at 08:20PM</t>
  </si>
  <si>
    <t>Blockchain.info iPhone App Update within 2 weeks</t>
  </si>
  <si>
    <t>http://ift.tt/1fADxAV</t>
  </si>
  <si>
    <t>February 02, 2014 at 08:17PM</t>
  </si>
  <si>
    <t>The End Of The (Silk) Road For Bitcoin Millionaire As IRS, Fed Agencies Make Arrests</t>
  </si>
  <si>
    <t>http://ift.tt/1fyCiD0</t>
  </si>
  <si>
    <t>http://ift.tt/1dj469v</t>
  </si>
  <si>
    <t>February 02, 2014 at 08:07PM</t>
  </si>
  <si>
    <t>EFF fights against patent trolls. Patent troll wants names of people that donated to this fundraiser, so lets give them some Bitcoin and show that anonymity is everyone's right!</t>
  </si>
  <si>
    <t>http://ift.tt/12SL06t</t>
  </si>
  <si>
    <t>http://ift.tt/1dj469z</t>
  </si>
  <si>
    <t>January 31, 2014 at 11:57PM</t>
  </si>
  <si>
    <t>anchorbit</t>
  </si>
  <si>
    <t>Negli Stati Uniti è adesso possibile fare il pieno in Bitcoin!</t>
  </si>
  <si>
    <t>http://ift.tt/1dj469F</t>
  </si>
  <si>
    <t>http://ift.tt/1aeOGIp</t>
  </si>
  <si>
    <t>scottymeuk</t>
  </si>
  <si>
    <t>http://ift.tt/1dj48OS</t>
  </si>
  <si>
    <t>February 02, 2014 at 07:55PM</t>
  </si>
  <si>
    <t>thevoluntaryrebel</t>
  </si>
  <si>
    <t>First car in New Hampshire to be purchased with bitcoin.</t>
  </si>
  <si>
    <t>http://ift.tt/1jZJDPr</t>
  </si>
  <si>
    <t>http://ift.tt/1fyAfih</t>
  </si>
  <si>
    <t>February 02, 2014 at 09:21PM</t>
  </si>
  <si>
    <t>Superbowl Squares Fundraiser [BitGive Foundation]</t>
  </si>
  <si>
    <t>In an effort to raise 300 mBTC for the BitGive Foundation founded by Connie Gallippi, and have a little fun in the process...I am organizing a Superbowl Squares game for the bitcoin community. I am a volunteer for the BitGive Foundation and thought this sort of contest would be perfect to raise a little money for charity and offer some fun during the Super Bowl tomorrow. how to play football squaresI am going to limit entry using the /u/bitcointip bot, I have already spoken to Connie about this fundraiser. If you have a preference for a square(s) please include it in your comment, the cost is 10 mBTC per square and will be sold on a first come, first served basis (please check for availability of your preferred square).Address for entry: 1BKrS757pFbDGKoRUDDN7pzRKkXkwxt8QmThis contest will "happen" assuming that more than 50% of the squares sold, otherwise entries will be refunded. I personally will purchase any remaining squares 1 hour before kickoff (5:30 PM Eastern) and use random.org to set the numbers.1-100 available...Sold spots on previous post</t>
  </si>
  <si>
    <t>http://ift.tt/1cJNs7B</t>
  </si>
  <si>
    <t>February 02, 2014 at 09:06PM</t>
  </si>
  <si>
    <t>ninetales1234</t>
  </si>
  <si>
    <t>Andreas Antonopoulos explains why Bitcoin charity is so important</t>
  </si>
  <si>
    <t>http://ift.tt/1cJLaVU</t>
  </si>
  <si>
    <t>http://ift.tt/1i8835I</t>
  </si>
  <si>
    <t>February 02, 2014 at 10:00PM</t>
  </si>
  <si>
    <t>Revolution is now [YouTube]</t>
  </si>
  <si>
    <t>http://ift.tt/1dWi5ST</t>
  </si>
  <si>
    <t>http://ift.tt/1dWi3KJ</t>
  </si>
  <si>
    <t>February 02, 2014 at 09:57PM</t>
  </si>
  <si>
    <t>huskyxx</t>
  </si>
  <si>
    <t>Is there a way to purchase gold/silver with bitcoin directly yet? (not paper gold/silver, the physical metal)</t>
  </si>
  <si>
    <t>http://ift.tt/1dWi9C5</t>
  </si>
  <si>
    <t>Marketcap: Time Series Analysis II</t>
  </si>
  <si>
    <t>http://ift.tt/1dWihkU</t>
  </si>
  <si>
    <t>http://ift.tt/1dWihkW</t>
  </si>
  <si>
    <t>February 02, 2014 at 10:15PM</t>
  </si>
  <si>
    <t>abel1337</t>
  </si>
  <si>
    <t>Netflix to be the next big company to accept Bitcoin</t>
  </si>
  <si>
    <t>http://ift.tt/1gDp8Yn</t>
  </si>
  <si>
    <t>http://ift.tt/1cJVrkV</t>
  </si>
  <si>
    <t>February 02, 2014 at 10:07PM</t>
  </si>
  <si>
    <t>PBS &amp;amp; Nature doing a special on Bitcoin 2/19 ;)</t>
  </si>
  <si>
    <t>http://ift.tt/1fAWovX</t>
  </si>
  <si>
    <t>http://ift.tt/1fAWoMg</t>
  </si>
  <si>
    <t>February 02, 2014 at 09:50PM</t>
  </si>
  <si>
    <t>wallpaper_01</t>
  </si>
  <si>
    <t>I'm an idiot, you dont get anywhere being safe...</t>
  </si>
  <si>
    <t>So last Jan I bought 1 BTC for £10 to gain access to a site, not really knowing what it was really. Anyway I found out and almost bought 10 coins, only to read countless articles on how it wouldnt take off. Anyway I hear on the news yesterday, something about Google and bitcoin, only to find the value had risen and I would have had £5000 worth now...Anyway, yesterday I bought 0.1, stuck it in my wallet. Would people recommend buying anymore? Should I buy as much as I can afford? Should I mine? I'm registered with deepbit, but my GTX460 doesnt seem to be doing much. What would you guys recommend?Sorry for the newbie post, but I feel like, if Google is going to use it, getting more media attention, china getting in on it. What if it becomes part of most internet sites? Will this increase its value?I'm here now asking, I dont want to look back on this point in 5 years and think shit... Is there any tangible evidence this is going to sky rocket or go to crap?Thanks all!</t>
  </si>
  <si>
    <t>http://ift.tt/1cJSX63</t>
  </si>
  <si>
    <t>February 02, 2014 at 09:48PM</t>
  </si>
  <si>
    <t>Always amusing to hear a bank say Bitcoin is a "ponzi scheme" when banks run the biggest ponzi schemes of all!</t>
  </si>
  <si>
    <t>http://ift.tt/1i8h3aM</t>
  </si>
  <si>
    <t>http://ift.tt/1aSNL0W</t>
  </si>
  <si>
    <t>February 02, 2014 at 09:47PM</t>
  </si>
  <si>
    <t>DrStrangeDream</t>
  </si>
  <si>
    <t>Costs involved with mining bitcoins?</t>
  </si>
  <si>
    <t>I know relatively little about mining bitcoins, but have been reading up at it. Every article I've come across mentions how electricity bills can reduce profits to almost nothing. Is that the only cost involved with mining bitcoins?I'm in a fairly interesting situation. I've lived in a pub my whole life, and pub chains rarely charge electricity in the living quarters. So if I started mining now (I have a decent CPU/GPU) then would that mean that every bitcoin I make is essentially profit?Forgive me if there's something I'm missing here</t>
  </si>
  <si>
    <t>http://ift.tt/1i8h3rk</t>
  </si>
  <si>
    <t>February 02, 2014 at 09:43PM</t>
  </si>
  <si>
    <t>Sunny King is satoshi nakamoto</t>
  </si>
  <si>
    <t>:)</t>
  </si>
  <si>
    <t>http://ift.tt/1i8h3rq</t>
  </si>
  <si>
    <t>February 02, 2014 at 09:40PM</t>
  </si>
  <si>
    <t>BTC_Hamster</t>
  </si>
  <si>
    <t>A simplified tutorial about Bitcoin wallets for beginners...</t>
  </si>
  <si>
    <t>http://ift.tt/1i8fTfy</t>
  </si>
  <si>
    <t>http://ift.tt/1cJQ1GO</t>
  </si>
  <si>
    <t>February 02, 2014 at 09:37PM</t>
  </si>
  <si>
    <t>goode400</t>
  </si>
  <si>
    <t>Bitpay merchant sign-up incentive scheme</t>
  </si>
  <si>
    <t>We all want more of our local bars, restaurants and shops to accept bitcoin, right?Bitpay should offer an incentive for bitcoin enthusiasts to encourage their local businesses to accept bitcoin.There could be a standard bitpay leaflet with a space for a unique code for each person doing the leg work and perhaps a 0.1 btc bounty for each merchant signed up.Your thoughts?</t>
  </si>
  <si>
    <t>http://ift.tt/1i8h4vF</t>
  </si>
  <si>
    <t>February 02, 2014 at 09:35PM</t>
  </si>
  <si>
    <t>What Are the Odds Bitcoin Soars to $100,000? - Fool.com</t>
  </si>
  <si>
    <t>http://ift.tt/1aSNLhH</t>
  </si>
  <si>
    <t>February 02, 2014 at 09:33PM</t>
  </si>
  <si>
    <t>Ashton Kutcher knows the value of Bitcoin</t>
  </si>
  <si>
    <t>http://ift.tt/1i8h4Mb</t>
  </si>
  <si>
    <t>http://ift.tt/1i8h52p</t>
  </si>
  <si>
    <t>February 02, 2014 at 09:29PM</t>
  </si>
  <si>
    <t>Digital Disruptor: How Bitcoin is Driving Digital Innovation in Entertainment, Media and Communications (PriceWaterhouseCoopers Report) [PDF]</t>
  </si>
  <si>
    <t>http://ift.tt/1aSNLOI</t>
  </si>
  <si>
    <t>http://ift.tt/1aSNLOJ</t>
  </si>
  <si>
    <t>February 02, 2014 at 10:32PM</t>
  </si>
  <si>
    <t>Blockchain.info, can't view unconfirmed till it's confirmed some of the time, happening to anyone else?</t>
  </si>
  <si>
    <t>With or without miner fees, it doesn't seem to matter. Sometimes I can't see it till it's confirmed. That means if someone sent me xx coins, I would have to wait till it's confirmed till I see anything.Is this just me? Is there a setting somewhere?</t>
  </si>
  <si>
    <t>http://ift.tt/1aSVA74</t>
  </si>
  <si>
    <t>KiXiT</t>
  </si>
  <si>
    <t>Rough estimate of when all bitcoins will be sold?</t>
  </si>
  <si>
    <t>Based on the rate BTC is selling/trending when do people predict all bitcoins will be sold? Is there some article about it, just curious ~</t>
  </si>
  <si>
    <t>http://ift.tt/1aSVGLS</t>
  </si>
  <si>
    <t>February 02, 2014 at 10:30PM</t>
  </si>
  <si>
    <t>So the guy trying to turn a coin into a house by making increasingly larger international bitcoin transactions has transacted with Peru, England, US, and Brazil, and just did his 5th transaction with Casascius for two silver Casascius coins. Wow.</t>
  </si>
  <si>
    <t>http://ift.tt/1i8rOKg</t>
  </si>
  <si>
    <t>February 02, 2014 at 11:11PM</t>
  </si>
  <si>
    <t>You guys want bitcoin to shoot to the moon already? Dare someone who's going to the super bowl to bring a bitcoin sign/qr code......</t>
  </si>
  <si>
    <t>http://ift.tt/1fB83uH</t>
  </si>
  <si>
    <t>February 02, 2014 at 10:59PM</t>
  </si>
  <si>
    <t>Hackers steal Western Michigan University professor's paycheck</t>
  </si>
  <si>
    <t>http://ift.tt/1ikPR9H</t>
  </si>
  <si>
    <t>http://ift.tt/1fB8kOi</t>
  </si>
  <si>
    <t>February 02, 2014 at 10:57PM</t>
  </si>
  <si>
    <t>yanDitto</t>
  </si>
  <si>
    <t>Do not laminate. Use Electrum seed + Dymo 10$ labeler for cold storage.</t>
  </si>
  <si>
    <t>http://ift.tt/1nEfxRU</t>
  </si>
  <si>
    <t>http://ift.tt/1nEfFB0</t>
  </si>
  <si>
    <t>crack_sprinkler</t>
  </si>
  <si>
    <t>question about merkle trees</t>
  </si>
  <si>
    <t>So, my understanding is that merkle trees are used to tie together hashes of individual transactions into a tree structure, in the blockchain. Apparently this allows individual transactions to be verified by SPV clients. What I don't get is why a merkle tree is better than a hash list for this purpose. Example:say I have 8 transactions in a block, each has it's own hash. The binary merkle tree is constructed, with the root hash at the top. lets say that the child hashes of the root hash are called 0 and 1, and their child hashes are 0.0, 0.1, 1.0 and 1.1, Using the same notation, the bottom level hashes are 0.0.0 (the hash of the first transaction), 0.0.1, 0.1.0, 0.1.1, 1.0.0, 1.0.1, 1.1.0 and 1.1.1 (the hash of the last transaction)Now if I want to verify that the first transaction is in the block, I can either:A) download hash 0.0.0, then hash the first transaction and compare the result to 0.0.0 B) download hashes 0.0.1, 0.1 and 1, plus the root hash, then hash the first txn and iteratively combine hashes up to the root, and compare the result to the root hash. C) similar process to B, except iteratively combine up to the second level of the treeMy question is, why is this better than just having a hash list, and then downloading the relevant hash in the list, and hashing and comparing the relevant txn? Am I missing something?</t>
  </si>
  <si>
    <t>http://ift.tt/1fmkXLa</t>
  </si>
  <si>
    <t>February 02, 2014 at 10:53PM</t>
  </si>
  <si>
    <t>CheeseGraterMachine</t>
  </si>
  <si>
    <t>I'm thinking of starting bitcoin mining...</t>
  </si>
  <si>
    <t>But the only thing stopping me is what is the point? My main question is where can I spend them?But also, how much are they worth is comparison to GBP or USD?</t>
  </si>
  <si>
    <t>http://ift.tt/1ikZPYD</t>
  </si>
  <si>
    <t>February 02, 2014 at 10:51PM</t>
  </si>
  <si>
    <t>BitCoin Jesus Goes Deep on The Joe Rogan Experience</t>
  </si>
  <si>
    <t>http://ift.tt/1nEfy8i</t>
  </si>
  <si>
    <t>http://ift.tt/1nEfDsI</t>
  </si>
  <si>
    <t>February 02, 2014 at 10:50PM</t>
  </si>
  <si>
    <t>First Real Estate School to Accept Bitcoin</t>
  </si>
  <si>
    <t>http://ift.tt/1bQZI1N</t>
  </si>
  <si>
    <t>http://ift.tt/1fmkWHg</t>
  </si>
  <si>
    <t>Dyran504</t>
  </si>
  <si>
    <t>Bitpay replied to my email about their new payroll API</t>
  </si>
  <si>
    <t>http://ift.tt/1nEfy8q</t>
  </si>
  <si>
    <t>http://ift.tt/1nEfDsO</t>
  </si>
  <si>
    <t>February 02, 2014 at 10:49PM</t>
  </si>
  <si>
    <t>Coin Mixing - Making Cryptocurrency Transactions Untraceable</t>
  </si>
  <si>
    <t>http://ift.tt/1nEfA0a</t>
  </si>
  <si>
    <t>http://ift.tt/1fmkZCM</t>
  </si>
  <si>
    <t>February 02, 2014 at 11:30PM</t>
  </si>
  <si>
    <t>bitcointhief2</t>
  </si>
  <si>
    <t>How I stole roughly 100 BTC from an exchange and how I could have stolen more!</t>
  </si>
  <si>
    <t>The reason I'm posting this is not so I can go encourage people to go steal bitcoins from exchanges but to show you how insecure services can be that you need to trust to hold your bitcoins and hopefully so that future bitcoin services do not make this same mistake. I will not post my identity nor will I post which exchange had this particular vulnerability. I gave all the coins I stole back and told the exchange operator how to fix this problem. I will say that this exchange is in the top 10 in terms of volume which is a scary thought.How I stole roughly 100 bitcoins:This exploit was very simple. All I did was make a bunch of small sell orders for 0.0001 bitcoins across a few of my own machines at the same time. At the same time I made a big withdraw for at least 100 coins. What happens is sometimes you get lucky and the trade and withdraw execute at the same time. When this happens both the trade and withdraw try to update your balance at the same time and what can happen is the 0.0001 bitcoins gets subtracted from your account balance BUT NOT THE WITHDRAW OF THE 100 BITCOINS! This exploit could have allowed me to withdraw bitcoins from the hot wallet all day. I alerted the exchange operator of this bug and it was quickly fixed by providing locking to accounts and only allowing one action to be performed from an account at a time.Moral of the story, if you plan on using a bitcoin related service, do your business there and right away withdraw your bitcoins to your own wallet. Don't wait for the exchange to get hacked!</t>
  </si>
  <si>
    <t>http://ift.tt/1cK65rS</t>
  </si>
  <si>
    <t>February 02, 2014 at 11:29PM</t>
  </si>
  <si>
    <t>Doge devs just fucked all the initial investors by making Doge very inflationary and removing the cap on the total amount.</t>
  </si>
  <si>
    <t>http://ift.tt/1bjdCNk</t>
  </si>
  <si>
    <t>http://ift.tt/1i8EssF</t>
  </si>
  <si>
    <t>February 02, 2014 at 11:19PM</t>
  </si>
  <si>
    <t>gary223</t>
  </si>
  <si>
    <t>Let's ask WWE to accept our bitcoin!</t>
  </si>
  <si>
    <t>The WWE are starting a new network later this month. It based on the Netflix model. WWE is one of the biggest companies in the world. It's a great chance for us to contact them and request they accept bitcoin now.WWE also do live events and sell merchandise on their store WWE Shop.This is their contact page - http://ift.tt/1cK68UB</t>
  </si>
  <si>
    <t>http://ift.tt/1i8Etgt</t>
  </si>
  <si>
    <t>February 02, 2014 at 11:41PM</t>
  </si>
  <si>
    <t>dropbtc</t>
  </si>
  <si>
    <t>What company needs to start accepting bitcoins</t>
  </si>
  <si>
    <t>Like the title say tell me what is your opinion about this. Mine is dx.com</t>
  </si>
  <si>
    <t>http://ift.tt/1djtXOB</t>
  </si>
  <si>
    <t>February 03, 2014 at 12:04AM</t>
  </si>
  <si>
    <t>danster82</t>
  </si>
  <si>
    <t>Why did Bitmit.net close?</t>
  </si>
  <si>
    <t>Didnt make sense it was doing quite well and then close's. Also doesnt make sense why an similar alternative hasnt risen up.</t>
  </si>
  <si>
    <t>http://ift.tt/1bhMUkZ</t>
  </si>
  <si>
    <t>palealepizza</t>
  </si>
  <si>
    <t>Anyone know of a BTC sportsbook that is offering prop bets for the Superbowl?</t>
  </si>
  <si>
    <t>I've been to all the BTC sportsbooks I know of, and no luck. Thanks!</t>
  </si>
  <si>
    <t>http://ift.tt/1fz0epR</t>
  </si>
  <si>
    <t>February 03, 2014 at 12:03AM</t>
  </si>
  <si>
    <t>HugovanBalen</t>
  </si>
  <si>
    <t>Top 5 BTC Gadget shops</t>
  </si>
  <si>
    <t>http://ift.tt/1bhN0cu</t>
  </si>
  <si>
    <t>http://ift.tt/1bhMXNN</t>
  </si>
  <si>
    <t>February 02, 2014 at 11:58PM</t>
  </si>
  <si>
    <t>bitlitecoin</t>
  </si>
  <si>
    <t>I posted a message about Bitcoin on a writing forum a while ago. After some initial hostility it's now the most popular thread on there!</t>
  </si>
  <si>
    <t>http://ift.tt/1bhN1xc</t>
  </si>
  <si>
    <t>http://ift.tt/1bhN1gE</t>
  </si>
  <si>
    <t>February 02, 2014 at 11:56PM</t>
  </si>
  <si>
    <t>fadebloom</t>
  </si>
  <si>
    <t>CoinPrice.US - Clean interface for current BTC prices. Check it out!</t>
  </si>
  <si>
    <t>http://coinprice.us/</t>
  </si>
  <si>
    <t>http://ift.tt/1fz0p4r</t>
  </si>
  <si>
    <t>February 02, 2014 at 11:55PM</t>
  </si>
  <si>
    <t>itsjoeco</t>
  </si>
  <si>
    <t>Simple idea to use bitcoin to improve the world, execution specifics tough to figure out with existing infrastructure.</t>
  </si>
  <si>
    <t>Basically it's the "Scott's Tots" episode from The Office.For those unfamiliar, you find a class or school of third graders or similar youthful students in a district with a low HS graduation rate and offer to endow a college scholarship for those who graduate and attend college.The bitcoin aspect would be promising 100 millibits or something nominal to all children in a certain school. Maybe even create a pool of bitcoins that will be split evenly between all those who graduate. If this is worth more than a college education by the time they graduate in a decade then the cash value maxes out at congr tuition costs.Tough to administer with existing infrastructure but still something that would be worth trying. Expose a typically non-investor class to the upside of bitcoin, broaden the base of political support for bitcoin, help disadvantaged children.I would happily sponsor 10 children for .1 bitcoin each if I knew the funds would only be used for education. Would anyone else?</t>
  </si>
  <si>
    <t>http://ift.tt/1fz0pSa</t>
  </si>
  <si>
    <t>February 02, 2014 at 11:52PM</t>
  </si>
  <si>
    <t>Vinay Gupta Resilience Guru [video interview]</t>
  </si>
  <si>
    <t>http://ift.tt/1fMYfMY</t>
  </si>
  <si>
    <t>http://ift.tt/1bhNaR4</t>
  </si>
  <si>
    <t>February 02, 2014 at 11:49PM</t>
  </si>
  <si>
    <t>Economist James Hamilton on Bitcoin: "we have added a very interesting new chapter in the history of money" - Economics of Bitcoin</t>
  </si>
  <si>
    <t>http://ift.tt/MNpq1W</t>
  </si>
  <si>
    <t>http://ift.tt/1il45Hx</t>
  </si>
  <si>
    <t>February 03, 2014 at 12:18AM</t>
  </si>
  <si>
    <t>ChriSamo</t>
  </si>
  <si>
    <t>Since my birth, I suffer of progressive spinal muscle atrophy. Due to the low muscular strength I have by now, I need 24-hour assistance!</t>
  </si>
  <si>
    <t>My name is Christian Samoticha (http://ift.tt/1dApbRe), I am 47 years old and live in Cologne, Germany. Since my birth, I suffer of progressive spinal muscle atrophy. Due to the low muscular strength I have by now, I need 24-hour assistance (which is paid by the Landschaftsverband Rheinland) for all trivial things. I am no longer able to eat and drink alone, take care for my body (lustration, bathing), brush my teeth, shave and clothe myself. All these things are taken over by my personal assistants (http://ift.tt/1dcQBrO), which I have employed in my little „care-company“, by my utter satisfaction, in order to enable myself a self-determined life in my own home. In order to move, I need an electric wheel chair which I now control by a so called zero-way-joystick and which supports my independence by demanding practically no power from me. When I have enough energy, I like being away in order to visit my friends and my parents, to go to the cinema and to concerts.I live by social care (comparable to Hartz IV).You can get a good impression of me ...on my homepage http://ift.tt/1k0qzAw'm real, see: http://ift.tt/1bRjhac send me some Coins, THANK YOU!!Christian :-)http://ift.tt/1k0qzAy: D86aj72aNacCREu626iraUY5Hf248y74Z6BitCoin: 1MLw4NbYhyinbyeg6LvQGfKVnDyzR45r7S</t>
  </si>
  <si>
    <t>http://ift.tt/1bRjhae</t>
  </si>
  <si>
    <t>February 03, 2014 at 12:14AM</t>
  </si>
  <si>
    <t>Himeetoe</t>
  </si>
  <si>
    <t>Chicago Sun-Times to Test Bitcoin and Twitter Paywall with Startup BitWall</t>
  </si>
  <si>
    <t>http://ift.tt/1fw0iqk</t>
  </si>
  <si>
    <t>http://ift.tt/1k0qE7w</t>
  </si>
  <si>
    <t>February 03, 2014 at 12:12AM</t>
  </si>
  <si>
    <t>My personalized Bitcoin license plate</t>
  </si>
  <si>
    <t>http://ift.tt/1bRjr1t</t>
  </si>
  <si>
    <t>http://ift.tt/1bRjqKS</t>
  </si>
  <si>
    <t>February 03, 2014 at 12:06AM</t>
  </si>
  <si>
    <t>mickmon</t>
  </si>
  <si>
    <t>Waiting for BTC</t>
  </si>
  <si>
    <t>Hi, I paid Bittylicious for 0.067 BTC early this morning. Blockchain says that it has 81 confirmations. The coins have not reached my wallet yet. I expected this to take an hour at most but I'm a noob.So, what happens now, do I need to do anything or do I just keep waiting?</t>
  </si>
  <si>
    <t>http://ift.tt/1il5tdn</t>
  </si>
  <si>
    <t>February 03, 2014 at 02:45AM</t>
  </si>
  <si>
    <t>vertigo42</t>
  </si>
  <si>
    <t>First car in New Hampshire bought with BTC</t>
  </si>
  <si>
    <t>http://ift.tt/1bRNUMP</t>
  </si>
  <si>
    <t>http://ift.tt/1nEYYoV</t>
  </si>
  <si>
    <t>February 03, 2014 at 02:42AM</t>
  </si>
  <si>
    <t>sksk14</t>
  </si>
  <si>
    <t>Are there any reliable sportsbooks online that accept Bitcoin deposits and pay out in Bitcoin?</t>
  </si>
  <si>
    <t>http://ift.tt/1bROrhT</t>
  </si>
  <si>
    <t>February 03, 2014 at 02:39AM</t>
  </si>
  <si>
    <t>jonathan881</t>
  </si>
  <si>
    <t>Any questions for a leading economist?</t>
  </si>
  <si>
    <t>Hello all,I've been lucky enough to get an email response from a prominant economist. Does anyone here have any questions they would like me to ask?My plan is to follow up here with results.</t>
  </si>
  <si>
    <t>http://ift.tt/1bRODO2</t>
  </si>
  <si>
    <t>February 03, 2014 at 02:33AM</t>
  </si>
  <si>
    <t>Acday</t>
  </si>
  <si>
    <t>Commodity Blog: BTC Technicals: February 2nd, 2014</t>
  </si>
  <si>
    <t>http://ift.tt/1kzdUm6</t>
  </si>
  <si>
    <t>http://ift.tt/1kzhaxD</t>
  </si>
  <si>
    <t>February 03, 2014 at 02:31AM</t>
  </si>
  <si>
    <t>VNGRD</t>
  </si>
  <si>
    <t>Bitcoin is becoming stable - again?</t>
  </si>
  <si>
    <t>http://ift.tt/1fmIhIR</t>
  </si>
  <si>
    <t>http://ift.tt/1nEWGWV</t>
  </si>
  <si>
    <t>February 03, 2014 at 03:57AM</t>
  </si>
  <si>
    <t>Arsenez</t>
  </si>
  <si>
    <t>Considering Gresham's law, which money will disappear, the fiat or the btc ?</t>
  </si>
  <si>
    <t>http://ift.tt/16ExcSp : Gresham's law is an economic principle that states: "When a government overvalues one type of money and undervalues another, the undervalued money will leave the country or disappear from circulation into hoards, while the overvalued money will flood into circulation."[1] It is commonly stated as: "Bad money drives out good".</t>
  </si>
  <si>
    <t>http://ift.tt/1fOMPsb</t>
  </si>
  <si>
    <t>February 03, 2014 at 03:50AM</t>
  </si>
  <si>
    <t>RSky215</t>
  </si>
  <si>
    <t>Lets get Andreas a Real Time with Bill Maher interview. Rogan rocked @BillMaher</t>
  </si>
  <si>
    <t>http://ift.tt/1fON6eF</t>
  </si>
  <si>
    <t>http://ift.tt/1fON6eH</t>
  </si>
  <si>
    <t>February 03, 2014 at 03:48AM</t>
  </si>
  <si>
    <t>JCrossfield10</t>
  </si>
  <si>
    <t>Possible r/bitcoin wizard ad reference?</t>
  </si>
  <si>
    <t>http://ift.tt/1fONklY</t>
  </si>
  <si>
    <t>http://ift.tt/1fONkm0</t>
  </si>
  <si>
    <t>How can sites that claim to give away free BTC stay operational?</t>
  </si>
  <si>
    <t>I stumbled across a number of websites that claim to send you free BTC if all you do is input your public address. I did this on one of the more legitimate looking websites and am waiting to see if I actually get anything (most claim to send like 100uBTC). Anyway, if they actually do give away free BTC, how is this sustainable / why are they doing this? Thank you for your time.</t>
  </si>
  <si>
    <t>http://ift.tt/1fONBFl</t>
  </si>
  <si>
    <t>February 03, 2014 at 03:46AM</t>
  </si>
  <si>
    <t>b1zarr0</t>
  </si>
  <si>
    <t>In 25 minutes easy to understand explanation video of why the banking system is headed for collapse.</t>
  </si>
  <si>
    <t>http://ift.tt/1i9D0GL</t>
  </si>
  <si>
    <t>http://ift.tt/1aTEWUK</t>
  </si>
  <si>
    <t>flibbrMarketplace</t>
  </si>
  <si>
    <t>Why Gox BTC/USD is not going down</t>
  </si>
  <si>
    <t>http://ift.tt/1aTEUw7</t>
  </si>
  <si>
    <t>http://ift.tt/1i9D1KJ</t>
  </si>
  <si>
    <t>February 03, 2014 at 03:44AM</t>
  </si>
  <si>
    <t>koboldasylum</t>
  </si>
  <si>
    <t>Building an ASIC Miner - A Discussion of Plausibility</t>
  </si>
  <si>
    <t>So I've been looking at ASIC miners and am really starting to consider using them to mine with. Problem is, I can't really afford them, even the Block Erupter, which as we all know is one of the lowest end (and least cost effective) ASICs out there. So then I started thinking about how mining works and did research on why AMD cards are more effective than Nvidia cards and found out that it has to do with the number of simultaneous processes than can be run through due to the engineering of the GPUs.This got me thinking that maybe it would be possible for one so inclined to potentially build their own ASIC miner. Now I don't know much about electronic circuits and all that, I just have a basic knowledge of basic circuitry and how to build a PC and stuff like that. So I am making this thread to further my own knowledge and research on this topic as well as collect it all in one place for others to make use of.So let's discuss the plausibility of constructing our own personal ASIC and what all it would entail and ultimately whether or not it's plausible and effective in the long run, or whether or not it will be anytime in the predictable future.</t>
  </si>
  <si>
    <t>http://ift.tt/1i9D0X4</t>
  </si>
  <si>
    <t>February 03, 2014 at 03:42AM</t>
  </si>
  <si>
    <t>Chances of a SuperBowl commercial that has any mention of Bitcoin?</t>
  </si>
  <si>
    <t>What do you think?</t>
  </si>
  <si>
    <t>http://ift.tt/1aTEUwb</t>
  </si>
  <si>
    <t>February 03, 2014 at 03:33AM</t>
  </si>
  <si>
    <t>bitcoiner10</t>
  </si>
  <si>
    <t>2124 BTC destroyed in proof-of-burn!</t>
  </si>
  <si>
    <t>http://ift.tt/1bia2jx</t>
  </si>
  <si>
    <t>http://ift.tt/1fznwff</t>
  </si>
  <si>
    <t>February 03, 2014 at 05:22AM</t>
  </si>
  <si>
    <t>storm5llc</t>
  </si>
  <si>
    <t>I need your help, please message Freshbooks.com or help my business find an alternative.</t>
  </si>
  <si>
    <t>http://ift.tt/1f23zvd</t>
  </si>
  <si>
    <t>http://ift.tt/1fzz7en</t>
  </si>
  <si>
    <t>mrees999</t>
  </si>
  <si>
    <t>Cleaning up Mark Williams’ Bitcoin FUD From New York DFS</t>
  </si>
  <si>
    <t>http://ift.tt/1i9JNjH</t>
  </si>
  <si>
    <t>http://ift.tt/1fzzfup</t>
  </si>
  <si>
    <t>IndianXC</t>
  </si>
  <si>
    <t>Does large amounts of money flying in and out of my account from Coinbase increase my chance of an audit?</t>
  </si>
  <si>
    <t>http://ift.tt/1fzzhST</t>
  </si>
  <si>
    <t>February 03, 2014 at 05:20AM</t>
  </si>
  <si>
    <t>loba333</t>
  </si>
  <si>
    <t>How to find the transaction ID on bitstamp ?</t>
  </si>
  <si>
    <t>http://ift.tt/1fzztSc</t>
  </si>
  <si>
    <t>February 03, 2014 at 05:18AM</t>
  </si>
  <si>
    <t>bcmcg</t>
  </si>
  <si>
    <t>Can you help me bet some bitcoin on the Super Bowl? Not sure which sites are legit.</t>
  </si>
  <si>
    <t>http://ift.tt/1kA1MRL</t>
  </si>
  <si>
    <t>February 03, 2014 at 05:17AM</t>
  </si>
  <si>
    <t>cannainteractive</t>
  </si>
  <si>
    <t>Top Wow Private Server Might Accept BTC</t>
  </si>
  <si>
    <t>http://ift.tt/MOTY3e</t>
  </si>
  <si>
    <t>http://ift.tt/MOU1fv</t>
  </si>
  <si>
    <t>February 03, 2014 at 05:11AM</t>
  </si>
  <si>
    <t>syscortech</t>
  </si>
  <si>
    <t>The History of Bitcoin [Line] - syscortech</t>
  </si>
  <si>
    <t>http://ift.tt/1kzykeO</t>
  </si>
  <si>
    <t>http://ift.tt/LpliDL</t>
  </si>
  <si>
    <t>February 03, 2014 at 05:07AM</t>
  </si>
  <si>
    <t>DadFoundMyAccount</t>
  </si>
  <si>
    <t>I gave two of my friends paper wallets filled with some BTC a couple days ago, and today one of them texted me this!</t>
  </si>
  <si>
    <t>http://ift.tt/MOU0bn</t>
  </si>
  <si>
    <t>http://ift.tt/MOU1fD</t>
  </si>
  <si>
    <t>February 03, 2014 at 05:56AM</t>
  </si>
  <si>
    <t>bluelightzero</t>
  </si>
  <si>
    <t>Do exchanges take cuts like these?</t>
  </si>
  <si>
    <t>say an exchange has 2 people, one wanting 1BTC for $800 and another offering 1BTC for $700.do exchanges automatically buy the BTC for $700 and go on to sell for $800 and make $100 profit?If so, what is stopping exchanges artifically raising their 'exchange rates' to make people pay more and slow sellers transactions unless they put their prices down?</t>
  </si>
  <si>
    <t>http://ift.tt/1ilwEEP</t>
  </si>
  <si>
    <t>February 03, 2014 at 05:37AM</t>
  </si>
  <si>
    <t>directlinkz</t>
  </si>
  <si>
    <t>100 Bitcoin ATMs Land In Australia</t>
  </si>
  <si>
    <t>http://ift.tt/LEUrEo</t>
  </si>
  <si>
    <t>http://ift.tt/LEUqjG</t>
  </si>
  <si>
    <t>February 03, 2014 at 05:36AM</t>
  </si>
  <si>
    <t>Does anyone have interest in buying jams for bitcoin?</t>
  </si>
  <si>
    <t>My friend makes the best jams ever and I'm trying to convince her to accept Bitcoin via Shopify, which I believe supports Bitcoin.</t>
  </si>
  <si>
    <t>http://ift.tt/1gEz6J8</t>
  </si>
  <si>
    <t>Bitcoin trades above the top of the range after failed brakeout</t>
  </si>
  <si>
    <t>http://ift.tt/1cJF9bR</t>
  </si>
  <si>
    <t>http://ift.tt/1ia600T</t>
  </si>
  <si>
    <t>February 03, 2014 at 05:35AM</t>
  </si>
  <si>
    <t>Law enforcement cracking Bitcoin black markets</t>
  </si>
  <si>
    <t>http://ift.tt/1kw4lUN</t>
  </si>
  <si>
    <t>http://ift.tt/1gEz6Jg</t>
  </si>
  <si>
    <t>February 03, 2014 at 05:32AM</t>
  </si>
  <si>
    <t>SeansOutpost</t>
  </si>
  <si>
    <t>Andreas Antonopoulos being interviewed on The Bitcoin Group today.</t>
  </si>
  <si>
    <t>http://ift.tt/1bl7VhS</t>
  </si>
  <si>
    <t>http://ift.tt/1kA66jZ</t>
  </si>
  <si>
    <t>February 03, 2014 at 05:31AM</t>
  </si>
  <si>
    <t>Bitcoin Mardi Gras!</t>
  </si>
  <si>
    <t>http://ift.tt/1kA68bu</t>
  </si>
  <si>
    <t>February 03, 2014 at 05:05AM</t>
  </si>
  <si>
    <t>kozzoxol</t>
  </si>
  <si>
    <t>Just launched r/BitcoinPA for all the bitcoiners in Pennsylvania. This will be a place to discuss local news and organize meetups.</t>
  </si>
  <si>
    <t>http://ift.tt/1kA1IBt</t>
  </si>
  <si>
    <t>http://ift.tt/MOTZnY</t>
  </si>
  <si>
    <t>February 03, 2014 at 05:04AM</t>
  </si>
  <si>
    <t>gambit2727</t>
  </si>
  <si>
    <t>[Noob Tip] How To Reward Bitcoin Merchant Adopters without Losing Bitcoin yourself.</t>
  </si>
  <si>
    <t>Obviously, the velocity of money is important to keep any currency relevant, so spending Bitcoin is a great idea to help grow the usefulness.The problem is, many people think the value of Bitcoin is going up, and can have buyers remorse if they buy a $800 Laptop for 1 BTC, and then BTC eventually jumps up to $10,000+.The Solution:If you already own 1 or more Bitcoin:Save up money for the item you want to buy in cash, then buy it with your Bitcoin. Then, use your cash at Coinbase to immediately buy the same amount of Bitcoin.This will rid you of any "buyers remorse" or fear of spending because Bitcoin will go up. This eliminates the risk of a rise in value completely.This is also great for future sustainability because early adopters of Bitcoin are being rewarded, which is a snowball effect for more merchants to get on board.</t>
  </si>
  <si>
    <t>http://ift.tt/1kA1LgG</t>
  </si>
  <si>
    <t>February 03, 2014 at 04:56AM</t>
  </si>
  <si>
    <t>ARCHIE414</t>
  </si>
  <si>
    <t>Help with bfgminer and ASIC usb miners</t>
  </si>
  <si>
    <t>Edit: I do have the drivers installed and the device is in com 3Good Evening everyone!I have having some trouble finding anything online about using a ASIC miner and BFGminer together and was wondering if I could get some help here.What I did find online was this: bfgminer.exe -o stratum+tcp://doge.poolerino.com:3333 -u cmmcd.main -p mpasn -G -S all -icarus-options 115200:1:1 -icarus-timing 3.0=100But it keeps saying commands aren't recognized.I need help making a working config that will not use my gpu or cpu to mine.Would appreciate any help!</t>
  </si>
  <si>
    <t>http://ift.tt/1j3xJnt</t>
  </si>
  <si>
    <t>February 03, 2014 at 06:21AM</t>
  </si>
  <si>
    <t>fdshgertgertew</t>
  </si>
  <si>
    <t>http://ift.tt/1bleCk8</t>
  </si>
  <si>
    <t>http://ift.tt/1kAkglh</t>
  </si>
  <si>
    <t>February 03, 2014 at 06:15AM</t>
  </si>
  <si>
    <t>itogo</t>
  </si>
  <si>
    <t>European flash mob: requests to online shops to accept bitcoins</t>
  </si>
  <si>
    <t>Here is the TOP-100 European online shops. http://ift.tt/1bleDoi write to companies from your country in your language!!I write every day to German companies ;-)</t>
  </si>
  <si>
    <t>http://ift.tt/1kAkp82</t>
  </si>
  <si>
    <t>February 03, 2014 at 06:59AM</t>
  </si>
  <si>
    <t>Anyone else think that Maserati commercial was going to be about Bitcoin?</t>
  </si>
  <si>
    <t>http://ift.tt/1bljhmb</t>
  </si>
  <si>
    <t>February 03, 2014 at 06:54AM</t>
  </si>
  <si>
    <t>kuenx</t>
  </si>
  <si>
    <t>Paid my dinner with Bitcoin today. Yeah!</t>
  </si>
  <si>
    <t>http://ift.tt/1bljpSF</t>
  </si>
  <si>
    <t>http://ift.tt/1bljntY</t>
  </si>
  <si>
    <t>February 03, 2014 at 06:37AM</t>
  </si>
  <si>
    <t>Any wine brands that fit the bitcoin theme better than this?</t>
  </si>
  <si>
    <t>http://ift.tt/1bisb0E</t>
  </si>
  <si>
    <t>http://ift.tt/1bisb0G</t>
  </si>
  <si>
    <t>February 03, 2014 at 06:36AM</t>
  </si>
  <si>
    <t>PotatoBadger</t>
  </si>
  <si>
    <t>Hopefully this gets some activity during the game.</t>
  </si>
  <si>
    <t>http://ift.tt/1blhWvq</t>
  </si>
  <si>
    <t>February 03, 2014 at 06:35AM</t>
  </si>
  <si>
    <t>Working on letter to regulators: What do you think should be included?</t>
  </si>
  <si>
    <t>What points do you feel are important to communicate to regulators regarding regulation of Bitcoin?Overall reasoning / key items worth considering -- good points or counter points or things which were not included in the testimony?When completed I'll post it here and anyone who wishes to sign it can if they agree with the points and wish to.</t>
  </si>
  <si>
    <t>http://ift.tt/1kArhSQ</t>
  </si>
  <si>
    <t>February 03, 2014 at 06:34AM</t>
  </si>
  <si>
    <t>drof69</t>
  </si>
  <si>
    <t>Crypto Causes: Help feed the homeless - Charity Bomb</t>
  </si>
  <si>
    <t>http://ift.tt/1dkhhqV</t>
  </si>
  <si>
    <t>http://ift.tt/1blhWvA</t>
  </si>
  <si>
    <t>TheCakeIsLegit</t>
  </si>
  <si>
    <t>Has anyone had any issues with Vault of Satoshi?</t>
  </si>
  <si>
    <t>I've heard of their reputability, but as I'm trying to verify an account, I'm a bit nervous about the amount of personal information they want me to provide. It should also be noted that I'm under 18, but I do have multiple forms of ID, recent proof of residency, and all of the other stuff they're asking for. Are they as safe as I've been hearing? Will I be able to go through all the verification steps in spite of my age?</t>
  </si>
  <si>
    <t>http://ift.tt/1kArjdz</t>
  </si>
  <si>
    <t>February 03, 2014 at 06:27AM</t>
  </si>
  <si>
    <t>Why Won't My Transaction Confirm?</t>
  </si>
  <si>
    <t>http://ift.tt/1dWVZj6 blocks have been made since it was sent, and I haven't gotten 1 confirmation. I paid the miner fee of 0.0001 BTC, but no one is picking it up. Can someone explain why? I know for a fact Eligius includes up to ~900 KB worth of transactions, so I don't understand why it didn't include mine.</t>
  </si>
  <si>
    <t>http://ift.tt/1dWVZQ4</t>
  </si>
  <si>
    <t>February 03, 2014 at 06:26AM</t>
  </si>
  <si>
    <t>Whoa! Check this out. Bitcoin. For. The. Win.</t>
  </si>
  <si>
    <t>http://wh.gov/lRmmr</t>
  </si>
  <si>
    <t>http://ift.tt/1k1kQux</t>
  </si>
  <si>
    <t>February 03, 2014 at 07:09AM</t>
  </si>
  <si>
    <t>frewyhrewyre</t>
  </si>
  <si>
    <t>btc freee down now</t>
  </si>
  <si>
    <t>http://ift.tt/MPgZDe</t>
  </si>
  <si>
    <t>http://ift.tt/MPgZDg</t>
  </si>
  <si>
    <t>February 03, 2014 at 07:06AM</t>
  </si>
  <si>
    <t>BGFMiner + ASICMiner = 100% Invalids + Banned?</t>
  </si>
  <si>
    <t>Hello everyone!I am currently using the following with bfg miner: bfgminer.exe -o stratum+tcp://mypool:3333 -u user.worker -p password -S erupter:allFor some reason I am getting only invalids, does anyone know why this might be?The erupter is cool and the pool works fine when I test it with a video card + cudaminer.Some of the errors I have gotten are:"Share is above target""Duplicate share"And now it says, "Worker is temporarily banned"Anyone know what might be going on?</t>
  </si>
  <si>
    <t>http://ift.tt/MPh89C</t>
  </si>
  <si>
    <t>February 03, 2014 at 07:04AM</t>
  </si>
  <si>
    <t>jeromemorrowjr</t>
  </si>
  <si>
    <t>MtGox</t>
  </si>
  <si>
    <t>Recently decided to try out this Bitcoin thing. Set up an account with MtGox to buy Bitcoins but they still need to verify me; apparently, they want a scanned copy of my driver's license and current address.Is this normal?Thanks :)</t>
  </si>
  <si>
    <t>http://ift.tt/LpAroC</t>
  </si>
  <si>
    <t>February 03, 2014 at 07:01AM</t>
  </si>
  <si>
    <t>eagleeyemining</t>
  </si>
  <si>
    <t>Interested in worldcoin. Check out wdc.eagleeyemining.com!</t>
  </si>
  <si>
    <t>Stratum, prop, 0% until we hit 500MH/s, then we go to 1%. First 8 miners over 3MH/s mine free until 2015! Thank you.</t>
  </si>
  <si>
    <t>http://ift.tt/MPhixM</t>
  </si>
  <si>
    <t>February 03, 2014 at 07:32AM</t>
  </si>
  <si>
    <t>hephaestusness</t>
  </si>
  <si>
    <t>Saw the post about donating to charities: The Technocopia Project is building an open source, robotic, manufacturing pipeline. The more we raise, the faster we build an abundance machine.</t>
  </si>
  <si>
    <t>http://ift.tt/1dgRGPH</t>
  </si>
  <si>
    <t>http://ift.tt/1agPXia</t>
  </si>
  <si>
    <t>February 03, 2014 at 07:31AM</t>
  </si>
  <si>
    <t>100 Bitcoin ATMs coming to Australia</t>
  </si>
  <si>
    <t>http://ift.tt/1agQ2Ct</t>
  </si>
  <si>
    <t>http://ift.tt/1agQ2Cx</t>
  </si>
  <si>
    <t>February 03, 2014 at 07:29AM</t>
  </si>
  <si>
    <t>Taenk</t>
  </si>
  <si>
    <t>Looking for app that lets me keep track of money I owe to friends and allows me to pay them in bitcoin, if I so wish</t>
  </si>
  <si>
    <t>Request is in the title. I have all my friends as contacts in my phone and my phone alway with me, so keeping track of money I owe with my phone seems natural.</t>
  </si>
  <si>
    <t>http://ift.tt/1agQ4KN</t>
  </si>
  <si>
    <t>February 03, 2014 at 07:26AM</t>
  </si>
  <si>
    <t>ngkaknes</t>
  </si>
  <si>
    <t>Argentinian Wine</t>
  </si>
  <si>
    <t>Any Argentine wine exporters who would be interested in selling for Bitcoins. The Bitcoin exchange rate for USD/ARS is about 1:12 so you would get a much better exchange rate by selling the Bitcoins for pesos to pay for labor, supplies, and shipping.I'm based in Miami and could find local buyers, with potential to reach out to Overstock to ship nationally.Thoughts?</t>
  </si>
  <si>
    <t>http://ift.tt/1dkmmiT</t>
  </si>
  <si>
    <t>February 03, 2014 at 10:53AM</t>
  </si>
  <si>
    <t>TheJohnVandivier</t>
  </si>
  <si>
    <t>R/Bitcoin, Help this Author Reveal Traditional Government Corruption</t>
  </si>
  <si>
    <t>http://ift.tt/1nGrEOj</t>
  </si>
  <si>
    <t>http://ift.tt/1nGrDd9</t>
  </si>
  <si>
    <t>February 03, 2014 at 10:51AM</t>
  </si>
  <si>
    <t>I think Bitcoin needs a Super Bowl ad!</t>
  </si>
  <si>
    <t>It would be expensive but if enough of us chipped in it could wake up the country. It would show how far along this technology has come. It would make it real in the eyes of many consumers. We have a year lets make it happen. Any takers?</t>
  </si>
  <si>
    <t>http://ift.tt/1nGrM0a</t>
  </si>
  <si>
    <t>pcvcolin</t>
  </si>
  <si>
    <t>Wow, r/Bitcoin is really boring, spice it up folks</t>
  </si>
  <si>
    <t>Yep. Boring.Would like to hear more about the Zerocoin concept, or Darkwallet, or Chromawallet and the p2p exchange ideas, or giving and microdonation ideas like this in discussions, or anything else that's interesting.More new discussion please!</t>
  </si>
  <si>
    <t>http://ift.tt/1bThbqt</t>
  </si>
  <si>
    <t>February 03, 2014 at 10:47AM</t>
  </si>
  <si>
    <t>bcsessa</t>
  </si>
  <si>
    <t>Dear Bitcoin, I need your help</t>
  </si>
  <si>
    <t>Hello bitcoin! I need your help! I want to build a mining rig, however I do not have the money to do so. I am asking for ~7.25 BTC, or about 6000 USD (12-13 MH/s). I would be doing scrypt mining with Dogecoin or some other profitable pool. That said, there will be an ROI in about 2-2.5 months (correct me if I am wrong). The benefactor will have a say as to how my rigs are designed, what is mined, etc. so long as I am using there money. I realize this is a lot to ask over Reddit, however, this community is amazing and I feel like someone would be willing to help me. If you have any questions please feel free to comment or PM me. Thanks for your time!Clarification: I will pay them back the startup amount as soon as get it, just to be clear.</t>
  </si>
  <si>
    <t>http://ift.tt/1bThoK8</t>
  </si>
  <si>
    <t>February 03, 2014 at 10:18AM</t>
  </si>
  <si>
    <t>anonbitcoinshow</t>
  </si>
  <si>
    <t>Anonymous cash bitcoin purchases help</t>
  </si>
  <si>
    <t>My question: I'm hoping someone here will be kind enough to walk me through how exactly I can purchase small quantities of bitcoin with cash. I'm Canadian. I need to make several very small purchases ($20-50CDN) every few weeks to months. I need to do this in cash so as to keep the accumulation hidden at least until several more years when I hand over the keys to my daughter. How do I do this? CC &amp; interact are out. I've never seen prepaid visa's I can buy in cash here. I need to purchase anonymously a few times for small amounts. I get the general basics and I've seen mail in options but I'm still not sure how exactly those work and which can be trusted (if any?), and how without using a check?I can see how you would spend bitcoin anonymously but not acquire it.tldr How do I purchase bitcoins in cash anonymously and securely?The back story in a long tldr; Nothing sketchy, bad divorce: Nothing (badly) sketchy. Wall of text of the why is that I went through a divorce several years ago. Child support (now 8) and alimony (~6 years left) sap a good portion of my income &amp; savings (keep reading). The issue is that I'm "below" what I'm suppose to pay as I had and still have a consultancy (house/construction inspections &amp; recommended repairs) under my own name as a "natural person", this counts as income (I was stupid to not incorporate well before the divorce). The judge was kind enough to take some consideration for my real costs so I could continue working without loss. Now the issue is that I need to save some cash for my daughters university. I had setup an RESP years before the divorce after birth which I thought was protected, but the RESP falls under the mothers name if you want to have parental contributions matched by the govt (20%/year of contribution, up to I think $200). I had about 15k in this (~30% stocks, ~30% funds, ~30% 5 year bonds, ~10% cash for fees/interest). She liquidated and cashed out all except the bonds! I found this out when one of the stocks made a big shift over the last year and was a good time to move. This means the govt contribution was also returned. This alone was a big hit. To make it worse my lawyer warned me against showing cash savings in accumulating accounts as this could trigger having the spousal order modified. I worry if I do keep an account she will liquidate that too on me, or force the support order higher. She already tried this when I had above-average deposit (50%) from a client before he went on vacation for 6 months.I'd prefer not to keep cash laying around. Bitcoin is a risk, but I need to (try) start re-contributing again now and not wait another 6 years (jesus she will be 14 that is not enough time to save). I dont have any very close family (small family, many deaths) except 1 very tight cousin but he's had drug issues so I'm hesitant to hand him money to trust with, and my mother would gladly but she is not well and her husband cant be trusted if she dies.I cant just open an account in her name. I dont live in (or near) a city with a bitcoin ATM.I want to be very clear that my ex or daughter are not suffering. She kept the house and has enough cash to pay regular bills. I still do most of the repairs as I know what some contractors are like frankly and I dont want my daughter anywhere near some of those guys work. This isnt a violation of the court order I'm allowed savings but its proven difficult.</t>
  </si>
  <si>
    <t>http://ift.tt/1k1QLee</t>
  </si>
  <si>
    <t>February 03, 2014 at 12:20PM</t>
  </si>
  <si>
    <t>Bitcoin is introducing people to new ways of thinking about currency</t>
  </si>
  <si>
    <t>http://ift.tt/1fDREpe</t>
  </si>
  <si>
    <t>http://ift.tt/1fDRH4y</t>
  </si>
  <si>
    <t>Definition of Faith</t>
  </si>
  <si>
    <t>Sometimes I look at religion and see what faith is, the I see people transfer 100 BTC in the blockchain.</t>
  </si>
  <si>
    <t>http://ift.tt/1fDRTRb</t>
  </si>
  <si>
    <t>February 03, 2014 at 12:37PM</t>
  </si>
  <si>
    <t>goonsamchi</t>
  </si>
  <si>
    <t>What would a Bitcoin Super Bowl Ad look like?</t>
  </si>
  <si>
    <t>With a QR code, we could directly measure engagement.</t>
  </si>
  <si>
    <t>http://ift.tt/1fAg8QZ</t>
  </si>
  <si>
    <t>February 03, 2014 at 12:31PM</t>
  </si>
  <si>
    <t>tn6488</t>
  </si>
  <si>
    <t>With all the recent good news about bitcoin...</t>
  </si>
  <si>
    <t>why hasn't the price of my bitcoins moved up? :(</t>
  </si>
  <si>
    <t>http://ift.tt/1biYCvR</t>
  </si>
  <si>
    <t>February 03, 2014 at 12:57PM</t>
  </si>
  <si>
    <t>I say everyone who has bitcoin.........</t>
  </si>
  <si>
    <t>JUST BURN IT ALL!!! hahhahah......then we can have satoshi redistro the coins..then we burn it again! then we mine rest of the coins.......burn it again! then we can only have one coin left to use....than we bring the Satoshi unit BACK!!!</t>
  </si>
  <si>
    <t>http://ift.tt/1fAhpHy</t>
  </si>
  <si>
    <t>February 03, 2014 at 12:56PM</t>
  </si>
  <si>
    <t>filligar</t>
  </si>
  <si>
    <t>Independent artist trying out bitcoin and anonymous distribution. We'd appreciate your feedback and suggestions.</t>
  </si>
  <si>
    <t>http://ift.tt/1fAhtHi</t>
  </si>
  <si>
    <t>http://ift.tt/1fAhvz3</t>
  </si>
  <si>
    <t>February 03, 2014 at 12:46PM</t>
  </si>
  <si>
    <t>lbalan79</t>
  </si>
  <si>
    <t>http://ift.tt/1ahEMpt Website</t>
  </si>
  <si>
    <t>A new website to support Bitcoin is live:http://ift.tt/1nGJpND the feedback on this post! I have decided to build a small website for supporting Bitcoin.First step is to acknowledge, in more than one way, the will of a growing community towards the acceptance of Bitcoin. If you feel that you would like a business to support Bitcoin, please vote or make a suggestion.At the same time, the website can evolve in a tool for businesses to do market research before accepting Bitcoin.This work is still in progress. Please mind eventual imperfections. Any suggestions or ideas are welcome.NOTE: I do not plan to make any profit out of this website. The main goal is Bitcoin awareness. All donations go against hosting and/or marketing campaigns and lobbying activities for Bitcoin.</t>
  </si>
  <si>
    <t>http://ift.tt/1dkSBym</t>
  </si>
  <si>
    <t>February 03, 2014 at 12:43PM</t>
  </si>
  <si>
    <t>blossbloss</t>
  </si>
  <si>
    <t>Is it Bitcoin VS Ethereum -- or Bitcoin AND Ethereum?</t>
  </si>
  <si>
    <t>I'm very intrigued with Ethereum. But I'm wondering if they are complementary or competing with each other. If I invest in the funding, am I betting against Bitcoin?Any simple explanations? Thanks.</t>
  </si>
  <si>
    <t>http://ift.tt/1dkSzXx</t>
  </si>
  <si>
    <t>February 03, 2014 at 01:12PM</t>
  </si>
  <si>
    <t>Is a multi coin virtual paper wallet doable?</t>
  </si>
  <si>
    <t>I was thinking how cool it would be to have one wallet that held all the different coins one might have. But I was wondering Is this even possible? It seems that you would have to download all the block chains? On the other hand paper wallets work and don't have to download anything. Granted the wallet sending the coins to the paper wallet should be in sync but only long enough to do the transfer. What if we had virtual paper wallets? The multi wallet could temporarily sync with what ever network blockchain it needed to in order to verify that you owned the coins then it could automatically creat a virtual paper wallet and store it in an encrypted location. Then it could dump the block chain data that it no longer needed. It could then move to the next coin and sync and dump to the next virtual paper wallet etc. It could also print them as it went. With systems like poolwarz popping up I see this as a nice solution for systems that auto pay out that also handle multiple currencies. I know this is not practicle with the size of blockchains these days but maybe there is something I'm not thinking about that might make it possible. Any ideas?</t>
  </si>
  <si>
    <t>http://ift.tt/1kC4Nku</t>
  </si>
  <si>
    <t>February 03, 2014 at 01:10PM</t>
  </si>
  <si>
    <t>box1820</t>
  </si>
  <si>
    <t>Opinions on Bitcoin workshop/meetup video. Just made it and looking for feedback on the video. Thanks!</t>
  </si>
  <si>
    <t>http://ift.tt/1nGNIZe</t>
  </si>
  <si>
    <t>http://ift.tt/1nGNIZg</t>
  </si>
  <si>
    <t>February 03, 2014 at 01:08PM</t>
  </si>
  <si>
    <t>fairlay</t>
  </si>
  <si>
    <t>Tomorrow a Bitcoin Prediction Market will start</t>
  </si>
  <si>
    <t>http://www.fairlay.com</t>
  </si>
  <si>
    <t>http://ift.tt/1kC4YME</t>
  </si>
  <si>
    <t>The Promise of Bitcoin: Alternative Currencies and Anonymous Markets by Yaël Ossowski</t>
  </si>
  <si>
    <t>http://ift.tt/1kC54Uy</t>
  </si>
  <si>
    <t>http://ift.tt/1kC57jb</t>
  </si>
  <si>
    <t>February 03, 2014 at 01:05PM</t>
  </si>
  <si>
    <t>A loaf of bread...</t>
  </si>
  <si>
    <t>How much would a loaf of bread cost if there were only 12 million dollars in circulation today?</t>
  </si>
  <si>
    <t>http://ift.tt/1nGO2Hx</t>
  </si>
  <si>
    <t>February 03, 2014 at 01:30PM</t>
  </si>
  <si>
    <t>"Be it bitcoins or dollars, money's value rooted in beliefs"</t>
  </si>
  <si>
    <t>http://ift.tt/1fnI9bW</t>
  </si>
  <si>
    <t>http://ift.tt/1fnI9IY</t>
  </si>
  <si>
    <t>February 03, 2014 at 03:48PM</t>
  </si>
  <si>
    <t>black_obelisk</t>
  </si>
  <si>
    <t>What is the difference between an address and a public key?</t>
  </si>
  <si>
    <t>http://ift.tt/LGe6Ui</t>
  </si>
  <si>
    <t>February 03, 2014 at 03:33PM</t>
  </si>
  <si>
    <t>azeurope</t>
  </si>
  <si>
    <t>AZ-europe (eshop you probably never heard of) will start accepting bitcoins in following days</t>
  </si>
  <si>
    <t>We are well-established company and have huuuge sortiment of goods, from paper-sheets to boats. We ship to whole European Union and will start accept bitcoin in following days using BitPay.</t>
  </si>
  <si>
    <t>http://ift.tt/1bmkycw</t>
  </si>
  <si>
    <t>February 03, 2014 at 03:27PM</t>
  </si>
  <si>
    <t>kisstheblarney</t>
  </si>
  <si>
    <t>Visions of our future robot society: these will be the fruits of the bitcoin protocol.</t>
  </si>
  <si>
    <t>http://ift.tt/1kCAcDu</t>
  </si>
  <si>
    <t>http://ift.tt/1bmjcyA</t>
  </si>
  <si>
    <t>February 03, 2014 at 03:24PM</t>
  </si>
  <si>
    <t>coldjungle</t>
  </si>
  <si>
    <t>Websites of Bitcoin charts are not reliable sources!</t>
  </si>
  <si>
    <t>Before the Bitcoin data blocks are published to the chart web sites, which are destinated to the finnal users, an employee of the site can include a script in the HTTP server for intercepting the data received from the Bitcoin network. By doing this he is able to modify the original data that comes from the BTC network, before sending it to the output web page. By intercepting the data he can ignore records, inject new records and update records with false information before they're published in the output page.I'm not saying there are sites doing such scam but just warning that it's very easy to accomplish it. Also, it may affect negatively the whole Bitcoin market without our consent, in case we have a monopoly charts BTC site where almost every BTC developers, companies and users rely on. When BTC developers create their BTC charts applications based on an already existing website, they'll be centralizing the information to a single place that cannot be trusted in its natural operation. Since we don't have direct access to the website itself we cannot be sure that it's scamming or not.If by one side it's very simple to execute such scam, by other side it's very hard for everyone (BTC users and developers, companies) to find out and to prove that such scam is happening or has happened at a given time. The website employee have total control over its website and can do whatever he want to.Examples:1) Original data from BTC network says that the (address X) transfered N bitcoins to (address Y). Scam web site output says that the (address X) transfered (N-100) bitcoins to (address Y).2) Original data from BTC network says that (address X) received N bitcoins from (address Y). Scam web site output says that this transaction never ocurried (it ommitted the original record).What do you guys think about this monopolization issue?</t>
  </si>
  <si>
    <t>http://ift.tt/1kCAfiJ</t>
  </si>
  <si>
    <t>February 03, 2014 at 04:11PM</t>
  </si>
  <si>
    <t>ELI5: Counterparty</t>
  </si>
  <si>
    <t>Can anyone school me on this? I read something about a decentralized exchange. In other words, is this our saviour when exchanges get shutdown or is it much more than that?http://ift.tt/1iceswA</t>
  </si>
  <si>
    <t>http://ift.tt/1aVjqit</t>
  </si>
  <si>
    <t>February 03, 2014 at 04:32PM</t>
  </si>
  <si>
    <t>Bitcoins Enthusiasts Legal Clarity In India.</t>
  </si>
  <si>
    <t>http://ift.tt/1fo0GFa</t>
  </si>
  <si>
    <t>http://ift.tt/1fo0INp</t>
  </si>
  <si>
    <t>February 03, 2014 at 04:53PM</t>
  </si>
  <si>
    <t>ellipticco</t>
  </si>
  <si>
    <t>Customer Trust is Top Priority for Bitcoin Storage Firm Elliptic Vault</t>
  </si>
  <si>
    <t>http://ift.tt/1jZZD3X</t>
  </si>
  <si>
    <t>http://ift.tt/LGo9J6</t>
  </si>
  <si>
    <t>February 03, 2014 at 04:35PM</t>
  </si>
  <si>
    <t>elektrovac</t>
  </si>
  <si>
    <t>www.reusseffects.com is now accepting bitcoin (boutique guitar pedals)</t>
  </si>
  <si>
    <t>Yeah, I am definitely affiliated, so please stop me, if I'm breaking the forum rules (I did read them). I am new here :-)Just wanted to tell, that I signed up to accept bitcoin at my webshop www.reusseffects.com (hosted webshop at shopify).I am doing boutique guitar effect pedals in small, factory made runs. All recreations of vintage designs using obsolete new old stock parts.I got into business by coincidence after developing the Rowland S. Howard guitar pedal as a DIY hobby project. What happened was, the picture of my pedal went viral after I shared the project in build thread at the offsetguitars.com forum. Suddenly there was a substantial demand for the pedal, so I put it into production after an agreement with the Rowland S. Howard estate.Now I am offering four models. Among the new ones is a Superfuzz clone inspired by The Cramps and a Vox Repeat Percussion clone with an added fuzz. The last one inspired by the sounds of Spacemen 3</t>
  </si>
  <si>
    <t>http://ift.tt/1icjh9g</t>
  </si>
  <si>
    <t>February 03, 2014 at 05:07PM</t>
  </si>
  <si>
    <t>IamAlso_u_grahvity</t>
  </si>
  <si>
    <t>Hive's Bitcoin Wallet is out of Beta for OS X Users</t>
  </si>
  <si>
    <t>http://ift.tt/1nHl6z9</t>
  </si>
  <si>
    <t>http://ift.tt/1bUewgi</t>
  </si>
  <si>
    <t>February 03, 2014 at 06:21PM</t>
  </si>
  <si>
    <t>Good example of an inflationary currency. (x-post from r/pics)</t>
  </si>
  <si>
    <t>http://ift.tt/1cLV6y4</t>
  </si>
  <si>
    <t>http://ift.tt/1bmE7RY</t>
  </si>
  <si>
    <t>February 03, 2014 at 06:16PM</t>
  </si>
  <si>
    <t>Carlfm</t>
  </si>
  <si>
    <t>Any one else had a problem with Kraken?</t>
  </si>
  <si>
    <t>Hi guys,I deposited a small sum of Bitcoins to Kraken a couple of days ago. Normally straight after the deposit, the address assigned says "used address". This time it just shows "expires in 4 days". I did e-mail them but no reply for now, I saw a brief alert on their site saying Bitcoin deposit/withdrawals are disabled they will be back the 2nd of February, now it's starting to get a bit weird and I was wondering if any one else is going through this problem.Thanks.</t>
  </si>
  <si>
    <t>http://ift.tt/1kDl4pn</t>
  </si>
  <si>
    <t>February 03, 2014 at 06:09PM</t>
  </si>
  <si>
    <t>prim3y</t>
  </si>
  <si>
    <t>My nightly view.</t>
  </si>
  <si>
    <t>I finally got some ASIC miners and got them properly set up, but damn if it isn't a beautiful sight before bed.</t>
  </si>
  <si>
    <t>http://ift.tt/MR8ZSb</t>
  </si>
  <si>
    <t>February 03, 2014 at 06:07PM</t>
  </si>
  <si>
    <t>cesgon</t>
  </si>
  <si>
    <t>Andreas at Keiser Report</t>
  </si>
  <si>
    <t>http://ift.tt/LqNQfX</t>
  </si>
  <si>
    <t>http://ift.tt/MR8XKd</t>
  </si>
  <si>
    <t>February 03, 2014 at 05:47PM</t>
  </si>
  <si>
    <t>therealmrmule</t>
  </si>
  <si>
    <t>What was the outcome of the $60m bitcoin heist?</t>
  </si>
  <si>
    <t>I'm re-reading the very interesting post http://ift.tt/1chKtlr and I'm wondering if anything came of the excellent research that u/thenodmanout and u/sheeproadreloaded2 did?. Where did the coins end up? Did anyone catch the thief? Is the /r/Bitcoin community any safer now we've experienced some of the shenanigans that can go on? Did tumbling work for the thief? Any updates would be great. Thank you</t>
  </si>
  <si>
    <t>http://ift.tt/1kD9Ykl</t>
  </si>
  <si>
    <t>February 03, 2014 at 05:39PM</t>
  </si>
  <si>
    <t>infimum</t>
  </si>
  <si>
    <t>The local paper featured my seminar on Bitcoin: "Bitcoin clearly has potential" (google translate)</t>
  </si>
  <si>
    <t>http://ift.tt/1j5vwb7</t>
  </si>
  <si>
    <t>http://ift.tt/1gFXtGs</t>
  </si>
  <si>
    <t>February 03, 2014 at 05:26PM</t>
  </si>
  <si>
    <t>megavecis</t>
  </si>
  <si>
    <t>At first I created a new projet for crowdfunding, then noticed this annoying problem at bitcoinstarter.com. Does any know why there aren't any response?</t>
  </si>
  <si>
    <t>http://ift.tt/1k2Nk7d</t>
  </si>
  <si>
    <t>http://ift.tt/MR2BdH</t>
  </si>
  <si>
    <t>February 03, 2014 at 06:32PM</t>
  </si>
  <si>
    <t>szanow</t>
  </si>
  <si>
    <t>We are pleased to announce that we are the first plastering company in the world which accept Bitcoins.</t>
  </si>
  <si>
    <t>If you are building a house we can plaster it for bitcoins. Visit our website for more information. We provide our services in Europe and we are the first one who does it for bitcoins. We give 20% off price for clients paying in bitcoins. Ben-Plastering.eu</t>
  </si>
  <si>
    <t>http://ift.tt/1bUwoY8</t>
  </si>
  <si>
    <t>February 03, 2014 at 07:51PM</t>
  </si>
  <si>
    <t>LittleMilton</t>
  </si>
  <si>
    <t>Tiger Direct took my bitcoins as payment, but then send me an invoice with a balance due...</t>
  </si>
  <si>
    <t>...I guess all of their internal systems aren't fully talking to each other yet...</t>
  </si>
  <si>
    <t>http://ift.tt/1kDKSle</t>
  </si>
  <si>
    <t>February 03, 2014 at 07:46PM</t>
  </si>
  <si>
    <t>hubsnook</t>
  </si>
  <si>
    <t>Rebuilding Mary's Breasts is now accepting bitcoin for latest reconstruction costs. See my pics here: gfwd.at/1d6MFZr (nudity)</t>
  </si>
  <si>
    <t>Bitcoin Address: 1B39B6ns8QmVvQJ9BBvj78zTWGC6zE7KfQ</t>
  </si>
  <si>
    <t>http://ift.tt/1bmPrhb</t>
  </si>
  <si>
    <t>February 03, 2014 at 07:20PM</t>
  </si>
  <si>
    <t>skydiveguy</t>
  </si>
  <si>
    <t>Who is taking my Bitcoins?! 1Facb8QnikfPUoo8WVFnyai3e1Hcov9y8T</t>
  </si>
  <si>
    <t>I woke this AM to a 0.02 withdrawal attempt on my wallet from this address: 1Facb8QnikfPUoo8WVFnyai3e1Hcov9y8Tthey have a lot of deposits and a lot of BTC in their account. I didn't have any BTC to cover this transaction so it isn't going through, but who is it?</t>
  </si>
  <si>
    <t>http://ift.tt/1kDBBd5</t>
  </si>
  <si>
    <t>February 03, 2014 at 07:12PM</t>
  </si>
  <si>
    <t>ruskeeblue</t>
  </si>
  <si>
    <t>If no one knows where bitcoin came from , why are we so trusting of its origins?</t>
  </si>
  <si>
    <t>http://ift.tt/PdsgGi</t>
  </si>
  <si>
    <t>http://ift.tt/1k35gyx</t>
  </si>
  <si>
    <t>February 03, 2014 at 06:57PM</t>
  </si>
  <si>
    <t>thepiwo</t>
  </si>
  <si>
    <t>Again a Bitcoin Timelapse from 29.01.2014 to 03.02.2014</t>
  </si>
  <si>
    <t>http://ift.tt/1fAOUtr</t>
  </si>
  <si>
    <t>http://ift.tt/1fAOROh</t>
  </si>
  <si>
    <t>February 03, 2014 at 06:56PM</t>
  </si>
  <si>
    <t>Top 5 BTC Electronics</t>
  </si>
  <si>
    <t>http://ift.tt/1kDvIMZ</t>
  </si>
  <si>
    <t>http://ift.tt/1icRpC0</t>
  </si>
  <si>
    <t>February 03, 2014 at 06:54PM</t>
  </si>
  <si>
    <t>omen2k</t>
  </si>
  <si>
    <t>Three quotes on the current US financial system</t>
  </si>
  <si>
    <t>http://ift.tt/1nHHTdT</t>
  </si>
  <si>
    <t>http://ift.tt/1gG5meM</t>
  </si>
  <si>
    <t>February 03, 2014 at 06:51PM</t>
  </si>
  <si>
    <t>Devilmoon93</t>
  </si>
  <si>
    <t>Transaction made more then an hour ago, still not confirmed</t>
  </si>
  <si>
    <t>I sent money to someone more then an hour ago and the transaction still appears as "unconfirmed", is this normal?</t>
  </si>
  <si>
    <t>http://ift.tt/1gG5meO</t>
  </si>
  <si>
    <t>February 03, 2014 at 10:48PM</t>
  </si>
  <si>
    <t>horseflaps</t>
  </si>
  <si>
    <t>I'm building a Bitcoin digital commerce platform &amp;amp; I need some beta testers!</t>
  </si>
  <si>
    <t>Pallet will let you sell anything digital for Bitcoin and we take care of all the delivery for a small fee. Sell a song, video, image, games, software etc.Here's our planned beta feature list:You get your own super simple store/product link (share on social media, link from a site, etc)We provide basic analytics (more complex given time)Clean &amp; simple user interface. Well designed checkout processBitcoin purchases go straight to your wallets, we won't store it for any amount of timeWe let you accept Bitcoin alongside credit card (Stripe) in the same store so you can promote one channel &amp; still accept regular cashBitcoin sales fee is a flat 5%, Stripe is 5%+card fee.We've got a huge feature list we want to implement to make it easy for you to keep in touch with customers &amp; sell more.We're looking to launch in the next couple of weeks, but we'd like some Bitcoin beta testers first since Bitcoin is our primary focus - we want to get some feedback &amp; see what's important to you guys now that we've got the basics sorted out.Let's make Bitcoin a force to be reckoned with in digital sales. If you're a creator &amp; want to try out Pallet, drop me a DM with your email address.Thanks!Pallet Team</t>
  </si>
  <si>
    <t>http://ift.tt/1imOOWN</t>
  </si>
  <si>
    <t>mccorvic</t>
  </si>
  <si>
    <t>Once I Get My Hands On Some Bitcoin, What Happens Next? - NPR Affiliate KUNC</t>
  </si>
  <si>
    <t>http://ift.tt/1j6AXH5</t>
  </si>
  <si>
    <t>http://ift.tt/1j6AVPp</t>
  </si>
  <si>
    <t>The Reverse Merger as a Shortcut to a Publicly-Traded Bitcoin Vehicle</t>
  </si>
  <si>
    <t>http://ift.tt/1j6Bglb</t>
  </si>
  <si>
    <t>http://ift.tt/1j6BfNU</t>
  </si>
  <si>
    <t>February 03, 2014 at 10:47PM</t>
  </si>
  <si>
    <t>jbatty74</t>
  </si>
  <si>
    <t>Luxury Yacht Service Makes its First Bitcoin Booking</t>
  </si>
  <si>
    <t>http://ift.tt/1fAVgJm</t>
  </si>
  <si>
    <t>http://ift.tt/1imPhZ0</t>
  </si>
  <si>
    <t>February 03, 2014 at 10:42PM</t>
  </si>
  <si>
    <t>matx1</t>
  </si>
  <si>
    <t>Best way for Aussie's to Exchange in crypto's</t>
  </si>
  <si>
    <t>What Crypto exchanges are best for Aussie's to use?</t>
  </si>
  <si>
    <t>http://ift.tt/1aWiHgT</t>
  </si>
  <si>
    <t>February 03, 2014 at 11:46PM</t>
  </si>
  <si>
    <t>Brokengox</t>
  </si>
  <si>
    <t>Documenting the broken transactions, and non receipt of property in the form of bitcoins stored at Mt Gox</t>
  </si>
  <si>
    <t>http://brokengox.info</t>
  </si>
  <si>
    <t>http://ift.tt/1aWr501</t>
  </si>
  <si>
    <t>February 03, 2014 at 11:43PM</t>
  </si>
  <si>
    <t>chalash</t>
  </si>
  <si>
    <t>May you live in interesting times… and have the wits to recognize it.</t>
  </si>
  <si>
    <t>http://ift.tt/1aWre3l</t>
  </si>
  <si>
    <t>http://ift.tt/1ie6wuL</t>
  </si>
  <si>
    <t>February 03, 2014 at 11:40PM</t>
  </si>
  <si>
    <t>stoned_atm</t>
  </si>
  <si>
    <t>Anyone received their Cointerra Terraminer yet? Let's hear some feedback!</t>
  </si>
  <si>
    <t>I've got plenty invested in Cointerra and would love to hear from people who have finally received their Terraminer. Is it blowing up circuits in your home due to the increased power consumption? Is it hashing at a reasonable rate? How's the cooling? Does the ambient temp change dramitically?</t>
  </si>
  <si>
    <t>http://ift.tt/1aWrkrN</t>
  </si>
  <si>
    <t>February 03, 2014 at 11:36PM</t>
  </si>
  <si>
    <t>floridianfisher</t>
  </si>
  <si>
    <t>Land Rover Dealership Accepting Bitcoin</t>
  </si>
  <si>
    <t>http://ift.tt/1aWrsHX</t>
  </si>
  <si>
    <t>http://ift.tt/1aWrteP</t>
  </si>
  <si>
    <t>SamWouters</t>
  </si>
  <si>
    <t>I'm going to write a chapter about Bitcoin in a book about Digital Transformation.</t>
  </si>
  <si>
    <t>Hi Reddit! I'm a 21 year old student and I'm currently taking an internship at a digital consultancy agency. They are writing their 3rd book at the moment, which is about Digital Transformation. I got the fantastic opportunity to help them with it!I suggested a chapter about Bitcoin, which was happily received and I wrote a Blogpost about it today: http://ift.tt/1ie73wP (Any feedback is most welcome!)I'm well aware it is far from the first book that includes Bitcoin, but I wanted to hear to your opinion. What do you think I should include in the chapter? I'm planning to keep the technical mining aspect out of there like I did in the blogpost as not everyone needs to understand that to understand Bitcoin.Any other ideas/suggestions/feedback are most welcome. -Sam</t>
  </si>
  <si>
    <t>http://ift.tt/1aWry2f</t>
  </si>
  <si>
    <t>February 04, 2014 at 01:32AM</t>
  </si>
  <si>
    <t>bleahbloh</t>
  </si>
  <si>
    <t>Прокуратура Волгоградской области|Btc-e under investigation</t>
  </si>
  <si>
    <t>http://ift.tt/1el0UAv</t>
  </si>
  <si>
    <t>http://ift.tt/1el0SbG</t>
  </si>
  <si>
    <t>February 04, 2014 at 01:31AM</t>
  </si>
  <si>
    <t>mtrader32</t>
  </si>
  <si>
    <t>New bad news from Russia (and btc-e.com) Perhaps closed BTC-E.</t>
  </si>
  <si>
    <t>PROOF in russian: http://ift.tt/1el0UAv In short: a few sites (and BTC-E) prosecuted for fraud, money laundering. Sites might be blocked at the level of providers.</t>
  </si>
  <si>
    <t>http://ift.tt/1el15Mb</t>
  </si>
  <si>
    <t>February 04, 2014 at 01:29AM</t>
  </si>
  <si>
    <t>cheesycool</t>
  </si>
  <si>
    <t>Setting up BTC fundraiser?</t>
  </si>
  <si>
    <t>My brother is in tbi rehab from an accident a year ago and a good friend of his set up a $10k fundly for a stand-up wheelchair to help his recovery.I love bitcoin and have been researching and buying for a little while now and thought it'd be cool and convenient to have the fundraiser be able to accept bitcoin. whats the best way to do something like this? just setup a wallet and put the address on the page?</t>
  </si>
  <si>
    <t>http://ift.tt/1fTlVz6</t>
  </si>
  <si>
    <t>February 04, 2014 at 01:26AM</t>
  </si>
  <si>
    <t>doodies</t>
  </si>
  <si>
    <t>Perhaps with the recent stock market sell-off, we could position 'The Crypto Currency Market' as a safe haven for investors.</t>
  </si>
  <si>
    <t>http://ift.tt/1fTm8SV</t>
  </si>
  <si>
    <t>http://ift.tt/1el1iPs</t>
  </si>
  <si>
    <t>February 04, 2014 at 01:25AM</t>
  </si>
  <si>
    <t>LetsSeeWhatsUpThere</t>
  </si>
  <si>
    <t>Debt Collector Accepts Bitcoin for Debt Settlements</t>
  </si>
  <si>
    <t>http://ift.tt/1ieF3ZV</t>
  </si>
  <si>
    <t>http://ift.tt/1aWLxOj</t>
  </si>
  <si>
    <t>February 04, 2014 at 01:23AM</t>
  </si>
  <si>
    <t>cosmiccharlie33</t>
  </si>
  <si>
    <t>Just Bought a Car with Snapcard - Awesome!!</t>
  </si>
  <si>
    <t>I contacted snapcard to see if they could do an offline car deal. They were very helpful. Picked out my car at the dealership and Yanni at snapcard called them directly to arrange payment. The dealership wouldn't take a bank wire so they overnighted them a check at no extra charge to me. I am very impressed with snapcard and in particular the amazing customer service that Yanni gave me. I will be back with more business for them!</t>
  </si>
  <si>
    <t>http://ift.tt/1ieF402</t>
  </si>
  <si>
    <t>February 04, 2014 at 01:20AM</t>
  </si>
  <si>
    <t>Chris_Pacia</t>
  </si>
  <si>
    <t>Why Are Bitcoiners Going to Jail for Money Laundering While Big Banks Walk?</t>
  </si>
  <si>
    <t>http://ift.tt/1fTgn7K</t>
  </si>
  <si>
    <t>http://ift.tt/1fGCMXf</t>
  </si>
  <si>
    <t>February 04, 2014 at 01:19AM</t>
  </si>
  <si>
    <t>QuickTime27</t>
  </si>
  <si>
    <t>FREE BITCOINS JUST FOR PLAYING A GAME DEPOSIT AS LITTLE AS 0.0001 BTC AND MAKE 10BCT</t>
  </si>
  <si>
    <t>http://ift.tt/1cNP3Jq</t>
  </si>
  <si>
    <t>http://ift.tt/1fGCKP4</t>
  </si>
  <si>
    <t>February 04, 2014 at 01:18AM</t>
  </si>
  <si>
    <t>vqpas</t>
  </si>
  <si>
    <t>hashing power arms race</t>
  </si>
  <si>
    <t>It is almost certain that electrical power needed to sustain the network in the future will become more and more expensive and then the fees will start to rise in order to cover the price, making some of the transactions to go to other networks / alt-coins.Will the invisible hand of free market regulate the miners (as a whole) to turn off some of their mining equipment lowering the overall difficulty?. It seems that places where energy is expensive will start first, of course.Will these unused mining equipment be turned on again if bitcoin is under attack, based on the premise that bitcoin miners are somehow invested in bitcoins and will fight for the network (even at a loss)?</t>
  </si>
  <si>
    <t>http://ift.tt/1fGCL5y</t>
  </si>
  <si>
    <t>February 04, 2014 at 01:16AM</t>
  </si>
  <si>
    <t>workahaulic</t>
  </si>
  <si>
    <t>User (JaneNL) reversed a localbitcoins.com cash transaction.. I'm out over $1,000.</t>
  </si>
  <si>
    <t>This user deposit cash in my account. I called up the bank to verify the transaction and the credit union stated it was valid. I then sent the coins.3 hours later they went to the bank and they told the teller that they were being blackmailed and someone was going to "kill their grandson in jail" if they didn't pay and they needed the cash back, and somehow got it back.They somehow got the teller to reverse the cash transaction hours later, and I am out of money. The branch that reversed the transaction is SB Hawks Prairie 1445 Galaxy Drive NE S Lacey, WA. - Phone number 253-584-2260.This happened on the 29th of January and I found out it a few days later. The branch still has not filed a police report as of today and I am beyond pissed. My credit union is going to try and find out why they haven't filed a police report and if I should here, even though I am on the other side of country.This was over $1,000 worth of BTC, less than $2,000 though.Be careful out there, this is now a week I have to go without food.</t>
  </si>
  <si>
    <t>http://ift.tt/1foYNIn</t>
  </si>
  <si>
    <t>February 04, 2014 at 01:15AM</t>
  </si>
  <si>
    <t>ImBigOnReddit</t>
  </si>
  <si>
    <t>How A Horrific Killing Led [Jason King, @SeansOutpost] To Run 3,000 Miles Raising Bitcoin For The Homeless</t>
  </si>
  <si>
    <t>http://ift.tt/1cNP4gp</t>
  </si>
  <si>
    <t>http://ift.tt/1fGCLlW</t>
  </si>
  <si>
    <t>February 04, 2014 at 01:13AM</t>
  </si>
  <si>
    <t>JAM-69</t>
  </si>
  <si>
    <t>Hey /r/Bitcoin, I have a quick question about the great currency Bitcoins</t>
  </si>
  <si>
    <t>/r/Bitcoin,I was wondering how many electrons make up 1 Bitcoin. I need it for a school project to find the number of electrons on the moon.thanks,JAM-69</t>
  </si>
  <si>
    <t>http://ift.tt/1cNP689</t>
  </si>
  <si>
    <t>February 04, 2014 at 01:05AM</t>
  </si>
  <si>
    <t>CEX.io and pointing GHS to other pools feature</t>
  </si>
  <si>
    <t>Is anyone else wondering when this feature will be rolled out? I can't wait to point my GHS to a p2pool and fix this mining concentration problem once and for all.</t>
  </si>
  <si>
    <t>http://ift.tt/1cNP68f</t>
  </si>
  <si>
    <t>February 04, 2014 at 01:01AM</t>
  </si>
  <si>
    <t>Bitcoin and Frequent flyer miles / flights</t>
  </si>
  <si>
    <t>Anyone have any clever ideas on the intersection of flyer miles and Bitcoin?The process of booking flights seems to be one ripe for disruptive technology.</t>
  </si>
  <si>
    <t>http://ift.tt/1ieumXl</t>
  </si>
  <si>
    <t>February 04, 2014 at 01:00AM</t>
  </si>
  <si>
    <t>Dogexx</t>
  </si>
  <si>
    <t>BitCoin - Is A Hard Crash Inevitable?</t>
  </si>
  <si>
    <t>http://ift.tt/1ieumXv</t>
  </si>
  <si>
    <t>http://ift.tt/1cNLtz9</t>
  </si>
  <si>
    <t>February 04, 2014 at 12:59AM</t>
  </si>
  <si>
    <t>lambchops47</t>
  </si>
  <si>
    <t>Best information guide for someone wanting to learn all about bitcoin?</t>
  </si>
  <si>
    <t>I know this post is probably on here already, but I know as bitcoin becomes more popular more info becomes available. Many of my friends have been using bitcoin for a year now. I was interested in learning if it could be something I would want to get into.</t>
  </si>
  <si>
    <t>http://ift.tt/MSHis4</t>
  </si>
  <si>
    <t>SyncNet: a decentralized web browser that uses BitTorrent Sync to handle distributing the content of a site and Colored Coins to handle domain resolution</t>
  </si>
  <si>
    <t>http://ift.tt/1fBtsod</t>
  </si>
  <si>
    <t>http://ift.tt/1cNLtPv</t>
  </si>
  <si>
    <t>February 04, 2014 at 12:50AM</t>
  </si>
  <si>
    <t>How close is Bitcoin to achieving price stability?</t>
  </si>
  <si>
    <t>Of course no one knows for sure. I'm just curious on opinions.</t>
  </si>
  <si>
    <t>http://ift.tt/1cNLqTP</t>
  </si>
  <si>
    <t>February 04, 2014 at 01:51AM</t>
  </si>
  <si>
    <t>bullco</t>
  </si>
  <si>
    <t>Metabank.ru closed under investigation. BTC-E will be closed.</t>
  </si>
  <si>
    <t>https://metabank.ru/</t>
  </si>
  <si>
    <t>http://ift.tt/1cNUPea</t>
  </si>
  <si>
    <t>February 04, 2014 at 01:49AM</t>
  </si>
  <si>
    <t>100acrewood</t>
  </si>
  <si>
    <t>Bitcoin Price Stability Holds, While Other Markets Get Rattled</t>
  </si>
  <si>
    <t>http://ift.tt/1cNUUP2</t>
  </si>
  <si>
    <t>http://ift.tt/1cNUWGK</t>
  </si>
  <si>
    <t>February 04, 2014 at 01:47AM</t>
  </si>
  <si>
    <t>FZRaven</t>
  </si>
  <si>
    <t>Bitcoin tip sticker, looking to accept bitcoins as tip at job</t>
  </si>
  <si>
    <t>So I work at an establishment and get tipped often, I'm looking for a way to make getting tipped with bitcoin easy. I was thinking a vinyl sticker with some graphics, the bitcoin logo, a qr code for my tip wallet and another qr code for a getting started with bitcoin guide. Any suggestions on where to get stickers printed (prefer to pay in btc), or other suggestions on this idea are welcome.</t>
  </si>
  <si>
    <t>http://ift.tt/1fGLULm</t>
  </si>
  <si>
    <t>fast5alive</t>
  </si>
  <si>
    <t>BTC-e under serious investigation by Bank of Russia</t>
  </si>
  <si>
    <t>http://ift.tt/1cNV3C9</t>
  </si>
  <si>
    <t>MtGox problems transferring Bitcoin</t>
  </si>
  <si>
    <t>Seems as though any transfer out request of more than 2 Btc is stuck in MtGox. The coins leave my account but don't enter the Blockchain. Transactions of 2 Btc or under seem to go just fine.As usual MtGox support takes 4 days just to assign someone to assist with my ticket.</t>
  </si>
  <si>
    <t>http://ift.tt/1cNV9th</t>
  </si>
  <si>
    <t>February 04, 2014 at 01:46AM</t>
  </si>
  <si>
    <t>Who has contributed to bitcoin the most?</t>
  </si>
  <si>
    <t>This is a place to brag or compliment the contributions of various bitcoin contributors. I'll add a few obvious people and also add myself who is of course a nobody in the grand scheme of things. Obviously a nomination vs. self promotion will have a much more weighted value but I think being able to list your personal contributions can be therapeutic to those that have put time/money into bit coin.edit: I opted not to add myself as it would feel too self serving.</t>
  </si>
  <si>
    <t>http://ift.tt/1fGMf0C</t>
  </si>
  <si>
    <t>February 04, 2014 at 01:42AM</t>
  </si>
  <si>
    <t>asshat_backwards</t>
  </si>
  <si>
    <t>These four charts suggest that Bitcoin will stabilize in the future</t>
  </si>
  <si>
    <t>http://ift.tt/1cNVhZR</t>
  </si>
  <si>
    <t>http://ift.tt/1fGMiK3</t>
  </si>
  <si>
    <t>February 04, 2014 at 01:40AM</t>
  </si>
  <si>
    <t>braclayrab</t>
  </si>
  <si>
    <t>FilmAnnex will use Bitcoin to compensate it's overseas, underprivileged content producers.</t>
  </si>
  <si>
    <t>http://ift.tt/1cNVmwJ</t>
  </si>
  <si>
    <t>http://ift.tt/1fGMqce</t>
  </si>
  <si>
    <t>February 04, 2014 at 05:05AM</t>
  </si>
  <si>
    <t>perfecthue</t>
  </si>
  <si>
    <t>Beautiful concept design for a Bitcoin investment tracker</t>
  </si>
  <si>
    <t>http://ift.tt/1fCctlA</t>
  </si>
  <si>
    <t>http://ift.tt/1bkKK4l</t>
  </si>
  <si>
    <t>February 04, 2014 at 05:04AM</t>
  </si>
  <si>
    <t>jaguar_pp1</t>
  </si>
  <si>
    <t>BitCoin, LiteCoin, NameCoin Price checker/calculator with graph</t>
  </si>
  <si>
    <t>http://ift.tt/1bkKX7s</t>
  </si>
  <si>
    <t>http://ift.tt/1bkKX7w</t>
  </si>
  <si>
    <t>February 04, 2014 at 05:00AM</t>
  </si>
  <si>
    <t>leagueman14</t>
  </si>
  <si>
    <t>Business Insider - 13 Reasons Why Cash Is Terrible</t>
  </si>
  <si>
    <t>http://ift.tt/1aXj8HV</t>
  </si>
  <si>
    <t>http://ift.tt/1fCcWnL</t>
  </si>
  <si>
    <t>February 04, 2014 at 04:53AM</t>
  </si>
  <si>
    <t>mizrahimikey</t>
  </si>
  <si>
    <t>Free Shrem Bitcoin T-Shirt - $15 - Pay With Bitcoin</t>
  </si>
  <si>
    <t>http://ift.tt/1fHvItx</t>
  </si>
  <si>
    <t>http://ift.tt/1fHvIJL</t>
  </si>
  <si>
    <t>February 04, 2014 at 04:50AM</t>
  </si>
  <si>
    <t>the_cliffhanger</t>
  </si>
  <si>
    <t>Killfish bars in Russia actually just stopped accepting Bitcoin (checked their payment options page, screenshot)</t>
  </si>
  <si>
    <t>http://ift.tt/1aXlaYp</t>
  </si>
  <si>
    <t>http://ift.tt/1dni36u</t>
  </si>
  <si>
    <t>Bitcoin payday: BitPay’s Payroll API means bitcoin salaries are near</t>
  </si>
  <si>
    <t>http://ift.tt/1cOa2vK</t>
  </si>
  <si>
    <t>http://ift.tt/MTANFq</t>
  </si>
  <si>
    <t>February 04, 2014 at 04:41AM</t>
  </si>
  <si>
    <t>stancubog</t>
  </si>
  <si>
    <t>Cryptocurrencies trading, anyone?</t>
  </si>
  <si>
    <t>Is it possible to make money by trading cryptocurrencies? yes, I know it can. However, I am more interested about exploiting smaller currencies. Is it possible?</t>
  </si>
  <si>
    <t>http://ift.tt/1dni36z</t>
  </si>
  <si>
    <t>February 04, 2014 at 04:38AM</t>
  </si>
  <si>
    <t>dpet</t>
  </si>
  <si>
    <t>Bitcoin is in a new relationship.</t>
  </si>
  <si>
    <t>Bitcoin has fallen in love with 800 and has apparently committed to a long term relationship. I wish them all the best but secretly hope for Bitcoin to find a sexier and more flexible partner.</t>
  </si>
  <si>
    <t>http://ift.tt/1fpphcL</t>
  </si>
  <si>
    <t>February 04, 2014 at 04:36AM</t>
  </si>
  <si>
    <t>gerikson</t>
  </si>
  <si>
    <t>Bitcoin Charity Admits Its Biggest-Ever Donation Was Likely Stolen Money</t>
  </si>
  <si>
    <t>http://ift.tt/1fpd7R0</t>
  </si>
  <si>
    <t>http://ift.tt/1fppjkK</t>
  </si>
  <si>
    <t>February 04, 2014 at 05:24AM</t>
  </si>
  <si>
    <t>A mother and her 2 daughters take bitcoin for cookie sales</t>
  </si>
  <si>
    <t>http://ift.tt/1alfw1M</t>
  </si>
  <si>
    <t>http://ift.tt/1dnnNgD</t>
  </si>
  <si>
    <t>February 04, 2014 at 05:23AM</t>
  </si>
  <si>
    <t>nine_inch_ice</t>
  </si>
  <si>
    <t>Someone should do this - vote validation with a blockchain</t>
  </si>
  <si>
    <t>I was reading about etherium and thinking of other uses for bitcoin's transaction verification protocol. It occured to me that this type of system could be used for voting in governmental elections. Registered voters could receive thier registration in the mail with a QR code on it, go to thier polling location, scan it and show ID (if required), and place thier votes. Votes go into the blockchain and are validated by the miners. It would make it nearly impossible to rig an election.The current electronic voting machines are full of bugs and securty issues but we already know about the security and efficacy of the blockchain. Who would run miners for this blockchain? Maybe the government could offer an exchange for Bitcoin when the elections were over so miners could trade in thier votecoins for all the blocks they mined.</t>
  </si>
  <si>
    <t>http://ift.tt/1dnnSRh</t>
  </si>
  <si>
    <t>February 04, 2014 at 05:22AM</t>
  </si>
  <si>
    <t>TargetIsMoving</t>
  </si>
  <si>
    <t>Moving Target Systems for Bitcoin</t>
  </si>
  <si>
    <t>Hi Reddit - Wanted to share that today we started to accept bitcoin payments for our moving target systems. It seems that bitcoin is gaining traction in the firearms industry and we are excited to be part of it.</t>
  </si>
  <si>
    <t>http://ift.tt/1alfEhO</t>
  </si>
  <si>
    <t>February 04, 2014 at 05:21AM</t>
  </si>
  <si>
    <t>Akoustyk</t>
  </si>
  <si>
    <t>If there is no central bank that controls bitcoin, and no monetary policy, then how could inflation be controlled, interest rates be set for growth or otherwise, and how can the currency be stabilized?</t>
  </si>
  <si>
    <t>Let's suppose that some country adopts bitcoin exclusively, bitcoin value would go up initially due to the demand, and then that country has a terrible economy crash, then wouldn't bitcoin just unravel into possibly becoming worthless?How could a country such as that kind of give the green light for investment and growth in economic expansion, and then put on the brakes for savings if the economy is not expanding.Let's say all the bitcoin is mined and accounted for, and it is the only currency in the world.What do you do, as a country if you want to invest in growth? As it is now, the country can just make new money, and as long as the country increases in worth beyond the value of new money created, then they are ahead of the game.With bitcoin, I can only see that coming from investors. But at a given point, wouldn't all the money be tied up somewhere?You'd have to somehow create new bitcoins, to create new worth in the world. But wouldn't that require some sort of central authority?</t>
  </si>
  <si>
    <t>http://ift.tt/1alfK8W</t>
  </si>
  <si>
    <t>February 04, 2014 at 05:19AM</t>
  </si>
  <si>
    <t>dinkydarko</t>
  </si>
  <si>
    <t>Blockchain #tweet4btc scam?</t>
  </si>
  <si>
    <t>Hi Guys, I know this might sound petty, but I really don't like the feeling of getting scammed. so hear me out:I recently signed up to Blockchain to be my mobile wallet. It's not the most pretty, but the flexibility is great.I noticed on their wallet page they have a #tweet4btc thing, and since i'm just getting started and crave even the tiniest btc, i tweeted. I didn't receive anything in return, so I asked them about it and was advised to open a helpdesk ticket.I did so, and was told i didnt meet the 'criteria'.See this exchangeIt kind of feels like I was never going to meet the criteria regardless of what my account was like. At the very least the criteria should be displayed before you tweet.As i say, sound petty for such a small amount, but 1. i needed to get it off my chest, 2. Have any of you guys received anything for it their #tweet4btc thing?</t>
  </si>
  <si>
    <t>http://ift.tt/1dno6Id</t>
  </si>
  <si>
    <t>February 04, 2014 at 05:13AM</t>
  </si>
  <si>
    <t>jalgroy</t>
  </si>
  <si>
    <t>[Question] Assuming Moore's law continues to apply, how long will it be until we are able to brute force private keys from public keys?</t>
  </si>
  <si>
    <t>I'm not very well educated on this subject, but I know it would be possible to crack private keys if you just had enough computing power (like, a lot). Is it possible to estimate a time frame for this using Moore's law?</t>
  </si>
  <si>
    <t>http://ift.tt/1invqci</t>
  </si>
  <si>
    <t>February 04, 2014 at 06:37AM</t>
  </si>
  <si>
    <t>WildFireca</t>
  </si>
  <si>
    <t>CoinTerra Battles With Performance Issues and Security Breach</t>
  </si>
  <si>
    <t>http://ift.tt/1cN5gi4</t>
  </si>
  <si>
    <t>http://ift.tt/1inCENk</t>
  </si>
  <si>
    <t>February 04, 2014 at 06:35AM</t>
  </si>
  <si>
    <t>crzylibtardgurl</t>
  </si>
  <si>
    <t>Oh Good, Another Huge Company Hacked for Credit Card Information</t>
  </si>
  <si>
    <t>http://ift.tt/1cNvFMO</t>
  </si>
  <si>
    <t>http://ift.tt/1j8gstr</t>
  </si>
  <si>
    <t>February 04, 2014 at 06:33AM</t>
  </si>
  <si>
    <t>telepatheic</t>
  </si>
  <si>
    <t>Max Keiser: "Invest in Cryptocurrencies - Don't Become Debt Crack Whore!"</t>
  </si>
  <si>
    <t>http://ift.tt/1j8gIsl</t>
  </si>
  <si>
    <t>http://ift.tt/1j8gIsp</t>
  </si>
  <si>
    <t>February 04, 2014 at 06:31AM</t>
  </si>
  <si>
    <t>danybash</t>
  </si>
  <si>
    <t>Bit Coin Markets? setting up a store..</t>
  </si>
  <si>
    <t>Hi Guys,I am new to bitcoin and looking to start selling products for bit coins, iphone, windows phone and various android phone accessories.The thing is I don't have a store at present (dedicated website) and I dont really want to build one, would rather setup something like ebay. what I want to ask, does anyone use Coingig?thanks,</t>
  </si>
  <si>
    <t>http://ift.tt/1j8gT79</t>
  </si>
  <si>
    <t>February 04, 2014 at 06:30AM</t>
  </si>
  <si>
    <t>U.S. Post Office Considers Bitcoin Exchange</t>
  </si>
  <si>
    <t>http://ift.tt/1fBsN61</t>
  </si>
  <si>
    <t>http://ift.tt/1inD9ah</t>
  </si>
  <si>
    <t>February 04, 2014 at 06:21AM</t>
  </si>
  <si>
    <t>Bitcoin integrated POS systems/Software? Where are they? Not the bitpay/coinbase stuff but fee free systems that merchants can add with no bitcoin specific investment.</t>
  </si>
  <si>
    <t>This doesn't seem to be talked about much. Why? Lots of companies already have POS systems, are there not "plug ins" they can easily add to support bitcoin?How about businesses that are looking for new POS systems or POS replacements for aging equipment? Lots of small businesses are still using obsolete systems or even cash registers!.</t>
  </si>
  <si>
    <t>http://ift.tt/1kHjFxZ</t>
  </si>
  <si>
    <t>February 04, 2014 at 06:17AM</t>
  </si>
  <si>
    <t>San Antonio Crypto Currency Meetup</t>
  </si>
  <si>
    <t>http://satxcc.github.io</t>
  </si>
  <si>
    <t>http://ift.tt/1kHkPd4</t>
  </si>
  <si>
    <t>TacoT</t>
  </si>
  <si>
    <t>Matt Miller - USPS Considers Bitcoin Exchange (Bloomberg)</t>
  </si>
  <si>
    <t>http://ift.tt/1boAVoX</t>
  </si>
  <si>
    <t>http://ift.tt/1kHkNBS</t>
  </si>
  <si>
    <t>February 04, 2014 at 06:13AM</t>
  </si>
  <si>
    <t>bitorbust</t>
  </si>
  <si>
    <t>Avoiding "insider trading"</t>
  </si>
  <si>
    <t>I have been planning to mine bitcoins for the past couple months and I finally found enough money to start. However because my dad works with a banking company, I cant invest because of its insider trading policy. plus because I'm a minor(no pun intended) I have to do it as my dad's "financial adviser". Any advice on how to still invest/mine without getting my dad fired or worse?Also, can anyone explain how dealing with the technical end of the stock market makes Bitcoin investments "Insider trading"</t>
  </si>
  <si>
    <t>http://ift.tt/1boAVp1</t>
  </si>
  <si>
    <t>February 04, 2014 at 06:15AM</t>
  </si>
  <si>
    <t>R_Lem</t>
  </si>
  <si>
    <t>Bitcoin vs. Gold: Hedge Fund Adviser Weighs In</t>
  </si>
  <si>
    <t>http://ift.tt/1k5ewC0</t>
  </si>
  <si>
    <t>http://ift.tt/1kHkNBY</t>
  </si>
  <si>
    <t>February 04, 2014 at 06:10AM</t>
  </si>
  <si>
    <t>cal603muff</t>
  </si>
  <si>
    <t>sent Lynda.com a suggestion to accept bitcoin and their response.</t>
  </si>
  <si>
    <t>Message: have yout hought about accepting bitcoin as payment for your membership or to watch individual videos?Their response: Hi Eric,Thank you for your email. At this time we do not accept bitcoin as a payment method, but I will make note of your suggestion and inform the appropriate team. Sincerely,Client Services Coordinator Toll free in U.S.: 1-888-335-9632 International: 1-805-477-3900lynda.com 6410 Via Real Carpinteria, CA 93013</t>
  </si>
  <si>
    <t>http://ift.tt/1kHkNSe</t>
  </si>
  <si>
    <t>February 04, 2014 at 06:08AM</t>
  </si>
  <si>
    <t>BTCTalks</t>
  </si>
  <si>
    <t>FBI Recognizes Virtual Currencies as legitimate</t>
  </si>
  <si>
    <t>http://ift.tt/1j89xQR</t>
  </si>
  <si>
    <t>http://ift.tt/1inzZ6i</t>
  </si>
  <si>
    <t>February 04, 2014 at 06:03AM</t>
  </si>
  <si>
    <t>Vibr8gKiwi</t>
  </si>
  <si>
    <t>Dogecoin wtf</t>
  </si>
  <si>
    <t>I never paid attention to dogecoin before because I thought it was a joke but something is going on. Go look at the /r/dogecoin subreddit. It has significantly more active users right now than /r/bitcoin. And it already has half the number of subscribers of this subreddit and is gaining rapidly. Apparently this has been happening under my nose but as everyone here downvotes anything doge related I wasn't aware.If you go to that subreddit people don't know what the fark they are doing but it doesn't matter--they are tipping, they are giving to charity, they are having FUN. Everyone is friendly and very excited--it's a very stark contrast to here. There seems to be a lot of new crypto users joining there instead of here. A LOT of new crypto users.I think there are significant lessons to be learned in what's going on. And I have to admit that if I was less technical or new to crypto I'd be much more attracted to dogecoin than to bitcoin or litecoin... and given the numbers of users there I think that's what's happening.I don't think this should just continue to be downvoted and ignored. What does this mean? Is there something to do here?</t>
  </si>
  <si>
    <t>http://ift.tt/1kHem1E</t>
  </si>
  <si>
    <t>February 04, 2014 at 06:01AM</t>
  </si>
  <si>
    <t>Btc for cash back on 32" Interweb ready tv</t>
  </si>
  <si>
    <t>http://ift.tt/1j89AfE</t>
  </si>
  <si>
    <t>http://ift.tt/1inA0Y3</t>
  </si>
  <si>
    <t>vilinu</t>
  </si>
  <si>
    <t>Que es Bitcoin? Explicado con un simple ejemplo de envío de dineo. Banca...</t>
  </si>
  <si>
    <t>http://ift.tt/1j89AfG</t>
  </si>
  <si>
    <t>http://ift.tt/1inzZ6r</t>
  </si>
  <si>
    <t>February 04, 2014 at 05:58AM</t>
  </si>
  <si>
    <t>notimethanks</t>
  </si>
  <si>
    <t>How do you know your money is safe if you're not watching it?</t>
  </si>
  <si>
    <t>http://ift.tt/1inA1ej</t>
  </si>
  <si>
    <t>http://ift.tt/1j89AMA</t>
  </si>
  <si>
    <t>February 04, 2014 at 05:56AM</t>
  </si>
  <si>
    <t>jamblico</t>
  </si>
  <si>
    <t>The latest movies - Online - Pay with Bitcoin - Better than Netflix</t>
  </si>
  <si>
    <t>http://ift.tt/1inA1en</t>
  </si>
  <si>
    <t>http://ift.tt/1j89AME</t>
  </si>
  <si>
    <t>February 04, 2014 at 06:55AM</t>
  </si>
  <si>
    <t>h2d</t>
  </si>
  <si>
    <t>she's ready to hit the town, mining gear</t>
  </si>
  <si>
    <t>http://ift.tt/1bkXbwR</t>
  </si>
  <si>
    <t>http://ift.tt/1fCqJdY</t>
  </si>
  <si>
    <t>February 04, 2014 at 06:25AM</t>
  </si>
  <si>
    <t>RojoionRhapsodos</t>
  </si>
  <si>
    <t>I've been working on an episodic show since 2008 and I am now selling the episodes exclusively with Bitcoin.</t>
  </si>
  <si>
    <t>http://ift.tt/1fCqNuo the details you need to know are there. If you have any questions, please, don't hesitate to message me. Even trying the one episode would be worth it. I'm sure that if you try one episode, you'll have a new hobby for the next few years to come.Thanks, everybody.</t>
  </si>
  <si>
    <t>http://ift.tt/1bkXfgj</t>
  </si>
  <si>
    <t>February 04, 2014 at 06:47AM</t>
  </si>
  <si>
    <t>Bidofthis</t>
  </si>
  <si>
    <t>eBay 10K:eBay mentions Coinbase and Bitpay in annual report as competition (among others)</t>
  </si>
  <si>
    <t>http://ift.tt/1nKqh18</t>
  </si>
  <si>
    <t>http://ift.tt/LsY6Vc</t>
  </si>
  <si>
    <t>February 04, 2014 at 06:46AM</t>
  </si>
  <si>
    <t>Empifrik</t>
  </si>
  <si>
    <t>Dogecoin is not Mugabecoin: A Discussion of Inflation</t>
  </si>
  <si>
    <t>http://ift.tt/1nKqh1h</t>
  </si>
  <si>
    <t>http://ift.tt/MU0DJv</t>
  </si>
  <si>
    <t>February 04, 2014 at 07:14AM</t>
  </si>
  <si>
    <t>BitcoinCharts removed BTC-e from its charts?</t>
  </si>
  <si>
    <t>I am always/regularly following on BTC traded volume by exchangers values and today I noticed that BTC-e has been removed: http://ift.tt/1bXmeWS trading volume for the last time I checked (a couple of days ago) was some 28% of a total Bitcoin trading market and that was the top value, shared with Bitstamp (the two where pretty much head to head).What is going on?</t>
  </si>
  <si>
    <t>http://ift.tt/1nKwUAB</t>
  </si>
  <si>
    <t>February 04, 2014 at 07:03AM</t>
  </si>
  <si>
    <t>jam1111</t>
  </si>
  <si>
    <t>Proudvoices.com now accepting BTC + DOGE as payment for voiceover projects [such wow]</t>
  </si>
  <si>
    <t>http://proudvoices.com</t>
  </si>
  <si>
    <t>http://ift.tt/1nKtDkE</t>
  </si>
  <si>
    <t>I never paid attention to dogecoin before because I thought it was a joke but something is going on. Go look at the /r/dogecoin subreddit. It has significantly more active users right now than /r/bitcoin. And it already has half the number of subscribers of this subreddit and is gaining rapidly. Apparently this has been happening under my nose but as everyone here downvotes anything doge related I wasn't aware.If you go to that subreddit people don't know what the fark they are doing but it doesn't matter--they are tipping, they are giving to charity, they are having FUN. Everyone is friendly and very excited--it's a very stark contrast to here. There seems to be a lot of new crypto users joining there instead of here. A LOT of new crypto users.I think there are significant lessons to be learned in what's going on. And I have to admit that if I was less technical or new to crypto I'd be much more attracted to dogecoin than to bitcoin or litecoin... and given the numbers of users there I think that's what's happening.I don't think this should just continue to be downvoted and ignored. What does this mean? Is there something to do here?Edit:Congrats bitcoiners, you downvoted this post away so nobody has to see it. I'll be back to post again if/when /r/dogecoin gains more users than /r/bitcoin--maybe someone will care then. At the rate it's going that will be next month.</t>
  </si>
  <si>
    <t>February 04, 2014 at 07:34AM</t>
  </si>
  <si>
    <t>The Washington Post thinks Bitcoin will stabilize in the future</t>
  </si>
  <si>
    <t>http://ift.tt/1k5u4pm</t>
  </si>
  <si>
    <t>http://ift.tt/1bXp7a9</t>
  </si>
  <si>
    <t>February 04, 2014 at 07:33AM</t>
  </si>
  <si>
    <t>CryptoCauses - CharityBOMB - Help Feed the Homeless</t>
  </si>
  <si>
    <t>http://ift.tt/1bXp8uA</t>
  </si>
  <si>
    <t>http://ift.tt/1bXp667</t>
  </si>
  <si>
    <t>February 04, 2014 at 07:31AM</t>
  </si>
  <si>
    <t>joe2100</t>
  </si>
  <si>
    <t>Corruption is costing $185 billion a year across European Union's 28 countries. Hmm, what could possibly solve this dilemma?</t>
  </si>
  <si>
    <t>http://ift.tt/1fHztiq</t>
  </si>
  <si>
    <t>http://ift.tt/1bXpce1</t>
  </si>
  <si>
    <t>February 04, 2014 at 07:30AM</t>
  </si>
  <si>
    <t>How does an intermediate BIP38 code enable a two-party transaction between untrusted peers?</t>
  </si>
  <si>
    <t>As an example use case, I ordered a bitcoin paper wallet card from Bit-Card. I entered an intermediate code, as instructed.My understanding is, the algorithm used to generate a bitcoin address from a BIP38 intermediate code provides the following: an address, a verification code for that address, and an encrypted private key. The verification code, when decrypted with the passphrase, shows the address. This way, the second party never actually sees the unencrypted private key.Do I have that right?</t>
  </si>
  <si>
    <t>http://ift.tt/1bXphhJ</t>
  </si>
  <si>
    <t>February 04, 2014 at 07:25AM</t>
  </si>
  <si>
    <t>micine.webs.com is accepting bitcoins since yesterday</t>
  </si>
  <si>
    <t>http://ift.tt/1k5ugVI</t>
  </si>
  <si>
    <t>http://ift.tt/1bXpiSS</t>
  </si>
  <si>
    <t>February 04, 2014 at 05:51AM</t>
  </si>
  <si>
    <t>btchombre</t>
  </si>
  <si>
    <t>If you think you're entering the Bitcoin market too late, this should convince you otherwise</t>
  </si>
  <si>
    <t>http://ift.tt/1alk20h</t>
  </si>
  <si>
    <t>http://ift.tt/1cOCf5B</t>
  </si>
  <si>
    <t>February 04, 2014 at 05:44AM</t>
  </si>
  <si>
    <t>Bits &amp;amp; Bobs ? (Suggestion for Bitcoin subunit)</t>
  </si>
  <si>
    <t>Ok I know some of us have been scratching our heads over the excessive use of decimals when it comes to dealing with bitcoins and countless debates and suggestions have been made. So here's one more, take it or thrash it -We know that 108 satoshis = 1 bitcoin. So I was thinking why not have an intermediate subunit @ 104 instead of using mini(mbit) and micro units(ubit) and finally satoshis? Enter bobcoins or simply bobs. (Apologies if this has been suggested before, I searched the forums and couldn't find any)So 10,000 Satoshis = 1 bob and 10,000 bobs = 1 BTC.Right now, assuming bitcoin price is 800$,1 bob = 8 cents, 10 bobs = 80 cents, 100 bobs = 8$, 1000 bobs = 80$, 10,000 bobs = 1 bitcoinIn monetary terms at present and most likely in the near future when bitcoin is still in the 3-4 digit range pegged against the USD, it shall be easy to visualize the value of a bob against USD.It think it's far more easier to measure in bobs than decimals (notice how different 0.0001 bitcoins are from 0.00001 eh? 10 x times!!) And finally, why bobs?? Becasue etymologically bobs were used to denote shillings in britain and have an association with fractional currency already. I think bits and bobs fit in nicely and completement each other even in this new context.</t>
  </si>
  <si>
    <t>http://ift.tt/1ifITlK</t>
  </si>
  <si>
    <t>February 04, 2014 at 05:33AM</t>
  </si>
  <si>
    <t>simplykind</t>
  </si>
  <si>
    <t>Btc-e down?</t>
  </si>
  <si>
    <t>Well, rumor is that BTC-e is being shut down. Now I'm getting a "503 Service Temporarily Unavailable" error. I have lots of coin in there. Is this something we should be worried about?</t>
  </si>
  <si>
    <t>http://ift.tt/1ifF8N0</t>
  </si>
  <si>
    <t>DarmokDoge</t>
  </si>
  <si>
    <t>St. Louis "Strange Donuts" to accept BTC starting tomorrow - LET'S RALLY!</t>
  </si>
  <si>
    <t>Strange Donuts, a popular St. Louis donut shop is going to start accepting Bitcoing &amp; Dogecoin tomorrow. Let's show them how much we appreciate it!If you're in or around St. Louis tomorrow, try to make it by. They are open 6AM to 2PM. If you haven't been there yet you should go anyway.Their "Classics" will run you about .0012 BTC. Their "Creations" are twice that.If we can make a splash for them tomorrow, other businesses in the area might start to accept!</t>
  </si>
  <si>
    <t>http://ift.tt/1ifF7ss</t>
  </si>
  <si>
    <t>Barrons: "Buying with the Bitcoin Crowd"</t>
  </si>
  <si>
    <t>http://ift.tt/1bX2SRB</t>
  </si>
  <si>
    <t>http://ift.tt/1gHyHWt</t>
  </si>
  <si>
    <t>February 04, 2014 at 05:31AM</t>
  </si>
  <si>
    <t>WiWr</t>
  </si>
  <si>
    <t>Anyone know of a log scale graph of trading volume over time?</t>
  </si>
  <si>
    <t>I hate the linear scale in bitcoin, I feel tricked.</t>
  </si>
  <si>
    <t>http://ift.tt/1gHyKRT</t>
  </si>
  <si>
    <t>Petition the Wikimedia Foundation to accept Bitcoin donations</t>
  </si>
  <si>
    <t>http://ift.tt/1bX2TVT</t>
  </si>
  <si>
    <t>http://ift.tt/1gHyJ0p</t>
  </si>
  <si>
    <t>February 04, 2014 at 05:30AM</t>
  </si>
  <si>
    <t>How Bitcoin is doing in Emerging Markets</t>
  </si>
  <si>
    <t>http://ift.tt/1nK9KdC</t>
  </si>
  <si>
    <t>http://ift.tt/1gHyKS2</t>
  </si>
  <si>
    <t>February 04, 2014 at 07:49AM</t>
  </si>
  <si>
    <t>utahsaints</t>
  </si>
  <si>
    <t>Bitcoinity showing the value as ~$800 for the whole of this year?</t>
  </si>
  <si>
    <t>Sorry if this has already been addressed, I've not been on here much lately. But I have been checking the value of BTC on http://ift.tt/ZdgKkp every few days for several months now. And it's been hovering between 900 and 1000 for a while. Today it's showing at ~800, and the graph shows it hasn't been anywhere near 1000 in months. Am I going mad? Or have they revised their sources retroactively?</t>
  </si>
  <si>
    <t>http://ift.tt/1igeJPc</t>
  </si>
  <si>
    <t>February 04, 2014 at 08:46AM</t>
  </si>
  <si>
    <t>gfdsgtwertgewtw</t>
  </si>
  <si>
    <t>freeee btc</t>
  </si>
  <si>
    <t>http://ift.tt/1dnOxNU</t>
  </si>
  <si>
    <t>http://ift.tt/1alOTd9</t>
  </si>
  <si>
    <t>BTCunts</t>
  </si>
  <si>
    <t>Let's be realistic about dogecoin</t>
  </si>
  <si>
    <t>The reason it's popular is the same reason reality TV is popular and useless apps are the norm on phones. People require mindless entertainment 24/7. I personally don't give a fuck how popular it gets. American Idol or Jersey shore will probably have more viewers than the new Cosmos coming out. Mainstream humans blow.</t>
  </si>
  <si>
    <t>http://ift.tt/1dnOMIZ</t>
  </si>
  <si>
    <t>February 04, 2014 at 08:45AM</t>
  </si>
  <si>
    <t>Law Library of Congress releases report on Bitcoin's legal status around the world</t>
  </si>
  <si>
    <t>http://ift.tt/1fGViPc</t>
  </si>
  <si>
    <t>http://ift.tt/1alPpaS</t>
  </si>
  <si>
    <t>doggykoin</t>
  </si>
  <si>
    <t>Bitcoin is myspace. Dogecoin is facebook.</t>
  </si>
  <si>
    <t>nm</t>
  </si>
  <si>
    <t>http://ift.tt/1nKTfhm</t>
  </si>
  <si>
    <t>February 04, 2014 at 08:33AM</t>
  </si>
  <si>
    <t>Soulthriller</t>
  </si>
  <si>
    <t>Will Bitcoins crash to zero once quantum computing makes it possible to hack the blockchain?</t>
  </si>
  <si>
    <t>A thought occurred to me today. In say 10 years or however long it takes for quantum computing to become a reality, will Bitcoin and any other algorithm-based cryptocurrency be a thing of the past given once computing reaches that level it will be possible to hack the blockchain? I am not an expert on Bitcoin but I am quite invested in it and I am interested in the potential long-term issues regarding Bitcoin.</t>
  </si>
  <si>
    <t>http://ift.tt/1fpRCjf</t>
  </si>
  <si>
    <t>February 04, 2014 at 09:03AM</t>
  </si>
  <si>
    <t>Igloocube</t>
  </si>
  <si>
    <t>An indie game studio has just started accepting Bitcoin donations!</t>
  </si>
  <si>
    <t>Heya /r/Bitcoin!I'm NeonPuzzler, a community manager for SanctuaryRPG, a retro ASCII-art based RPG with an original soundtrack! [Check it out here!](http://ift.tt/1cttcH6)I'm posting here to share with all of you wonderful people that our company, Black Shell Games, is now accepting donations via Bitcoin! SanctuaryRPG is our first real game to be released, and it's free to play! For our future paid games, we will be accepting Bitcoin (and possibly giving discounts to those who pay by Bitcoin!)Just thought I'd share that another company has joined the elite ranks of Bitcoin-accepting groups!Thank you very much for your time!</t>
  </si>
  <si>
    <t>http://ift.tt/1bXE9ge</t>
  </si>
  <si>
    <t>February 04, 2014 at 09:01AM</t>
  </si>
  <si>
    <t>pogmo47</t>
  </si>
  <si>
    <t>Monsanto V Aussie Organic Farmer. Reddit Army Bitcoin community effort needed. Steve Marsh’s trial starts on the 10th of February, 2014 at the Western Australian Supreme Court. He need's to raise hundreds of thousands of dollars for the court case. Come on Bitcoiners! Let's do this!</t>
  </si>
  <si>
    <t>http://ift.tt/1nKX3z7</t>
  </si>
  <si>
    <t>http://ift.tt/1bXEi35</t>
  </si>
  <si>
    <t>February 04, 2014 at 08:59AM</t>
  </si>
  <si>
    <t>ponzi_io</t>
  </si>
  <si>
    <t>Bitcoin Ponzi scheme</t>
  </si>
  <si>
    <t>http://ponzi.io</t>
  </si>
  <si>
    <t>http://ift.tt/1bXEqjf</t>
  </si>
  <si>
    <t>February 04, 2014 at 08:58AM</t>
  </si>
  <si>
    <t>13 Reasons Why Cash Is Terrible</t>
  </si>
  <si>
    <t>http://ift.tt/1nKXw4g</t>
  </si>
  <si>
    <t>http://ift.tt/1bXEyis</t>
  </si>
  <si>
    <t>February 04, 2014 at 09:23AM</t>
  </si>
  <si>
    <t>Here Comes The Next Great Depression - Mike Maloney</t>
  </si>
  <si>
    <t>http://ift.tt/MUyUZh</t>
  </si>
  <si>
    <t>http://ift.tt/MUyUZj</t>
  </si>
  <si>
    <t>sarae93</t>
  </si>
  <si>
    <t>$50k to invest</t>
  </si>
  <si>
    <t>I have $50,000 that I'm looking to invest in bitcoins. At this point, is it still worth going the mining route? And what hardware would you all recommend? Every individual I speak with about the topic tries to dissuade me from mining due to cost, but I'm interested in hearing what you all think.Thank you for your input</t>
  </si>
  <si>
    <t>http://ift.tt/1kI9BF2</t>
  </si>
  <si>
    <t>February 04, 2014 at 09:21AM</t>
  </si>
  <si>
    <t>Rodyland</t>
  </si>
  <si>
    <t>Just made my first non-internet Bitcoin purchase</t>
  </si>
  <si>
    <t>And it feels good! Bought a gift for my wife from Vera Chan (http://ift.tt/15TnA5J) in King Street Melbourne. And coincidentally enough a woman from ABC radio was there at the time and interviewed me and the shop assistant, and watched the transaction unfold in real-time. She seemed quite impressed with the whole thing. Hope I didn't derp the interview!</t>
  </si>
  <si>
    <t>http://ift.tt/1kI9Dwx</t>
  </si>
  <si>
    <t>February 04, 2014 at 09:20AM</t>
  </si>
  <si>
    <t>Win $500 in Bitcoin</t>
  </si>
  <si>
    <t>http://lnc.hr/e5bCT</t>
  </si>
  <si>
    <t>http://ift.tt/MUz8ja</t>
  </si>
  <si>
    <t>February 04, 2014 at 09:18AM</t>
  </si>
  <si>
    <t>Blockchain showing less money than multibit?</t>
  </si>
  <si>
    <t>i have .08 cents in my block chain wallet. and when i synced it to my multibit app it said i now have .09cents.so technically speaking. when i buy things (which i can't right now cuz i have nothing at all in it BUT WHEN I DO!) should i use the multibit because it increases the worth?</t>
  </si>
  <si>
    <t>http://ift.tt/1kI9QQs</t>
  </si>
  <si>
    <t>February 04, 2014 at 09:17AM</t>
  </si>
  <si>
    <t>pillyg</t>
  </si>
  <si>
    <t>Bitcoinity Default is now Bitstamp</t>
  </si>
  <si>
    <t>Bitcoinity has changed their default exchange from MtGox to Bitstamp . Do you think the is the beginning of the end for MtGox? MtGox's price always seems inflated by at least $100.</t>
  </si>
  <si>
    <t>http://ift.tt/MUzhCZ</t>
  </si>
  <si>
    <t>February 04, 2014 at 09:15AM</t>
  </si>
  <si>
    <t>dogem</t>
  </si>
  <si>
    <t>Visual Comparison of Bitcoin to Sovereign Currency Trading</t>
  </si>
  <si>
    <t>http://ift.tt/MUzjLn</t>
  </si>
  <si>
    <t>http://ift.tt/MUzlTo</t>
  </si>
  <si>
    <t>chrisevansonline</t>
  </si>
  <si>
    <t>Play Live Real Blackjack in Skype</t>
  </si>
  <si>
    <t>If you are looking for a platform where Blackjack and Bitcoin meet, NXTJACK will definitely be a great find. This is another cryptocurrency gambling website since aside from Bitcoin; it also accepts Nextcoin and Litecoin as payment methods. You can always know more about at http://ift.tt/MUzrdL and play.</t>
  </si>
  <si>
    <t>http://ift.tt/1kIaaie</t>
  </si>
  <si>
    <t>February 04, 2014 at 09:13AM</t>
  </si>
  <si>
    <t>Sen. Carper: US should ‘lead way’ in Bitcoin regulation</t>
  </si>
  <si>
    <t>http://ift.tt/LsXmiT</t>
  </si>
  <si>
    <t>http://ift.tt/1kIakGc</t>
  </si>
  <si>
    <t>February 04, 2014 at 09:07AM</t>
  </si>
  <si>
    <t>pietrod21</t>
  </si>
  <si>
    <t>INCREDIBLE BUG ON BLOOMBERG!!</t>
  </si>
  <si>
    <t>http://ift.tt/1igAe2o OF 100%!!! WHAT A PREMONITION!!! :)</t>
  </si>
  <si>
    <t>http://ift.tt/1nKXObv</t>
  </si>
  <si>
    <t>Heya /r/Bitcoin!I'm Igloocube, a community manager for SanctuaryRPG, a retro ASCII-art based RPG with an original soundtrack! Check it out here!I'm posting here to share with all of you wonderful people that our company, Black Shell Games, is now accepting donations via Bitcoin! SanctuaryRPG is our first real game to be released, and it's free to play! For our future paid games, we will be accepting Bitcoin (and possibly giving discounts to those who pay by Bitcoin!)Just thought I'd share that another company has joined the elite ranks of Bitcoin-accepting groups!Thank you very much for your time!</t>
  </si>
  <si>
    <t>February 04, 2014 at 08:00AM</t>
  </si>
  <si>
    <t>chromosundrift</t>
  </si>
  <si>
    <t>HSBC Denying Large Cash Withdrawls</t>
  </si>
  <si>
    <t>http://ift.tt/1bXt7Yd</t>
  </si>
  <si>
    <t>http://ift.tt/1k5xQiB</t>
  </si>
  <si>
    <t>February 04, 2014 at 07:56AM</t>
  </si>
  <si>
    <t>200,000 Hotels Now Accept Bitcoin Through Online Travel Agency CheapAir</t>
  </si>
  <si>
    <t>http://ift.tt/1alAA8n</t>
  </si>
  <si>
    <t>http://ift.tt/1k5xQiH</t>
  </si>
  <si>
    <t>February 04, 2014 at 09:36AM</t>
  </si>
  <si>
    <t>TheNexxusCorporation</t>
  </si>
  <si>
    <t>Bidding platform for Bitcoin and Alt Coins - Nexxus Corporation</t>
  </si>
  <si>
    <t>Dear investors and users,We are proud to announce our new marketplace, this can be located here: http://ift.tt/1nL5MBp signup and start trading, we welcome new additions and features so please contact us at anytime.Kind Regards,The Nexxus Corporation.</t>
  </si>
  <si>
    <t>http://ift.tt/1bXJOmq</t>
  </si>
  <si>
    <t>February 04, 2014 at 09:32AM</t>
  </si>
  <si>
    <t>awfml</t>
  </si>
  <si>
    <t>Concept for a Bitcoin investment tracker, to show you how your past investments stack up against the current price.</t>
  </si>
  <si>
    <t>http://ift.tt/1j7gTEq</t>
  </si>
  <si>
    <t>http://ift.tt/1nL5Ot9</t>
  </si>
  <si>
    <t>February 04, 2014 at 09:24AM</t>
  </si>
  <si>
    <t>[ANN][POOL][WDC] 0% Stratum, Vardiff profit sharing with big miners over 3mh/s</t>
  </si>
  <si>
    <t>http://ift.tt/1fIyDCd</t>
  </si>
  <si>
    <t>http://ift.tt/LJtvmX</t>
  </si>
  <si>
    <t>February 04, 2014 at 10:11AM</t>
  </si>
  <si>
    <t>Hikers4Homeless</t>
  </si>
  <si>
    <t>Who can help me understand this?</t>
  </si>
  <si>
    <t>http://ift.tt/1nLdD1Z. Check our facebook page for info about the launch of this new nonprofit - Hikers for the Homeless. Providing survival kits and supplies to the homeless from those of us who love the outdoors. Someone has suggested that I accept bitcoin and that others are helping the homeless this way but I don't know what it is, or how to do it. Any advice?</t>
  </si>
  <si>
    <t>http://ift.tt/1kInZgE</t>
  </si>
  <si>
    <t>February 04, 2014 at 10:09AM</t>
  </si>
  <si>
    <t>girabbit85</t>
  </si>
  <si>
    <t>[Review] - getbitcoin.com.au</t>
  </si>
  <si>
    <t>Not many reviews of these guys on the webz despite them being first page on google for "buy bitcoin australia". I've seen two positive experiences reported and one person claiming they were scammed, so thought I'd put my experience so far.Deposited (luckily) a small amount &gt;24hours ago NAB. Have had zero communication since, nothing in my wallet and nothing being processed on the blockchain. I've sent multiple support requests through the website without response and there is no phone number or email address. However, the business is registered via a valid ABN.It may just be a delay, it may be an error with the bank, but they could at least contact me... Will update as things change.Not impressed so far. Any other experiences?</t>
  </si>
  <si>
    <t>http://ift.tt/1kIooPX</t>
  </si>
  <si>
    <t>February 04, 2014 at 10:03AM</t>
  </si>
  <si>
    <t>BitBling</t>
  </si>
  <si>
    <t>Bitcoin static-cling window stickers!</t>
  </si>
  <si>
    <t>http://bitbling.com</t>
  </si>
  <si>
    <t>http://ift.tt/1k5S0sT</t>
  </si>
  <si>
    <t>February 04, 2014 at 09:59AM</t>
  </si>
  <si>
    <t>chipbag123</t>
  </si>
  <si>
    <t>Will something replace Bitcoin? Also we will have parties after every bad exchange is shut down and the owners arrested - everyone is welcome.</t>
  </si>
  <si>
    <t>Ok, I'm invested in BTC and trade it myself, but how many of you guys think it will stay forever and how many of you think something else will replace it? Why wouldn't it be replaced in 5-10 years? Surely something new can be created that blows BTC out of the water in a decade - we can't even imagine it yet maybe. But, why will BTC stay that long if you think it will? I'm not an emotional trader, I'm just curious.Also, the second part is true, we have to organize parties so when a terrible exchange like MtGox is shut down (if it is, because the owners are evil) we need megaparties to celebrate haha.</t>
  </si>
  <si>
    <t>http://ift.tt/1bXMmAR</t>
  </si>
  <si>
    <t>February 04, 2014 at 09:55AM</t>
  </si>
  <si>
    <t>trainrider27</t>
  </si>
  <si>
    <t>I understand that there is a hard limit of 21 million bitcoins that can be created. Because Bitcoin software is open source, is it possible for that limit to be changed? Why or why not?</t>
  </si>
  <si>
    <t>http://ift.tt/1k5RYBm</t>
  </si>
  <si>
    <t>February 04, 2014 at 10:34AM</t>
  </si>
  <si>
    <t>Frankdog98</t>
  </si>
  <si>
    <t>New Bitcoin auction site? Bitmit replacement?</t>
  </si>
  <si>
    <t>I know I can't believe the bitmit is gone! I used to sell all kinds of stuff on there!I read that a new BTC auction site just launched this week[u]http://ift.tt/1bXRx3Q] suppossedly literally just openedI looked around a little looks like a beta but looks promising! Maybe there is hope ;D</t>
  </si>
  <si>
    <t>http://ift.tt/1nLhWKD</t>
  </si>
  <si>
    <t>February 04, 2014 at 10:30AM</t>
  </si>
  <si>
    <t>arruah</t>
  </si>
  <si>
    <t>Russia's largest bank commission increases by + 1.5% plastic card service for overseas operations.</t>
  </si>
  <si>
    <t>http://ift.tt/1bXREMX</t>
  </si>
  <si>
    <t>http://ift.tt/1bXRF3b</t>
  </si>
  <si>
    <t>February 04, 2014 at 09:54AM</t>
  </si>
  <si>
    <t>Chicago Cubs spring training facility - Aerial 360 Panorama w/BTC ;)</t>
  </si>
  <si>
    <t>http://ift.tt/1bp6gb8</t>
  </si>
  <si>
    <t>http://ift.tt/1bXN0hX</t>
  </si>
  <si>
    <t>February 04, 2014 at 09:44AM</t>
  </si>
  <si>
    <t>JavierMcDrizzle</t>
  </si>
  <si>
    <t>Question: What happens when there are no more bitcoins to mine?</t>
  </si>
  <si>
    <t>If bitcoin mining means verifying a block of transactions, and people do it to get paid, then will people still want to verify transactions if there is no more monetary value to it?Or am I completely misunderstanding something?Addition: Are transaction fees a substantial reward for miners when all bitcoins have been mined already? Like right now solving a block is 25 bitcoins, will a future reward of just fees be similar to today's worth?</t>
  </si>
  <si>
    <t>http://ift.tt/1bp6gbe</t>
  </si>
  <si>
    <t>February 04, 2014 at 12:58PM</t>
  </si>
  <si>
    <t>Bookie Bets Big and Loses... Literally: The Story of the $200,000 BitcoinSports.eu Scam</t>
  </si>
  <si>
    <t>http://ift.tt/1j9pdUa</t>
  </si>
  <si>
    <t>http://ift.tt/1j9peY7</t>
  </si>
  <si>
    <t>February 04, 2014 at 12:56PM</t>
  </si>
  <si>
    <t>Mechprince</t>
  </si>
  <si>
    <t>Should I buy bitcoin now or wait?</t>
  </si>
  <si>
    <t>I own a few alt coins but I want to buy bitcoin too. Unfortunately I cannot afford it right now because it's too expensive for me. However, I am aware that I can buy satoshis. So my question is: should I buy now or wait? Do you all think that the price will go down dramatically some time this year or will the price continually rise?</t>
  </si>
  <si>
    <t>http://ift.tt/1j9psyA</t>
  </si>
  <si>
    <t>February 04, 2014 at 12:52PM</t>
  </si>
  <si>
    <t>generic_funnyname</t>
  </si>
  <si>
    <t>Is there a place for people to report lost bitcoins?</t>
  </si>
  <si>
    <t>So it can be calculated how may are left. I'm new here.</t>
  </si>
  <si>
    <t>http://ift.tt/1kJ2Lzc</t>
  </si>
  <si>
    <t>February 04, 2014 at 12:50PM</t>
  </si>
  <si>
    <t>Bitcoin – some misconceptions cleared up</t>
  </si>
  <si>
    <t>http://ift.tt/1ie73wP</t>
  </si>
  <si>
    <t>http://ift.tt/1fqgDeb</t>
  </si>
  <si>
    <t>February 04, 2014 at 12:46PM</t>
  </si>
  <si>
    <t>greyblok</t>
  </si>
  <si>
    <t>Why is Bitcoin difficult to buy?</t>
  </si>
  <si>
    <t>It seems like the only viable options are connecting a bank account, which seems kinda sketchy, and meeting someone in person and giving cash, which seems counter-intuitive for a digital currency. Why can't I use Credit/Debit cards on a reliable site to obtain BTC? What are easy ways to buy BTC with USD?</t>
  </si>
  <si>
    <t>http://ift.tt/MVchEa</t>
  </si>
  <si>
    <t>February 04, 2014 at 12:43PM</t>
  </si>
  <si>
    <t>BTC-e Downplays Concerns of New Russian Criminal Investigation</t>
  </si>
  <si>
    <t>http://ift.tt/1elv1aZ</t>
  </si>
  <si>
    <t>http://ift.tt/MVcjfg</t>
  </si>
  <si>
    <t>February 04, 2014 at 12:41PM</t>
  </si>
  <si>
    <t>mojum</t>
  </si>
  <si>
    <t>Potential scam escrow service? ausbit-escrow.com</t>
  </si>
  <si>
    <t>Hi guys, I recently joined localbitcoins.com to start selling some of my bitcoins (in Australia). I received an offer from a user who requested we use ausbit-escrow.com to facilitate the exchange. I checked the website and wasn't satisfied with what I saw, did some more digging on whois and it doesn't appear to be a legitimate business (two weeks old, not an Australian business, hidden domain registration details with short registration period, etc).Anyway, I replied to the guy to say I didn't want to use that escrow and he cancelled the offer with no further response.Do you guys think this is website a scam? And is there somewhere that this can be verified and should I report it to anyone?</t>
  </si>
  <si>
    <t>http://ift.tt/1kIXwzj</t>
  </si>
  <si>
    <t>February 04, 2014 at 12:39PM</t>
  </si>
  <si>
    <t>bitlova</t>
  </si>
  <si>
    <t>Bitcoin Charts – What are they, How to Use BTC Charts</t>
  </si>
  <si>
    <t>http://ift.tt/MVcjvy</t>
  </si>
  <si>
    <t>http://ift.tt/1kIZcZK</t>
  </si>
  <si>
    <t>February 04, 2014 at 12:35PM</t>
  </si>
  <si>
    <t>trackguy94</t>
  </si>
  <si>
    <t>Serious question: realistically, how high do you see the price of bitcoin going?</t>
  </si>
  <si>
    <t>I'm no economist, I just think that cryptocurrencies are really interesting and fun to be involved with. That being said, I'm just curious about what some of you more experienced bitcoiners think.</t>
  </si>
  <si>
    <t>http://ift.tt/MVchUy</t>
  </si>
  <si>
    <t>February 04, 2014 at 12:34PM</t>
  </si>
  <si>
    <t>asborninthe</t>
  </si>
  <si>
    <t>Breaking even: My BFL &amp;amp; r/bitcoin story</t>
  </si>
  <si>
    <t>Hey guys, just a little story about my dealings with BFL. I first got interested in mining last year and came on this site looking for advice on mining equipment.What I was told was that BFL was a complete scam and to put my money into Bitcoin. In hindsight I probably should have put my money into Bitcoin (hindsight is 20/20 and all that) but at the time I was too busy to set up accounts required to transfer money (I'm not in the US). Plus I just really wanted a miner!Practically everyone on r/bitcoin told me to stay away from BFL because they were a scam, which wasn't true. Some people said to put the money directly into Bitcoin which in hindsight was the better idea.I read a lot on the bitcointalk forums which just looked like one massive flame war and seen some complaints around the butterflylabs forums. I decided to say 'fuck it' and put the money down on a 60GH miner. I bought it in April the day before they rose the prices ($1,500 -&gt; $2,500) :DAfter about two weeksTM the miner came in the middle of November and at the moment I can happily say that the entire thing has broken even, even when the shitty PSU died and I had to by another ATX PSU. The whole thing including shipping, tax, electricity, extra PSU and the miner itself cost me about $2,500 which has now just broken even.BFL wasn't a scam. They are not a model company by any stretch of the imagination but they are not a scam. When my PSU died I did an RMA and they responded in one business day with a replacement, no questions asked (possibly because they know the PSU is pure shit anyway!). It took 8 business days to ship to my country which is not unusual.Anyway, I had a lot of fun and I got out of it without losing too much money. Best thing about it is that now I get to mine some of the other altcoins that I'm interested in (and which r/bitcoin fucking hate). So if you're still thinking about getting into the mining gig for profit I really wouldn't unless your just in it for the fun of the mining. That's it.</t>
  </si>
  <si>
    <t>http://ift.tt/MVciaV</t>
  </si>
  <si>
    <t>Before /r/bitcoin picks up the "Snowden Apocalypse" conspiracy theory....</t>
  </si>
  <si>
    <t>I've seen it start to pop up around the web about a global financial melt down based on a "report circulating the kremlin"These are spread by Sorcha Faal. A douche and a liar. Don't believe them.http://ift.tt/1bYbpDR</t>
  </si>
  <si>
    <t>http://ift.tt/MVcjvN</t>
  </si>
  <si>
    <t>February 04, 2014 at 12:32PM</t>
  </si>
  <si>
    <t>A painting I like: Valentin de Boulogne - Christ Driving the Money Changers out of the Temple</t>
  </si>
  <si>
    <t>http://ift.tt/MVcib1</t>
  </si>
  <si>
    <t>http://ift.tt/MVcjM1</t>
  </si>
  <si>
    <t>February 04, 2014 at 12:27PM</t>
  </si>
  <si>
    <t>Throwawayyyyyyyytyy</t>
  </si>
  <si>
    <t>I'm worried that my dice are compromised. I'm rolling for a private key and i keep rolling snake eyes</t>
  </si>
  <si>
    <t>http://ift.tt/1j9jBJx</t>
  </si>
  <si>
    <t>February 04, 2014 at 03:40PM</t>
  </si>
  <si>
    <t>Market-Anarchist</t>
  </si>
  <si>
    <t>It's all fun and games until somebody loses $10,000 worth of Dogecoin. Much disappointment. Wow.</t>
  </si>
  <si>
    <t>http://ift.tt/1kJDm8u</t>
  </si>
  <si>
    <t>February 04, 2014 at 03:15PM</t>
  </si>
  <si>
    <t>coinqa</t>
  </si>
  <si>
    <t>Russia Becomes The First Country To Completely Ban Bitcoin</t>
  </si>
  <si>
    <t>http://ift.tt/1dox8Vn</t>
  </si>
  <si>
    <t>http://ift.tt/1doxafT</t>
  </si>
  <si>
    <t>February 04, 2014 at 03:11PM</t>
  </si>
  <si>
    <t>tellman1257</t>
  </si>
  <si>
    <t>Bitcoin: Revolution or Trap? - Part 1 - "The market appears to have spoken: Bitcoin is for real."</t>
  </si>
  <si>
    <t>http://ift.tt/1foiwrw</t>
  </si>
  <si>
    <t>http://ift.tt/1bYwGxj</t>
  </si>
  <si>
    <t>February 04, 2014 at 03:08PM</t>
  </si>
  <si>
    <t>Where are bitcoins (for inheritance tax purposes)</t>
  </si>
  <si>
    <t>Suppose someone has 50 bitcoins in his estate when he dies. Where exactly are they?That's an important question, because most States apply inheritance tax to property that is located in the country, regardless of where the person who died lived.With real estate or a bank account, that question is easily answered. With bitcoins, less so.One possible answer would be: Since bitcoins are only information on the blockchain, and the blockchain is distributed over the Internet, they are everywhere. Just as information from some homepage or other is to be found everywhere.That would be excellent news for governments world wide. They would all get a piece of the pie.But obviously that doesn't make much sense. Having to pay inheritance tax everywhere would leave nothing to the heirs.So again, where are they? There are several answers that may make sense. One would be to look at the residence of the deceased. Another one would be to look at the residence of the heirs, which may lead to multiple States getting to tax that asset.I have no idea right now how this kind of question will be handled in the future. But I thought it is kind of interesting to note that bitcoins don't have a natural location coming with them.</t>
  </si>
  <si>
    <t>http://ift.tt/1ihOJCX</t>
  </si>
  <si>
    <t>February 04, 2014 at 03:07PM</t>
  </si>
  <si>
    <t>vlbit</t>
  </si>
  <si>
    <t>Russian Volgograd Prosecutor’s Site Reports Yesterday’s BTC-e Ban Story was a Hack</t>
  </si>
  <si>
    <t>http://ift.tt/1aYq1bM</t>
  </si>
  <si>
    <t>http://ift.tt/1ihOJD0</t>
  </si>
  <si>
    <t>February 04, 2014 at 02:58PM</t>
  </si>
  <si>
    <t>chriscls</t>
  </si>
  <si>
    <t>Less than 80% CC transactions successful on national Indian Railways ticketing site</t>
  </si>
  <si>
    <t>Talk about a need for bitcoin. I'm traveling in India at the moment and its absurd how troublesome it is to buy a train ticket through the national train system website. Link below describes the success rate for over 20 banks all less than 80%. Noone is even in their "Gold" catagory which means success more than 4 out of 5 times. After 4 failed processing attempts I just opted for an airline ticket.Success rate chart for various banks http://ift.tt/1k6xlF9 of rankings through different payment gateways http://ift.tt/1bYtXUt</t>
  </si>
  <si>
    <t>http://ift.tt/1k6xjx2</t>
  </si>
  <si>
    <t>February 04, 2014 at 02:56PM</t>
  </si>
  <si>
    <t>New update from Havelock investments on Seedcoin</t>
  </si>
  <si>
    <t>SFI update as of February 4th, 2014Dear Seedcoin Fund I Investors,Progress update about investments into Seedcoin Fund I startupsFollowing the reaching of the Seedcoin Fund I target fundraising on HavelockInvestments.com and the live listing of the fund (ticker symbol: SFI) we have been making good progress toward finalizing the investments in the SFI startups.Investment terms sheet have been sent to the founders of Cryptopay, BTC.sx and Mexbt.com. GoCoin terms sheet has been received and is being reviewed by the Seedcoin legal advisers. Hive terms sheet to be sent today (UK time). Monero will unveil its new name soon, Nikos Bentinitis, its founder, will be in Hong Kong next week to finalize the Seedcoin investment agreement and meet with local Bitcoin exchanges and payment processors.The exact terms of the Seedcoin Fund I investment in each startup will be made public as soon as terms sheet are signed by the startup legal representatives.Legal work has been more time consuming than expected due to the variety of jurisdictions and the added complexity of investing in bitcoin. However, the lawyers have worked around the clock to produce the investment templates. The first funds release to the startups are expected to start in the next few days. We have sent a calendar of funds drawdowns to Havelock Investments management for approval.A complete update regarding the progress of each startup in its respective market will be sent this week via Havelock Investments updates.Seedcoin Management team public events updateHakim Mamoni, Seedcoin co-founder and CTO will be networking and speaking at the following events in February:Berlin - Inside Bitcoin on February 12-13London - Coinscrum (Bootcamp) on February 18 (speaker)London - Pay360 Expo on February 27 (speaker)Eddy Travia, Seedcoin co-founder and Chief Startup Officer, was a speaker at Mobile Monday in Hong Kong on January 27 and will join Bitcoin panels at upcoming events in Hong Kong and overseas (dates and events to be announced on www.seedco.in)Thank you for your interest in Seedcoin Fund I and for helping funding the future leaders of the digital currency economy.Happy year of the Horse 2014!Seedcoin ManagementThank you for investing with Havelock Investments! http://ift.tt/1bpJ78G stop receiving these emails, or to manage which types of emails you do receive from us: Login to your account, and click on 'Email Settings' from the menu</t>
  </si>
  <si>
    <t>http://ift.tt/1aYpZAN</t>
  </si>
  <si>
    <t>February 04, 2014 at 03:50PM</t>
  </si>
  <si>
    <t>I found this subreddit /r/ActualMoney parodying /r/Bitcoin its actually quite funny</t>
  </si>
  <si>
    <t>http://ift.tt/1cw09Om</t>
  </si>
  <si>
    <t>http://ift.tt/1ihVhSc</t>
  </si>
  <si>
    <t>February 04, 2014 at 03:47PM</t>
  </si>
  <si>
    <t>iboughtdickpills</t>
  </si>
  <si>
    <t>I just got a 15% discount for using Bitcoin at an online pharmacy!</t>
  </si>
  <si>
    <t>http://www.aclepsa.com</t>
  </si>
  <si>
    <t>http://ift.tt/1ihTIUe</t>
  </si>
  <si>
    <t>February 04, 2014 at 02:49PM</t>
  </si>
  <si>
    <t>Law Enforcement Argues in Favor of Bitcoin Regulations</t>
  </si>
  <si>
    <t>http://ift.tt/1kJt2NE</t>
  </si>
  <si>
    <t>http://ift.tt/MVw0n1</t>
  </si>
  <si>
    <t>February 04, 2014 at 04:10PM</t>
  </si>
  <si>
    <t>NewKidonDaBlockchain</t>
  </si>
  <si>
    <t>MtGox BTC withdraw update</t>
  </si>
  <si>
    <t>http://ift.tt/1cQ1btE</t>
  </si>
  <si>
    <t>http://ift.tt/1cQ1bJS</t>
  </si>
  <si>
    <t>February 04, 2014 at 07:14PM</t>
  </si>
  <si>
    <t>Bitcoin will succeed, but without a political agenda.</t>
  </si>
  <si>
    <t>Looking at this subreddit's frontpage, it seems like today is all about the bitcoin community. Over the last week I always wanted to speak out about something that bothers me with it, so why not join in on todays hot topic: the problems with the Bitcoin community?Here's my story: Two months ago, when I just started to learn about the mechanisms of Bitcoin, I - quite naively - posted this question on r/bitcoin.I was more or less told to do my homework and learn more about all ideas of Voluntarism, Anarcho Capitalism, Libertarianism, and so on. So I did. Extensively. But I'm still not convinced.In contrary, I think that if Bitcoin succeeds (I'm quite optimistic) it will only happen through major mass adoption and I henceforth believe that the ideological and political ideas that where a driving force in the beginning, will just become a background noise or a foot note in our history books at best.A few days ago, Hive Wallet was released and a couple of friends installed it on their laptops. They have no idea about the blockchain, how the bitcoin protocol works or what austrian economics are and guess what: they don't give a shit about it. What they saw, was a pretty neat and simple concept of sending money through the internet. And in my opinion, this is what counts for most of the people and what can make Bitcoin (or other Crypto Currencies) a big success.Marc Andreessen wrote one of the best articles about Bitcoin that I've read in the last weeks and I'm sure you've all seen it. I agree with pretty much every sentence in his commentary for the New York Times but it's last paragraph has to be highlighted."But I hope that I have given you a sense of the enormous promise of Bitcoin. Far from a mere libertarian fairy tale or a simple Silicon Valley exercise in hype, Bitcoin offers a sweeping vista of opportunity to reimagine how the financial system can and should work in the Internet era..."tl;dr: You can be a fan of Bitcoin without hating the government and hate paying taxes. And chances are, that if Bitcoin succeeds, the majority will use it for practical not political reasons.On a personal note: I am from Europe and I understand that many of the die-hard Voluntarist-NonStatist-Libertarian-Bitcoin-Fans are from the US, just as a huge part of the Bitcoin Community is. Everything on here is very US focused but here is hoping, that a community that believes in the ideas of a global currency, will also be able to develop a more global and less self centered view. Peace!</t>
  </si>
  <si>
    <t>http://ift.tt/1cQnxet</t>
  </si>
  <si>
    <t>February 04, 2014 at 07:30PM</t>
  </si>
  <si>
    <t>hotlogs</t>
  </si>
  <si>
    <t>Andreas Antonopoulos on Keiser Report</t>
  </si>
  <si>
    <t>http://ift.tt/1kKMDx1</t>
  </si>
  <si>
    <t>http://ift.tt/1kKMFFd</t>
  </si>
  <si>
    <t>February 04, 2014 at 07:27PM</t>
  </si>
  <si>
    <t>MyMotivation</t>
  </si>
  <si>
    <t>eBay Views BitPay and Coinbase as Potential PayPal Competitors</t>
  </si>
  <si>
    <t>http://ift.tt/1cQdS7A</t>
  </si>
  <si>
    <t>http://ift.tt/1kKN7TN</t>
  </si>
  <si>
    <t>February 04, 2014 at 07:22PM</t>
  </si>
  <si>
    <t>Julia-Ince</t>
  </si>
  <si>
    <t>Congress' new report tells you where Bitcoin is legal</t>
  </si>
  <si>
    <t>http://ift.tt/1k6XDXS</t>
  </si>
  <si>
    <t>http://ift.tt/1nN4V3e</t>
  </si>
  <si>
    <t>February 04, 2014 at 07:19PM</t>
  </si>
  <si>
    <t>dancourse</t>
  </si>
  <si>
    <t>Bristol City Council UK to mine Bitcoin (idea!)</t>
  </si>
  <si>
    <t>http://ift.tt/1nN0DJ4</t>
  </si>
  <si>
    <t>http://ift.tt/1kKI4mz</t>
  </si>
  <si>
    <t>February 04, 2014 at 07:48PM</t>
  </si>
  <si>
    <t>Sestavi.si Computers now accepts Bitcoin (Slovenia-EU)</t>
  </si>
  <si>
    <t>http://www.sestavi.si/</t>
  </si>
  <si>
    <t>http://ift.tt/MWnKmF</t>
  </si>
  <si>
    <t>February 04, 2014 at 07:47PM</t>
  </si>
  <si>
    <t>bbbitcoins</t>
  </si>
  <si>
    <t>Put.io - Torrenting on the cloud - accepts Bitcoin!</t>
  </si>
  <si>
    <t>https://put.io/</t>
  </si>
  <si>
    <t>http://ift.tt/1kKT0k3</t>
  </si>
  <si>
    <t>February 04, 2014 at 07:45PM</t>
  </si>
  <si>
    <t>lobas</t>
  </si>
  <si>
    <t>Interview with Bitcoin Investor Roger Ver</t>
  </si>
  <si>
    <t>http://ift.tt/1kKT82V</t>
  </si>
  <si>
    <t>http://ift.tt/1kKT9nx</t>
  </si>
  <si>
    <t>February 04, 2014 at 07:43PM</t>
  </si>
  <si>
    <t>I did a thought exercise to wrap my head around the number of bitcoin addresses.</t>
  </si>
  <si>
    <t>ok, imagine you're on a flat plane that goes on forever.at your feet are little 10cm x 10cm lockers with keys on them built into the ground you stand on.You were told: "Hey, you don't need a key, that keyhole is just for show, just remember that 49 digit long number"You might think: "whoa, THAT'S not safe... ANYONE could just HAPPEN UPON my money!"Let's use some comparisons to understand how big a 49 digit number (specifically 1.46 x 1048) is:So these lockers are 10cm x 10cm... nice. So let's say 50,000,000 people have used this locker plane so far, and let's for the sake of comparison, lump them all together to adjacent lockers. The 50mil lockers used would stretch for about 400 meters in any direction (simple area of a circle, so I'm guesstimating).Alright, nifty. So how about 1.46 x 1048 boxes?well, 100 of those 10cm x 10cm boxes could fit in a square meter... so divide by 100.1.46 x 1046Then divide by pi. (pi r2 = area, solve for r)4.65 x 1045Square root it6.82 x 1022 meters is the radius of a circle made with those 10cm x 10cm boxes.For reference: 9.46 x 1015 meters is one light year.divide them to find the plane to be 7,209,975 light years in radius, double that for diameter.Conclusion: As you can see. The likely hood of you ever accidentally generating someone else's bitcoin address is so miniscule, that while there's no locks on any of the boxes. If placed on a random point every time you make an address, even if you saw someone within visible range, you would have beaten odds akin to winning a couple million lotteries in a row.I just thought I'd share this interesting thought exercise to understand the large number of bitcoin addresses that are possible.Currently, the number of addresses currently used in transactions is estimated somewhere around 40 mil and 60 mil... it is common practice to create a new address for every transaction. Some new people think this is a problem, but it is not. Even if 20 years down the line the world population somehow sustains enough people to be actively using so many addresses, they can update the system to support addresses with higher bit encryption, increasing the address space exponentially.Learning about cryptology is fun!</t>
  </si>
  <si>
    <t>http://ift.tt/MWnYKB</t>
  </si>
  <si>
    <t>February 04, 2014 at 08:07PM</t>
  </si>
  <si>
    <t>jiism</t>
  </si>
  <si>
    <t>Donations</t>
  </si>
  <si>
    <t>would anyone be willing to send 0.00034464 to me so i can buy an ant miner with btc? with two ant minters to get the threshold it will take agessssss...ill happily send it back plus some to anyone who sends it? 1NJ6ynzeEdriBQ4cHWKNmUmbYKXBxk6awK ....if anyone does can they say so i dont get more than necessary thank-you ...im trying to buy an antminer for 0.075 and have 0.07465536</t>
  </si>
  <si>
    <t>http://ift.tt/1gJ4YMF</t>
  </si>
  <si>
    <t>February 04, 2014 at 08:02PM</t>
  </si>
  <si>
    <t>yes4454</t>
  </si>
  <si>
    <t>The discretionary Trader : You Control</t>
  </si>
  <si>
    <t>http://ift.tt/1iiVPHq</t>
  </si>
  <si>
    <t>http://ift.tt/1iiVQLF</t>
  </si>
  <si>
    <t>cutangle</t>
  </si>
  <si>
    <t>The BTC-e news was fake.</t>
  </si>
  <si>
    <t>http://ift.tt/1iiVYuB</t>
  </si>
  <si>
    <t>http://ift.tt/1iiVX9R</t>
  </si>
  <si>
    <t>February 04, 2014 at 08:01PM</t>
  </si>
  <si>
    <t>Self-updating Bitcoin price tag shown off in east London</t>
  </si>
  <si>
    <t>http://ift.tt/1iiW3ym</t>
  </si>
  <si>
    <t>http://ift.tt/1iiW3yn</t>
  </si>
  <si>
    <t>February 04, 2014 at 07:55PM</t>
  </si>
  <si>
    <t>ninjalong</t>
  </si>
  <si>
    <t>Crypto.st sends out email with scary title - [URGENT] Please withdraw all funds.</t>
  </si>
  <si>
    <t>Just got an email from Crypto.st:Dear Crypto Street Customers,This is the final notice for you to withdraw any funds that you may have remaining on Crypto Street. Effective February 28th, all remaining funds will be lost forever and donated away. So please login and withdraw any coins in your account. Big news is coming, but for now we need to take care of these house keeping details.Sincerely,Shamoon</t>
  </si>
  <si>
    <t>http://ift.tt/1fKw2HZ</t>
  </si>
  <si>
    <t>dnivi3</t>
  </si>
  <si>
    <t>WTF BTC-E? I can not terminate my own account?</t>
  </si>
  <si>
    <t>I signed up for an account on BTC-E a while back when Bitcoin was on one of its astronomic rises in hope that I could get a small piece of the cake myself. However, I never did as I was extremely turned off by the insanely large SEPA-desposit (2000 EUR minimum, if I remember correctly) I would have to make to BTC-E. A few days ago I attempted to find a way to terminate my BTC-E account but there is apparently no option to do so on their webpage. I contacted support asking for a helping hand to terminate my account. They replied saying it is impossible. Anybody who have had the same experience and know how to go about terminating one's BTC-E account?Oh, and here's a screenshot of the email I received from support and my reply: http://ift.tt/1fWMdke</t>
  </si>
  <si>
    <t>http://ift.tt/1fKw2Yg</t>
  </si>
  <si>
    <t>February 04, 2014 at 07:53PM</t>
  </si>
  <si>
    <t>heileh</t>
  </si>
  <si>
    <t>Coinminer.ch accepts Bitcoin for Mining Hardware</t>
  </si>
  <si>
    <t>http://ift.tt/1emRswD</t>
  </si>
  <si>
    <t>http://ift.tt/1fKw2Yk</t>
  </si>
  <si>
    <t>February 04, 2014 at 09:04PM</t>
  </si>
  <si>
    <t>iskdude</t>
  </si>
  <si>
    <t>BTC-E steals money from account</t>
  </si>
  <si>
    <t>Hello everyone, I'm writing this post as a warning and as revenge because I got to do something.Don't use BTC-E!!!They steal money from you; I was having my mining equipment send money to my litecoin address on BTC-E. Only to find out that it didn't arrive. I didn't check my account for a month and a half since I've been using BTC-E for 9 months and never had a problem. I thought maybe it didn't send it with a fee so it could have taken longer, up to three days but no it never arrived. I looked on the blockchain and it said it was sent to the BTC-E address but then went somewhere else...Just a HEAD UP!!!!!! Of course don't use web wallets for storing coins I know, Especially from a company that's anonymous and overseas, yeah it's common sense I guess...</t>
  </si>
  <si>
    <t>http://ift.tt/1nNrhBH</t>
  </si>
  <si>
    <t>February 04, 2014 at 09:01PM</t>
  </si>
  <si>
    <t>scottbuster2000</t>
  </si>
  <si>
    <t>L.A.'s Meltdown Comics – The First Comic Shop To Take Bitcoin</t>
  </si>
  <si>
    <t>http://ift.tt/1nNrDZ4</t>
  </si>
  <si>
    <t>http://ift.tt/1nNrFjy</t>
  </si>
  <si>
    <t>February 04, 2014 at 08:53PM</t>
  </si>
  <si>
    <t>shinybars</t>
  </si>
  <si>
    <t>1% Off for the next 50 bitcoin orders! Gold &amp;amp; Silver Bullion</t>
  </si>
  <si>
    <t>We are in a good mood and though we would offer the fantastic bitcoin community 1% off your total order. It's only available for the next 50 bitcoin orders so act fast!Please use coupon code: bitcoinshttp://www.shinybars.com</t>
  </si>
  <si>
    <t>http://ift.tt/1kLkeHh</t>
  </si>
  <si>
    <t>February 04, 2014 at 08:52PM</t>
  </si>
  <si>
    <t>borrakkor</t>
  </si>
  <si>
    <t>Saw this in the lobby of my business school</t>
  </si>
  <si>
    <t>http://ift.tt/1kLkJ46</t>
  </si>
  <si>
    <t>http://ift.tt/1nNsuJ3</t>
  </si>
  <si>
    <t>February 04, 2014 at 08:50PM</t>
  </si>
  <si>
    <t>Bravedodo</t>
  </si>
  <si>
    <t>Bitcoin Live Price Quotes in Libreoffice/excel?</t>
  </si>
  <si>
    <t>Esteemed BTC-community,I was wondering whether there is a way to get live price quotes from different BTC markets and implement them in an excel file? I'm also looking for the exchange rates between other currencies. I think it's odd that there is no easy way to get a price quote in Excell without having programming or coding skills. Any help would be much appreciated (as Google has utterly failed me on this one).</t>
  </si>
  <si>
    <t>http://ift.tt/1fE3mAM</t>
  </si>
  <si>
    <t>Litecoin_Messiah</t>
  </si>
  <si>
    <t>Enough with alt-coin discussion, take it to /r/cryptocurrency. Just messaged the mods to make this a sub-reddit rule.</t>
  </si>
  <si>
    <t>http://ift.tt/1fE3mAW</t>
  </si>
  <si>
    <t>http://ift.tt/1fE3n7X</t>
  </si>
  <si>
    <t>February 04, 2014 at 08:48PM</t>
  </si>
  <si>
    <t>TerreCiel</t>
  </si>
  <si>
    <t>Coinmap.org is going to pass 3000 today!</t>
  </si>
  <si>
    <t>http://ift.tt/1fE3noj</t>
  </si>
  <si>
    <t>http://ift.tt/1bmMeuF</t>
  </si>
  <si>
    <t>February 04, 2014 at 08:45PM</t>
  </si>
  <si>
    <t>coinnext</t>
  </si>
  <si>
    <t>Coinnext Cryptocurrency Exchange</t>
  </si>
  <si>
    <t>http://coinnext.com/</t>
  </si>
  <si>
    <t>http://ift.tt/1kLctkq</t>
  </si>
  <si>
    <t>February 04, 2014 at 08:44PM</t>
  </si>
  <si>
    <t>buddyrandom</t>
  </si>
  <si>
    <t>Alan Watts: Money, Gold, Technology &amp;amp; Jobs</t>
  </si>
  <si>
    <t>http://ift.tt/1cCaicw</t>
  </si>
  <si>
    <t>http://ift.tt/1bmMeuN</t>
  </si>
  <si>
    <t>February 04, 2014 at 08:36PM</t>
  </si>
  <si>
    <t>aminok</t>
  </si>
  <si>
    <t>Hamish &amp;amp; Andy adopt Bitcoin, /r/dogecoin thread encourages people to post there and convince them to 'convert' to Dogecoin</t>
  </si>
  <si>
    <t>http://ift.tt/1fE3nol</t>
  </si>
  <si>
    <t>http://ift.tt/1bmMeuP</t>
  </si>
  <si>
    <t>February 04, 2014 at 08:27PM</t>
  </si>
  <si>
    <t>Want to Buy ore Trade with Bitcoins ore other Cryptocurrencies? Here a the best sites in a Top 5 ranking.</t>
  </si>
  <si>
    <t>http://ift.tt/1emVZ1P</t>
  </si>
  <si>
    <t>http://ift.tt/1fWVk4d</t>
  </si>
  <si>
    <t>February 04, 2014 at 08:26PM</t>
  </si>
  <si>
    <t>coldaussie</t>
  </si>
  <si>
    <t>Shipito.com trialling Bitcoin (US based shipping forwarder)</t>
  </si>
  <si>
    <t>http://ift.tt/1emVXqY</t>
  </si>
  <si>
    <t>http://ift.tt/1fWVjNN</t>
  </si>
  <si>
    <t>February 04, 2014 at 08:25PM</t>
  </si>
  <si>
    <t>qqnet</t>
  </si>
  <si>
    <t>The lucky store accepts bitcoin payment</t>
  </si>
  <si>
    <t>http://ift.tt/1fWVmJn</t>
  </si>
  <si>
    <t>http://ift.tt/1emVXHq</t>
  </si>
  <si>
    <t>February 04, 2014 at 08:23PM</t>
  </si>
  <si>
    <t>iwantathink</t>
  </si>
  <si>
    <t>Announcement! Newcoin! Proof of Burn, value pegged to BTC, *new* MANUAL MINING PROTOCOL, super low price point, perfect coin to incentivize newbie crypto adoption like Dogecoin! /s</t>
  </si>
  <si>
    <t>Several posts today about Dogecoin and how welcoming it is to newbies. One big takeaway is that people like having tens to hundreds-of-millions of units of a coin, not fractions of one. Therefore, I decided today was the perfect day to launch my newcoin[1]. Here are some of the great characteristics:Proof of burn: turn your btc into newcoin[1]. Ensures a fair distribution and no premining by me.LOW PRICE POINT: This is HUGE! The coins value at launch is only 0.000008 USD per newcoin[1]!!! Now you can tip people 100 to 100,000 newcoin[1] and not even flinch.Announcing new protocol, tentatively called "Manual Mining". Explained below.So how do you get newcoin[1]? The process is relatively simple. First, write down on a piece of paper how many bitcoins you have and write it out with all the decimal places. For example, if you have half a bitcoin, write:0.50000000If you have, 39.73 bitcoins, write:39.73000000Now, here's where Manual Mining and Proof of Burn come in. What you have to do to create your newcoins[1] is find the little dot (or period, or comma for some of you), and then delete it. You should also remove leading zeros and add a comma (or period, if you use a decimal comma), every three digits. Sounds complicated, so let's practice. The examples above would become:50,000,000 and 3,973,000,000Boom! Done! You now have burned your BTC and gotten fresh new affordable newcoins*! Best of all, newcoin[1], works on top of the Bitcoin network, so transactions are super secure.What do you guys think? Now everybody can afford crypto currencies! It's only 8 bucks for 1 million newcoins[1]![1] I'm trying to come up with a better name for newcoin. What do you guys think of calling it a "Satoshi"? I think that would be a good name./sEDIT: fixed formatting.</t>
  </si>
  <si>
    <t>http://ift.tt/1emVXHt</t>
  </si>
  <si>
    <t>February 04, 2014 at 08:17PM</t>
  </si>
  <si>
    <t>Throwaway3d3d3</t>
  </si>
  <si>
    <t>How does SatoshiDice work</t>
  </si>
  <si>
    <t>I was drunk and sent money to one of their gambeling addresses. I totally forgot about it and today i remembered doing that. What is supposed to happen with that money. It had a 90% winning chance. How the hell do you know if you won something?</t>
  </si>
  <si>
    <t>http://ift.tt/LLgF7P</t>
  </si>
  <si>
    <t>February 04, 2014 at 09:39PM</t>
  </si>
  <si>
    <t>giannidalerta</t>
  </si>
  <si>
    <t>Nymi Unveils Heartwave-Sensing Wristband To Keep Your Bitcoin Safe - Forbes</t>
  </si>
  <si>
    <t>http://ift.tt/1ij9XR9</t>
  </si>
  <si>
    <t>http://ift.tt/1kLxF9X</t>
  </si>
  <si>
    <t>February 04, 2014 at 09:38PM</t>
  </si>
  <si>
    <t>freshandsticky</t>
  </si>
  <si>
    <t>Bank not available due to maintenance</t>
  </si>
  <si>
    <t>http://ift.tt/1kLxSKj</t>
  </si>
  <si>
    <t>http://ift.tt/1bqzrL5</t>
  </si>
  <si>
    <t>February 04, 2014 at 09:36PM</t>
  </si>
  <si>
    <t>r1979</t>
  </si>
  <si>
    <t>KnCMiner is going to open its own mining facility and, in case of delays with shipping, they will offer free hosted hashing packages to Neptune buyers.</t>
  </si>
  <si>
    <t>http://ift.tt/1kLy0K3</t>
  </si>
  <si>
    <t>http://ift.tt/1kLxZWd</t>
  </si>
  <si>
    <t>February 04, 2014 at 09:34PM</t>
  </si>
  <si>
    <t>vinhboy</t>
  </si>
  <si>
    <t>Checkout the Litecoin Forest /r/litecoin is building!</t>
  </si>
  <si>
    <t>http://ift.tt/1k6beyu</t>
  </si>
  <si>
    <t>http://ift.tt/1bqzBCe</t>
  </si>
  <si>
    <t>Kabuthunk</t>
  </si>
  <si>
    <t>Bitcoin question regarding the impending tax season.</t>
  </si>
  <si>
    <t>I'm from Manitoba, Canada... hoping someone in here can toss me some info regarding this.I've got a bitcoin wallet and have bought whatever amount in there... less than a full bitcoin anyway. I've also got a little bit in bitcoin stocks.What, if anything, is going to be different about doing taxes with that in there, rather than my usually having nothing to do with any stock market personally.</t>
  </si>
  <si>
    <t>http://ift.tt/1kLygbT</t>
  </si>
  <si>
    <t>February 04, 2014 at 09:33PM</t>
  </si>
  <si>
    <t>SmartMetric</t>
  </si>
  <si>
    <t>Time to think of the effect of a MtGox failure and it's effect on Bitcoin in general.</t>
  </si>
  <si>
    <t>Not wanting to spread fear and anxiety in the Bitcoin world but on reading today's statement by MtGox I am lead to think that the problem with MtGox completing withdrawal requests/transactions is not because of computer technical issues as they try to say in the first part of their statement today. Reading down to the end of their statement they say the following "This problem applies primarily to larger transactions, so we appreciate your patience as we fix the issue. Smaller transactions should be fine in the meantime, and we will update you on the status as soon as possible." Logic screams that this is not a case of a computer system issue because if it was the size of the trade would not be a factor. Only being able to effect low value/quantity withdrawals points to a Bitcoin liquidity issue. Which raises more questions. Have they been hit with a major Bitcoin heist that they are covering up? Has someone on the inside made off with a stack of Bitcoins? And finally and more importantly what would the effect of an exchange failure as large as MtGox have on the Bitcoin market? In my opinion in the absence of regulations policing and controlling Bitcoin operator's a greater diversity of Bitcoin exchanges is needed in order to cushion the effects of a single exchange failure. I don't mind pure market forces sorting out an exchanges own internal lack of security diligence with the market withdrawing en mass from it and the exchanges subsequent failure. Kind of the antithesis of too big too fail concept. True market forces are often messy and can be cruel but like democracy itself with its own in inefficiencies it is the best we have with the alternative being totalitarian control. So again in the absence of controlling regulations and the default cure of animal motivation and market forces let's be prepared for an exchange failure. Build it in to decision making and develop diversity of competition at all levels of the Bitcoin eco system. And let's re thing and examine the conceptual structure of exchanges themselves. Should they be pure exchanges used for exchanging BTC into other (monetary) values with depository/storing done elsewhere or is the current exchange with storage an acceptable and safe model? Time for some serious thinking and even action ahead of the nightmare collapse.</t>
  </si>
  <si>
    <t>http://ift.tt/1bqzFBQ</t>
  </si>
  <si>
    <t>lepthymo</t>
  </si>
  <si>
    <t>I genuinely think you might want to read this. I'm sorry if I've been rude to you today. [X-Post from /r/Dogecoin]</t>
  </si>
  <si>
    <t>http://ift.tt/1bmOMJo</t>
  </si>
  <si>
    <t>http://ift.tt/1bqzK8s</t>
  </si>
  <si>
    <t>profBS</t>
  </si>
  <si>
    <t>Regarding BTC withdrawal delays, Mt. Gox states they are working to resolve as soon as possible.</t>
  </si>
  <si>
    <t>http://ift.tt/1kLyGPB</t>
  </si>
  <si>
    <t>http://ift.tt/1kLyH5R</t>
  </si>
  <si>
    <t>February 04, 2014 at 09:32PM</t>
  </si>
  <si>
    <t>Wisconsin man loses $150,000 in international bitcoin scam</t>
  </si>
  <si>
    <t>http://ift.tt/1bqzV3E</t>
  </si>
  <si>
    <t>http://ift.tt/1bqzV3F</t>
  </si>
  <si>
    <t>yugegb</t>
  </si>
  <si>
    <t>Bitonic.nl expands to Belgium (translation in comment)</t>
  </si>
  <si>
    <t>http://ift.tt/1kLz0Oh</t>
  </si>
  <si>
    <t>http://ift.tt/1kLz14x</t>
  </si>
  <si>
    <t>February 04, 2014 at 09:28PM</t>
  </si>
  <si>
    <t>RedditTooAddictive</t>
  </si>
  <si>
    <t>What are Peercoin's cons?</t>
  </si>
  <si>
    <t>I am trying to look for arguments against Peercoin, as their subreddit is mostly, from what I've seen, filled with only positive arguments. I was wondering if someone could help me balance this opinion.</t>
  </si>
  <si>
    <t>http://ift.tt/1kLz7cE</t>
  </si>
  <si>
    <t>February 04, 2014 at 09:25PM</t>
  </si>
  <si>
    <t>Bitcoin And The World of Tomorrow</t>
  </si>
  <si>
    <t>http://ift.tt/1ijhTBC</t>
  </si>
  <si>
    <t>http://ift.tt/1aZ1Aeo</t>
  </si>
  <si>
    <t>February 04, 2014 at 09:21PM</t>
  </si>
  <si>
    <t>gdsagweagew</t>
  </si>
  <si>
    <t>btc freeee</t>
  </si>
  <si>
    <t>http://ift.tt/1bZvn16</t>
  </si>
  <si>
    <t>http://ift.tt/1bZvn18</t>
  </si>
  <si>
    <t>Akilou</t>
  </si>
  <si>
    <t>Beware of Bitcoin</t>
  </si>
  <si>
    <t>http://ift.tt/1ijhRtv</t>
  </si>
  <si>
    <t>http://ift.tt/1aZ1Aez</t>
  </si>
  <si>
    <t>February 04, 2014 at 09:16PM</t>
  </si>
  <si>
    <t>sHockz</t>
  </si>
  <si>
    <t>CENTRAL TEXAS GUN WORKS RECEIVES ITS FIRST FIREARMS TRANSACTION WITH BITCOIN CURRENCY</t>
  </si>
  <si>
    <t>http://ift.tt/1aZ1AuP</t>
  </si>
  <si>
    <t>http://ift.tt/1aZ1y69</t>
  </si>
  <si>
    <t>dsbtc</t>
  </si>
  <si>
    <t>Bitcoin should rebrand itself as the store of value and standard of measure of all cryptocurrencies.</t>
  </si>
  <si>
    <t>Since there are now dozens of cryptocurrencies being introduced every month, it seems that the marketplace will definitely need a little organization when it matures.- We also all know the advantages a currency of a fixed quantity has over fiat or other inflationary currencies.- We all know the deflationary nature of Bitcoins and why that's a disadvantage for gaining new users and large-scale adoption for commerce.- Bitcoin's biggest advantage is not that a lot of sellers accept it, but that it is the de facto standard of cryptocurrencies and most recognized.We are still using dollars to measure the value of BTC. If it were used primarily as a store of value and standard of measurement for all other cryptocurrencies, which you then use for commerce, then we'd measure the value of the dollar in BTC.Also there'd be less infighting among various currencies and they'd complement each other and work together rather than compete.Instead of the currency it would literally be the gold standard that backed up other cryptocurrencies. In the same way we used to use silver coins to make transactions and gold coins to store money, use your litecoins and others to transact and your bitcoins to store value.</t>
  </si>
  <si>
    <t>http://ift.tt/1ijhRK2</t>
  </si>
  <si>
    <t>February 04, 2014 at 09:13PM</t>
  </si>
  <si>
    <t>type_your_name_here</t>
  </si>
  <si>
    <t>Why isn't the stability a bigger story?</t>
  </si>
  <si>
    <t>This is the longest period (by far) of bitcoin's price staying stable since last October (when bitcoin broke $200 and started going mainstream). I'm basing this on bitstamp, (not Mt Gox which is having major withdrawal problems).Since the volatility has been an ongoing "argument against", I'm surprised there isn't more journalism at least posing the question "Has bitcoin stabilized?" I personally don't think it has, but I'm still surprised no one is talking about it.</t>
  </si>
  <si>
    <t>http://ift.tt/1ijhRK6</t>
  </si>
  <si>
    <t>gg-shostakovich</t>
  </si>
  <si>
    <t>DIGITAL (CRYPTO) MONEY AND ALTERNATIVE FINANCIAL CIRCUITS: Lead the attack to the heart of the State, sorry, of financial market – by Andrea Fumagalli</t>
  </si>
  <si>
    <t>http://ift.tt/1aZ1y6g</t>
  </si>
  <si>
    <t>http://ift.tt/1ijhTSr</t>
  </si>
  <si>
    <t>February 04, 2014 at 09:11PM</t>
  </si>
  <si>
    <t>Fincen Basically Ruled That Bitcoin Isn't Money</t>
  </si>
  <si>
    <t>Let's take what we already know:-Miners relay transactions through blocks-miners obtain money through mining-mining pools handle massive amounts of cryptocurrency at once-Mixing services can be used to launder moneyYet Fincen rules they don't have to register as money transmitters. Can we just agree that the US government does not and will not consider Bitcoin a currency?</t>
  </si>
  <si>
    <t>http://ift.tt/1ijhRKh</t>
  </si>
  <si>
    <t>February 04, 2014 at 09:06PM</t>
  </si>
  <si>
    <t>hajuugu</t>
  </si>
  <si>
    <t>Only Your Heartbeat Can Unlock This Bitcoin Wallet</t>
  </si>
  <si>
    <t>http://ift.tt/LuTVrZ</t>
  </si>
  <si>
    <t>http://ift.tt/MWER7X</t>
  </si>
  <si>
    <t>February 05, 2014 at 12:41AM</t>
  </si>
  <si>
    <t>44lemongrove</t>
  </si>
  <si>
    <t>MtGox illiquid?</t>
  </si>
  <si>
    <t>Verified Gox account. Cannot withdraw BTC. Just like everyone else. Now, with fiat on account, cannot even buy BTC on the exchange either, so absolutely, totally, and utterly non-functional exchange.</t>
  </si>
  <si>
    <t>http://ift.tt/1ikiwet</t>
  </si>
  <si>
    <t>February 05, 2014 at 12:37AM</t>
  </si>
  <si>
    <t>DarkHand</t>
  </si>
  <si>
    <t>Second attempt! Capital One denied my Bitcoin Logo + Deposit address design, so I'm trying one with just the address. We'll see how this one goes!</t>
  </si>
  <si>
    <t>http://ift.tt/1ikiPpA</t>
  </si>
  <si>
    <t>http://ift.tt/1cRfRbX</t>
  </si>
  <si>
    <t>xanthin</t>
  </si>
  <si>
    <t>Bitcoin Center New York</t>
  </si>
  <si>
    <t>http://ift.tt/1ikjaIW</t>
  </si>
  <si>
    <t>http://ift.tt/1cRg2DV</t>
  </si>
  <si>
    <t>February 05, 2014 at 12:34AM</t>
  </si>
  <si>
    <t>dumbest_canadian</t>
  </si>
  <si>
    <t>For anyone worried that Dimon (JP Morgan CEO) has any clue about bitcoin (or anything for that matter): they have agreed to pay over 500M related to their incompetence and failure to vet Madoff</t>
  </si>
  <si>
    <t>http://ift.tt/1cRgi65</t>
  </si>
  <si>
    <t>http://ift.tt/1ikjszx</t>
  </si>
  <si>
    <t>February 05, 2014 at 12:31AM</t>
  </si>
  <si>
    <t>nxqv</t>
  </si>
  <si>
    <t>The coin prince: inside Bitcoin's first big money-laundering scandal</t>
  </si>
  <si>
    <t>http://ift.tt/1kLSCSl</t>
  </si>
  <si>
    <t>http://ift.tt/1ikjJCk</t>
  </si>
  <si>
    <t>February 05, 2014 at 12:28AM</t>
  </si>
  <si>
    <t>pinhead26</t>
  </si>
  <si>
    <t>Blockchain.info offline Decrypt Wallet tool does not work for 2-passwords, I made a version that does</t>
  </si>
  <si>
    <t>My Solution: http://ift.tt/1ikjZBq(original, official Blockchain.info tool: http://ift.tt/1cRgC4A)Blockchain.info's offline wallet decryption tool was never fully updated to handle 2-password encrypted wallets. The second password encrypts just the private keys, after the first round of overall encryption with your main password. If you try the official version now, you will get 'null' for all the private keys. Wallets with the old 1-password encryption still work fine.I added some code to fix the problem and I sent it to Mandrik via the customer service channel, and he said he'd forward it to Ben (their CTO) but that it was OK for me to post on github and reddit.I was interested in this because for me the offline decryption tool "closes the loop" of being in control of my wallet. I have backups of my blockchain.info wallet in my physical control, but what good does that do me if I can't access the website for whatever reason? Even though there are some clients that can import encrypted blockchain.info wallets, I recommend that everyone who has downloaded a backup of their wallet, ALSO download a decryption tool.Give my code a look! Feedback welcome :-)</t>
  </si>
  <si>
    <t>http://ift.tt/1cRgC4C</t>
  </si>
  <si>
    <t>Plesk8</t>
  </si>
  <si>
    <t>Altcoin trading re-enabled at mcxNOW after a few months of site maintenance. This exchange pays interest on your deposited balance.</t>
  </si>
  <si>
    <t>http://ift.tt/1ikk3RI</t>
  </si>
  <si>
    <t>http://ift.tt/1cRgIsV</t>
  </si>
  <si>
    <t>February 05, 2014 at 12:23AM</t>
  </si>
  <si>
    <t>eat_more_fat</t>
  </si>
  <si>
    <t>Credit Card Fraud Responsibilities to Shift from Banks to Merchants</t>
  </si>
  <si>
    <t>In the next couple of years the responsibilities for who is responsible for credit card fraud will change from the issuing bank to the merchant -- if the merchant hasn't upgraded to the latest anti-fraud technologies.This will likely have an enormous impact on small to medium merchants who will need to upgrade equipment or be held liable for fraud. This should be yet another a major boost to Bitcoin adoption by merchants. Lower fees, no chargebacks, no fraud responsibilities and by then there will be secure hardware wallets and plenty of POS options.</t>
  </si>
  <si>
    <t>http://ift.tt/1aZpDKn</t>
  </si>
  <si>
    <t>February 05, 2014 at 12:14AM</t>
  </si>
  <si>
    <t>Limited Edition Bitcoin Cards Paper Wallet Cold Storage Rocket Card (only 50)</t>
  </si>
  <si>
    <t>http://ift.tt/1jbZwlZ?</t>
  </si>
  <si>
    <t>http://ift.tt/1jbZxGq</t>
  </si>
  <si>
    <t>February 05, 2014 at 12:06AM</t>
  </si>
  <si>
    <t>jabber007</t>
  </si>
  <si>
    <t>Would you like delicious coffee? You can now buy it in our BitCoffee Coffee Store exclusively with BitCoin. We offer BitCoin startup pack too.</t>
  </si>
  <si>
    <t>http://www.bitcoffee.eu</t>
  </si>
  <si>
    <t>http://ift.tt/1ikei6v</t>
  </si>
  <si>
    <t>February 05, 2014 at 12:05AM</t>
  </si>
  <si>
    <t>Vaeon</t>
  </si>
  <si>
    <t>Inflationary vs Deflationary. And the battle begins.</t>
  </si>
  <si>
    <t>http://ift.tt/1ifb8kx</t>
  </si>
  <si>
    <t>http://ift.tt/1k88n8l</t>
  </si>
  <si>
    <t>February 05, 2014 at 12:00AM</t>
  </si>
  <si>
    <t>blinkyspoogle</t>
  </si>
  <si>
    <t>Soundcloud.com considering Bitcoin as payment option</t>
  </si>
  <si>
    <t>So, recently I've set myself a policy whereby if I'm to spend money on a website I first think 'Should this site be accepting Bitcoin?'I've had a mixture of responses but the first positive one to date is this :SoundCloud Sales Team (sales@soundcloud.com) 27/01/2014Hey there,Thanks for your questions about Bitcoin. As you can see currently, we do not accept this method of payment but are evaluating this as an option for future transactions!Stay tuned...Cheers, AdamWould you mind rating my reply? http://ift.tt/1c02l1w your reference this is Case #: 575565Note: if we asked any questions, please answer them in a response to this email, and not at the link above.I promptly upgrade to a Pro user account ! :)If everyone did this when spending money online, not only would it be great to hear some of the responses, I'm sure it would accelerate Bitcoin popularization :D</t>
  </si>
  <si>
    <t>http://ift.tt/1gJFCOG</t>
  </si>
  <si>
    <t>February 04, 2014 at 11:56PM</t>
  </si>
  <si>
    <t>Will BattleCoin kill the scamcoin DogeCoin or will they do real development?</t>
  </si>
  <si>
    <t>http://ift.tt/1aZpGFQ</t>
  </si>
  <si>
    <t>February 05, 2014 at 12:57AM</t>
  </si>
  <si>
    <t>readyou</t>
  </si>
  <si>
    <t>Virtual Globe Shows New Bitcoin Transactions and Blocks in Real-Time</t>
  </si>
  <si>
    <t>http://ift.tt/1bZSQiN</t>
  </si>
  <si>
    <t>http://ift.tt/1ensCN5</t>
  </si>
  <si>
    <t>February 05, 2014 at 12:53AM</t>
  </si>
  <si>
    <t>deadgirl82</t>
  </si>
  <si>
    <t>Anyone watching BBC News? [UK] Really interesting debate from a BTC entrepreneur</t>
  </si>
  <si>
    <t>He's explaining it really well...</t>
  </si>
  <si>
    <t>http://ift.tt/1fY2vt2</t>
  </si>
  <si>
    <t>February 05, 2014 at 12:50AM</t>
  </si>
  <si>
    <t>TraderXV</t>
  </si>
  <si>
    <t>Long Bitcoin and Short Gold? Mark Cuban Likes the Trade Idea</t>
  </si>
  <si>
    <t>http://ift.tt/1fY2Agu</t>
  </si>
  <si>
    <t>http://ift.tt/1fY2AwI</t>
  </si>
  <si>
    <t>February 05, 2014 at 12:47AM</t>
  </si>
  <si>
    <t>Limited Edition Bitcoin Cards Paper Wallet Cold Storage Globe Card (only 50)</t>
  </si>
  <si>
    <t>http://ift.tt/1ipIk9A</t>
  </si>
  <si>
    <t>http://ift.tt/1k8hLbS</t>
  </si>
  <si>
    <t>February 05, 2014 at 12:46AM</t>
  </si>
  <si>
    <t>CP70</t>
  </si>
  <si>
    <t>Uh oh. A Global Bankers Cryptocurrency?</t>
  </si>
  <si>
    <t>http://ift.tt/1ennNDu</t>
  </si>
  <si>
    <t>http://ift.tt/1e0VMeH</t>
  </si>
  <si>
    <t>February 05, 2014 at 12:42AM</t>
  </si>
  <si>
    <t>Chakra_Scientist</t>
  </si>
  <si>
    <t>Counterparty (XCP) Distributed Exchange Goes Live on Bitcoin Network</t>
  </si>
  <si>
    <t>http://ift.tt/1ipIkq8</t>
  </si>
  <si>
    <t>http://ift.tt/1e0VN2h</t>
  </si>
  <si>
    <t>February 05, 2014 at 05:24AM</t>
  </si>
  <si>
    <t>btcsa</t>
  </si>
  <si>
    <t>"Nerds" and drug dealers to rule the world in the future</t>
  </si>
  <si>
    <t>A friend of mine commented today how in the future "nerds" and drug dealers will be in positions of power because they are probably the major holders and users of bitcoins right now. When the price really skyrockets due to worldwide addoption, drug dealers, "nerds" and a few lucky business people will be the new mega rich. Imagine a world like that..... What do you think, and what category do you fall into?</t>
  </si>
  <si>
    <t>http://ift.tt/1ilBzEY</t>
  </si>
  <si>
    <t>-Lowbrow-</t>
  </si>
  <si>
    <t>Anyone else waiting for money/BTC from CampBX?</t>
  </si>
  <si>
    <t>I traded some BTX on CampBX a couple of weeks ago, and requested a withdrawal of USD to my bank account. I never received it, and now that their ACH/wire processor dropped them...I have neither my BTC nor my USD. It seems to have disappeared.Additionally, CampBX has not answered my attempts to contact them - nor have they given any further update on the situation (either on their site, or via social media).Is anyone else in the same situation? Does anyone have any updates?My fear is that I've totally lost my money - but I hope that doesn't turn out to be the case.</t>
  </si>
  <si>
    <t>http://ift.tt/1ilBQYN</t>
  </si>
  <si>
    <t>February 05, 2014 at 05:23AM</t>
  </si>
  <si>
    <t>anarcoin</t>
  </si>
  <si>
    <t>We have to focus more on small business acceptance and not so much the big boys.</t>
  </si>
  <si>
    <t>I say this because I feel the big boys just take all the BTC and then sell it direct to the market. The people that buy at markets generally hold as investment tools. But the small business owner will hold bitcoin and trade on. This is how a currency is meant to be used. I don't know of any other currency that is just used as a conduit for fiat like bitcoin is at the moment.Support the small businesses, and lets get them using bitcoin without payment gateways.Don't get me wrong I love bitpay and Gift and I love overstocked and tiger direct, but now that we are stabilising a bit and growing up we should be more focussed on the small mom and pop stores.just my 2 satoshis.</t>
  </si>
  <si>
    <t>http://ift.tt/1ilCaqe</t>
  </si>
  <si>
    <t>February 05, 2014 at 05:44AM</t>
  </si>
  <si>
    <t>redknightlois</t>
  </si>
  <si>
    <t>Dogecoin Just Solved A Problem Bitcoin Will Face [Business Insider]</t>
  </si>
  <si>
    <t>http://ift.tt/1c10sBE</t>
  </si>
  <si>
    <t>http://ift.tt/1gKsx7K</t>
  </si>
  <si>
    <t>February 05, 2014 at 05:37AM</t>
  </si>
  <si>
    <t>Alleged Silk Road Founder Indicted Again, This Time in New York</t>
  </si>
  <si>
    <t>http://ift.tt/1k9awjX</t>
  </si>
  <si>
    <t>http://ift.tt/1gKsN6L</t>
  </si>
  <si>
    <t>February 05, 2014 at 05:36AM</t>
  </si>
  <si>
    <t>Bitcoin Edges Into The Investor Space With RealtyShares - Forbes</t>
  </si>
  <si>
    <t>http://ift.tt/1k8tfwa</t>
  </si>
  <si>
    <t>http://ift.tt/1gKsTvn</t>
  </si>
  <si>
    <t>February 05, 2014 at 05:30AM</t>
  </si>
  <si>
    <t>Leading Marketing Firm Tempo Creative, now accepting Bitcoin</t>
  </si>
  <si>
    <t>http://ift.tt/1fN8wKk</t>
  </si>
  <si>
    <t>http://ift.tt/1ilGXrK</t>
  </si>
  <si>
    <t>MadMoneyMachine</t>
  </si>
  <si>
    <t>Tune in RIGHT NOW - World's FIRST Bitcoin Broadcast Radio Show - KCAA 1050AM SoCal</t>
  </si>
  <si>
    <t>Radio KCAA 1050AM in Southern California (Loma Linda, San Bernadino, South LA, Riverside) is broadcasting my show, the Mad Money Machine. This is the first broadcast radio program dedicated to Bitcoin.Then tonight (Tuesdays) at 7PM: Let's Talk Bitcoin Also, Saturdays at 1PMTomorrow at 7PM: Ed &amp; Ethan ShowThursdays at 7PM: Bitcoins and GravyMondays at 5PM: Stephanie Murphy</t>
  </si>
  <si>
    <t>http://ift.tt/1gKt3mn</t>
  </si>
  <si>
    <t>February 05, 2014 at 04:40AM</t>
  </si>
  <si>
    <t>BitPay: Building the Global Payment Network from the Ground-Up</t>
  </si>
  <si>
    <t>http://ift.tt/1kOhCbr</t>
  </si>
  <si>
    <t>http://ift.tt/1ilCANn</t>
  </si>
  <si>
    <t>February 05, 2014 at 06:04AM</t>
  </si>
  <si>
    <t>davidrharris1</t>
  </si>
  <si>
    <t>Why are Bitcoins at Mt Gox trading so much higher than Coinbase</t>
  </si>
  <si>
    <t>Right now Mt Gox is trading Bitcoins at $928 and Coinbase at $803.Why the big difference?</t>
  </si>
  <si>
    <t>http://ift.tt/1fNhxCZ</t>
  </si>
  <si>
    <t>February 05, 2014 at 06:01AM</t>
  </si>
  <si>
    <t>thewhiskey</t>
  </si>
  <si>
    <t>ASIC processor miners</t>
  </si>
  <si>
    <t>I was wondering, if Bitcoin went away tomorrow, what would happen to all these ASIC processors and miners? Can they be used for anything else? Would they have any value?</t>
  </si>
  <si>
    <t>http://ift.tt/1fNhF5H</t>
  </si>
  <si>
    <t>February 05, 2014 at 06:00AM</t>
  </si>
  <si>
    <t>$150,000 Worth Bitcoin Trouble in International Scam</t>
  </si>
  <si>
    <t>http://ift.tt/1fNhNlF</t>
  </si>
  <si>
    <t>http://ift.tt/1fNhNlJ</t>
  </si>
  <si>
    <t>February 05, 2014 at 05:55AM</t>
  </si>
  <si>
    <t>diglig</t>
  </si>
  <si>
    <t>Malwarebytes accepting bitcoin as payments?</t>
  </si>
  <si>
    <t>Malwarebytes has just announced it is accepting Bitcoin for its consumer products via Coinbase, claiming it is the first major security company to do so.Source (last line of first paragraph): http://ift.tt/1k8tfwa</t>
  </si>
  <si>
    <t>http://ift.tt/1fNhW8E</t>
  </si>
  <si>
    <t>February 05, 2014 at 05:54AM</t>
  </si>
  <si>
    <t>Maxin8r95</t>
  </si>
  <si>
    <t>Will my psu support this</t>
  </si>
  <si>
    <t>Will an 800w corsair gs800 psu support 3 video cards?1x EVGA gtx 780 SC 2x ASUS r9 270 ocother specs: 4770k oc 2hdds 1 ssd msi z87-g45 mobo</t>
  </si>
  <si>
    <t>http://ift.tt/1fNi2go</t>
  </si>
  <si>
    <t>February 05, 2014 at 05:53AM</t>
  </si>
  <si>
    <t>TheBitcoinGirl</t>
  </si>
  <si>
    <t>Bitcoin Now Accepted at Every 7-Eleven in Mexico</t>
  </si>
  <si>
    <t>http://ift.tt/1fNi7kk</t>
  </si>
  <si>
    <t>http://ift.tt/1fNi7kn</t>
  </si>
  <si>
    <t>Aschebescher</t>
  </si>
  <si>
    <t>Pirate Party Can Collect Political Donations in Bitcoin, Govt Says</t>
  </si>
  <si>
    <t>http://ift.tt/1cRZfRp</t>
  </si>
  <si>
    <t>http://ift.tt/LNfg0q</t>
  </si>
  <si>
    <t>February 05, 2014 at 06:23AM</t>
  </si>
  <si>
    <t>NerdfighterSean</t>
  </si>
  <si>
    <t>How to tip any amount of bitcoin on reddit with no fees (xpost /r/bitcointip)</t>
  </si>
  <si>
    <t>http://ift.tt/Lwr8mH</t>
  </si>
  <si>
    <t>http://ift.tt/Lwr5Y6</t>
  </si>
  <si>
    <t>February 05, 2014 at 06:16AM</t>
  </si>
  <si>
    <t>fireflywanderer</t>
  </si>
  <si>
    <t>Hi, I am newish to reddit and want to sell my music for bitcoin</t>
  </si>
  <si>
    <t>I wish to sell my music for use on youtube videos (hopefully advertising bitcoin) and to anyone who likes my music.I am a little wary of just putting it out there and leaving it to chance whether people pay.So I ask of you, reddit bitcoin community, how should I go about this, is reddit the best place to start, a friend thinks so....I have over 50 pieces written and finished so far.Here is one I had accepted onto AudioJungle, but they take 50% commisssion....http://ift.tt/LwridR, rating etc much appreciated</t>
  </si>
  <si>
    <t>http://ift.tt/LwrfP7</t>
  </si>
  <si>
    <t>February 05, 2014 at 06:15AM</t>
  </si>
  <si>
    <t>My name is Robness(neo-rave rocker in l.a).....I have officially declared that I will not accept U.S dollar anymore. Crypto has got my faith in the future and I intend to hit the streets...to be continued...</t>
  </si>
  <si>
    <t>http://ift.tt/1kOKeRS if anyone is interested (this is not a promotional thing....) I just wanted to state my love for this oncoming revolution and can't wait for the liberation of musicians without major labels getting their due. Much love, style and grace.</t>
  </si>
  <si>
    <t>http://ift.tt/1kOKfFu</t>
  </si>
  <si>
    <t>February 05, 2014 at 06:14AM</t>
  </si>
  <si>
    <t>ktetch</t>
  </si>
  <si>
    <t>http://ift.tt/MYYH2x</t>
  </si>
  <si>
    <t>http://ift.tt/MYYH2z</t>
  </si>
  <si>
    <t>February 05, 2014 at 06:08AM</t>
  </si>
  <si>
    <t>nadez</t>
  </si>
  <si>
    <t>Started a charity for Syria a few months ago. Integrating BitCoin. Please give comments and suggestions.</t>
  </si>
  <si>
    <t>The website is http://ift.tt/1iqmVNq are a new charity focused on bringing assistance to those in need who have been afflicted by the Syrian crisis. We redistribute and fund specific charity missions based on our seasonal priorities. We will be expanding to conduct our own operations soon, however, this is most ideal. (Winter we focused on winter clothing; spring we will focus on food and medicine; summer, etc.)We deemed the move to BTC a smart one. BTC is fast moving and our charity is grassroots, so contributions are not sporadic and large in size but more frequent and high in volume. BTC exchange services allow currency conversion anyway so we are not worried on losing out on people not familiar with BitCoin. However, currency is listed in $USD for the reason that BitCoin is not the most stable.Funds are utilized immediacy. So any moneys, whether they be EUR, USD or BTC, won't be stored for long. BitCoin is also young, much like our target market - young individuals with a passion for good.Please give comments, suggestions and critiques. I am open for any questions.</t>
  </si>
  <si>
    <t>http://ift.tt/1k9hMwo</t>
  </si>
  <si>
    <t>February 05, 2014 at 10:16AM</t>
  </si>
  <si>
    <t>edisraw1</t>
  </si>
  <si>
    <t>Pardon me, How do I get some damn bitcoins?!</t>
  </si>
  <si>
    <t>So I just spent three hours Coin.MX trying to get bitcoins with my debit card....this failed, Their service was...All I need is a quick wallet and a place to get 23 dollars US worth of bitcoin so I can buy this thing I want. I'm sure if this works out I'll use them all the time but right now they are seeming like so much trouble. Can someone please help me?</t>
  </si>
  <si>
    <t>http://ift.tt/1imK5no</t>
  </si>
  <si>
    <t>February 05, 2014 at 10:12AM</t>
  </si>
  <si>
    <t>Beta: New Bitcoin Association! &amp;amp; 1st draft of OPEN LETTER to Mr. Lawsky of NY - Comments please Reddit</t>
  </si>
  <si>
    <t>Hi-A group of Bitcoiners and I have created a new nonprofit group called the Bitcoin Financial Association.http://ift.tt/1b0DuQv first task is a letter to Mr. Lawsky (the chief regulator in the NY hearings)Please read the letter and, if you like it, sign it (and provide advice, point out typos etc.)If you'd like to join the Association, please use discount code RedditB for a free/ 100% discount on the membership (obviously no credit card or anything is required)Just so people are clear with the inevitable questions, happy to answer any --- but a few I know will come up are here:What is it?Bitcoin Financial Association is to be a global advocacy group with the purpose of educating governments, media, individuals, charities and businesses about Bitcoin.Why the letter to Mr. Lawsky?The hearings and the pending New York regulatory action is key because it will in some ways set the precedent for America and even the world. There were a couple great voices on the panel but we felt that an additional voice explaining some drawbacks of regulation might be worthwhile. Anyone who agrees can sign. Those who do not should certainly write their own letters as well. The more the regulators hear, the more careful they will be.Doesn't having a centralized organization defeat the purpose of Bitcoin?This thinking is common but, just as the web is decentralized there is still value in like minded people banning together to have their voice be heard, as a focal point for conferences and events etc.The first action is a perfect example, writing a letter to a regulator or having a meeting has more weight when more than a few companies or people are involved.Why another association?It seems there is a place for many associations and groups in this growing area.Does this compete with other groups and foundations?Absolutely not....the goal is to have a rising tide which lifts all boats. IMHO the more groups and associations the better....if we look at liberal, libertarian or conservative politics, environmental groups etc....these types of movements have a variety of organizations -- each with it's own strengths and style.Why the word "financial" in the name?The association is designed to be broad and open to a variety of Bitcoin supporters - but knowing some of the early interest it seems like a natural leaning toward financial related people and organizations. It also will not focus on issues like the security of the blockchain.What's the goal?Advocacy using the strengths of members and shared voices. Some core beliefs will be in working to keep government regulation out of the Bitcoin industry as much as possible and asking for clarity and reduction of existing regulations which harm Bitcoin.ConclusionWe KNOW this isn't perfect - it is a brand new effort and the site is not even working completely yet, the text of the letter is an early first draft etc. etc.Certainly we are not trying to offend anyone, speak for anyone and no one has to join or sign the letter.Constructive comments are helpful.</t>
  </si>
  <si>
    <t>http://ift.tt/1imKAO8</t>
  </si>
  <si>
    <t>February 05, 2014 at 10:11AM</t>
  </si>
  <si>
    <t>cestunpiege</t>
  </si>
  <si>
    <t>Cloud Imperium Games might consider Bitcoin as payment option</t>
  </si>
  <si>
    <t>Soundcloud is not the only company thinking about accepting Bitcoin as payment.http://ift.tt/1b0DBeY Imperium Games is an independent gaming studio that is working on Star Citizen an upcoming space trading and combat simulator for the PC which is scheduled to be released in 2015. Since launching their crowdfunding campaign in fall 2012 the studio has raised nearly $40 Million from over 300,000 subscribers. Considering this is an independent studio that initially only aimed to raise $2 million this is quite impressive.The studio is led by Chris Roberts a longtime professional game developer who is responsible for space sims such Wing Commander and Star Lancer/Freelancer.Additionally, the game will feature support for the Oculus Rift virtual reality gaming console. Oculus Rifts's CTO and well known game programmer John Carmack is on the record as being guardedly excited about Bitcoin and has tweeted about it twice.If you're a gamer and Bitcoin supporter who thinks this might be up your ally, I'd highly recommend heading over to their website and letting them know you'd like to pledge your support with BTC!</t>
  </si>
  <si>
    <t>http://ift.tt/1imKRRi</t>
  </si>
  <si>
    <t>February 05, 2014 at 11:07AM</t>
  </si>
  <si>
    <t>ikhan1</t>
  </si>
  <si>
    <t>Bitcoin the future?</t>
  </si>
  <si>
    <t>I have been doing a lot of research on Bitcoin and personally use bitcoins. I love the community and what Bitcoin will do for the future. However, I am scared that we are possibly living in a bubble. Will the millions of people adopt it as a way to make payments? Will the governments regulate it so much so that they will destroy it? Will another competitor come out and try to dethrone Bitcoin? Questions, questions...</t>
  </si>
  <si>
    <t>http://ift.tt/1c22FwG</t>
  </si>
  <si>
    <t>Open Source LocalBitcoins.com type of site?</t>
  </si>
  <si>
    <t>I'm looking to setup my own localbitcoins.com clone for my area which isn't well represented there.Does anyone know of any open source projects that provide the same set of features, security, user reviews, escrow.</t>
  </si>
  <si>
    <t>http://ift.tt/1c22T6S</t>
  </si>
  <si>
    <t>February 05, 2014 at 11:06AM</t>
  </si>
  <si>
    <t>justathrowaway0943</t>
  </si>
  <si>
    <t>0 transaction fee transaction not gone through for days... has anyone done one recently? how long does it usually take?</t>
  </si>
  <si>
    <t>i accidentally sent some btc without a transaction fee. can i cancel the transaction? it is not even viewable on blockchain.info, not even as 0 confirmed.how long does it normally take? like 6 months ago i did it and it went through within 24 hours.</t>
  </si>
  <si>
    <t>http://ift.tt/1c232r3</t>
  </si>
  <si>
    <t>February 05, 2014 at 10:58AM</t>
  </si>
  <si>
    <t>justgotasmartphone</t>
  </si>
  <si>
    <t>A new Afrocentric altcoin called FUBUcoin will launch next month. Some bloggers speculate that it will replace Coinye, and possibly even Bitcoin.</t>
  </si>
  <si>
    <t>http://ift.tt/1fG6Rqs</t>
  </si>
  <si>
    <t>February 05, 2014 at 10:57AM</t>
  </si>
  <si>
    <t>Cygnify</t>
  </si>
  <si>
    <t>Andreas M. Antonopoulos - Live - Coinscrum - Alternative Stage - London</t>
  </si>
  <si>
    <t>http://ift.tt/1kQ2vhO</t>
  </si>
  <si>
    <t>http://ift.tt/1bpqRZL</t>
  </si>
  <si>
    <t>February 05, 2014 at 10:52AM</t>
  </si>
  <si>
    <t>joss4257</t>
  </si>
  <si>
    <t>Bitcoins in Japan</t>
  </si>
  <si>
    <t>Any one in Japan and know what happening there with bitcoins? pass few days been seeing more and more news about bitcoin in Japan. Before about a week ago there was all ways very little to no news about bitcoin and japan.</t>
  </si>
  <si>
    <t>http://ift.tt/1kQ1l5X</t>
  </si>
  <si>
    <t>February 05, 2014 at 10:50AM</t>
  </si>
  <si>
    <t>martypete</t>
  </si>
  <si>
    <t>So... What happened with the Chicago Sun Times BitWall "experiment"?</t>
  </si>
  <si>
    <t>Well... How did it go?!</t>
  </si>
  <si>
    <t>http://ift.tt/1fG6Qmn</t>
  </si>
  <si>
    <t>February 05, 2014 at 10:49AM</t>
  </si>
  <si>
    <t>I_Hate_MTV</t>
  </si>
  <si>
    <t>This Wristband Will Use Your Heartbeat to Unlock Your Bitcoin Wallet</t>
  </si>
  <si>
    <t>http://ift.tt/1kacyAr</t>
  </si>
  <si>
    <t>http://ift.tt/1bpqU7V</t>
  </si>
  <si>
    <t>Chicago Fed representative says congress could be pressured to "guarantee bitcoin"</t>
  </si>
  <si>
    <t>http://ift.tt/1c1X75a</t>
  </si>
  <si>
    <t>http://ift.tt/1bpqRZR</t>
  </si>
  <si>
    <t>February 05, 2014 at 10:46AM</t>
  </si>
  <si>
    <t>Maybe the Pope should publicly support Bitcoin.</t>
  </si>
  <si>
    <t>http://ift.tt/1bsKmDQ</t>
  </si>
  <si>
    <t>http://ift.tt/1fG6Qms</t>
  </si>
  <si>
    <t>February 05, 2014 at 10:37AM</t>
  </si>
  <si>
    <t>hp94</t>
  </si>
  <si>
    <t>[Technical] Can a Bitcoin private key be a non-elliptic curve prime number?</t>
  </si>
  <si>
    <t>I'm trying to learn more about Bitcoin and its technical aspects but I'm still unsure about a few things related to Bitcoin.</t>
  </si>
  <si>
    <t>http://ift.tt/1c1XZXC</t>
  </si>
  <si>
    <t>February 05, 2014 at 11:30AM</t>
  </si>
  <si>
    <t>Charity run for Action Against Hunger through Humble Bundle!</t>
  </si>
  <si>
    <t>Some people have expressed the desire to do some charity run on /r/Bitcoin, so here it is.New Humble Bundle is up, this time the charity of choice is Action Against Hunger. Since Humble Bundle allows you to donate all of the proceedings to charity and they take Bitcoin, we can easily donate to AAH, which doesn't take Bitcoin (yet ;)).So, this is how it will work:If you want to donate by yourself, purchase a Humble Bundle yourself ;) (this is an option for the distrusting of you)If you trust me and want us to donate in a bigger group, send your donation to 174L4UaMHGcgfRWcapZTg2QAiLFcug5jvf .I will use that money to purchase the humble bundle under the name "/r/Bitcoin" and send as much money as I can from the donations (since I can't specify the donation amount in BTC, expect that the amount might be a bit off).If more donations come in, I will try to regularly increase our donation amount with the new donations.Also, if you want to help further:Ask Humble Bundle to include a proper Bitcoin button on their pageAsk Action Against Hunger to accept Bitcoin donations and point them to this fundraiser to show them how much money we raised for them through a workaround.</t>
  </si>
  <si>
    <t>http://ift.tt/1bsONyt</t>
  </si>
  <si>
    <t>February 05, 2014 at 11:27AM</t>
  </si>
  <si>
    <t>lurkerdrop</t>
  </si>
  <si>
    <t>Guys, we need to change how we treat new users</t>
  </si>
  <si>
    <t>http://ift.tt/1bsORhJ happened upon this post fairly randomly, and noticed how friendly all of these people were about explaining dogecoin. There's a great explanation of all the moving parts and tips all around (look how happy the guy who received doge is...he feels "involved"). If the same post happened here, it would be downvoted to oblivion and the poster would be shamed.This was sort of a wake up call to me. I've used the "just google it" or "read the sidebar" argument, but seriously--what percentage of your friends actually google things to find information, even though it takes two seconds? Or your mom? If we're trying to bring this to the mainstream (which we are, as a currency is only as useful as the people who accept it and use it), we can't treat new people like shit. We do not have the luxury of other subreddits that tell people off that don't read the side bar. Please just be polite, tip mBTC or uBTC, and explain things to people not as smart or motivated as you.We either win by adoption, or all lose. That's the bottom line in a currency.Thoughts?</t>
  </si>
  <si>
    <t>http://ift.tt/1kQbcbR</t>
  </si>
  <si>
    <t>February 05, 2014 at 11:19AM</t>
  </si>
  <si>
    <t>leetCoinAdmin</t>
  </si>
  <si>
    <t>LeetCoin Game-A-Thon, Feb. 7-11. Play Counter-Strike: Source and Team Fortress 2 for over 2 BTC in prizes!</t>
  </si>
  <si>
    <t>http://ift.tt/1bsOPq6</t>
  </si>
  <si>
    <t>http://ift.tt/1kQbhwl</t>
  </si>
  <si>
    <t>February 05, 2014 at 11:13AM</t>
  </si>
  <si>
    <t>coingig</t>
  </si>
  <si>
    <t>We have added a Bulk Upload tool for our Sellers, if you have hundreds or thousands or products you can list them all instantly.</t>
  </si>
  <si>
    <t>http://ift.tt/1ftetua</t>
  </si>
  <si>
    <t>http://ift.tt/Lx2Mco</t>
  </si>
  <si>
    <t>February 05, 2014 at 11:45AM</t>
  </si>
  <si>
    <t>Btcforall</t>
  </si>
  <si>
    <t>What about using Bitcoin to donate to children's charities and promote better medical care? Can it be done?</t>
  </si>
  <si>
    <t>http://ift.tt/1fOzyB0</t>
  </si>
  <si>
    <t>http://ift.tt/1fOzwsK</t>
  </si>
  <si>
    <t>February 05, 2014 at 11:41AM</t>
  </si>
  <si>
    <t>sjalq</t>
  </si>
  <si>
    <t>Ethereum interview with Vitalik Buterin</t>
  </si>
  <si>
    <t>http://ift.tt/LO2hLV</t>
  </si>
  <si>
    <t>http://ift.tt/LO2hLX</t>
  </si>
  <si>
    <t>February 05, 2014 at 11:36AM</t>
  </si>
  <si>
    <t>yiseowl</t>
  </si>
  <si>
    <t>Three years ago a user posts "Has r/Libertarian heard about Bitcoin?" to r/Libertarian. Coins were worth 6 cents a piece at the time. Top comment: "I find the idea rather stupid."</t>
  </si>
  <si>
    <t>http://ift.tt/1fOzG3t</t>
  </si>
  <si>
    <t>http://ift.tt/1fOzGAx</t>
  </si>
  <si>
    <t>February 05, 2014 at 11:34AM</t>
  </si>
  <si>
    <t>croketg29</t>
  </si>
  <si>
    <t>I am going to the MtGox offices IN-PERSON next week to demand attention for my stuck funds.</t>
  </si>
  <si>
    <t>I did a furikomi (Japan domestic bank transfer) in December for a large amount and forgot to include my payer ID number, so they have the funds but they were never applied to my account. After many many emails/tickets I've gotten no help.Luckily I live in Tokyo, so I can get to their office easily.Any ideas on how best to do this? Best case scenario I knock on the door and they listen to me and fix my problem. Worst case is they call the cops I guess.Any advice? Good idea? Bad idea?</t>
  </si>
  <si>
    <t>http://ift.tt/1cT1t2H</t>
  </si>
  <si>
    <t>February 05, 2014 at 12:04PM</t>
  </si>
  <si>
    <t>fesnavarro</t>
  </si>
  <si>
    <t>Where are my Bitcoins MTGOX?</t>
  </si>
  <si>
    <t>I'm waiting for 10 days until now. Fuck... I'm not asking them to send me EURO or DOLAR, just let the blockchain do his work.</t>
  </si>
  <si>
    <t>http://ift.tt/1kQjQXP</t>
  </si>
  <si>
    <t>February 05, 2014 at 11:58AM</t>
  </si>
  <si>
    <t>FinbarX1</t>
  </si>
  <si>
    <t>Warning, several "bitcoin generators" trying to get attention. Probably malware?</t>
  </si>
  <si>
    <t>Hi everyone. You may notice this is my first thread. I've been lurking for a while enjoying posts about bitcoin as I learn more about it.I was just doing a search on youtube for recent videos on the subject and noticed several that have just been uploaded over the past hour attempting to get people to download a "bitcoin generator".http://ift.tt/1kQk4hD are also websites offering something similar such as this one: http://ift.tt/N0bUbc the depth of my technical knowledge of bitcoin's workings is nowhere near what I'd like it to be, I think I know enough to assume that this is probably not legit, and is worth a closer look by those who would be able to shed some light on whether its a danger, such as a keystroke logger or other nefarious piece of malware. I don't have the guts or ability to safely download the software myself to work out if it's malware or not. I'm hoping someone else will do this so we can warn people to avoid it.Thanks for your time, and my apologies if this has already been covered previously..</t>
  </si>
  <si>
    <t>http://ift.tt/1kQk4hF</t>
  </si>
  <si>
    <t>February 05, 2014 at 11:54AM</t>
  </si>
  <si>
    <t>SrCoolGuy</t>
  </si>
  <si>
    <t>Are there any other sites like coinbase.com (for bitcoin or other coins)?</t>
  </si>
  <si>
    <t>http://ift.tt/N0bYI3</t>
  </si>
  <si>
    <t>February 05, 2014 at 01:12PM</t>
  </si>
  <si>
    <t>thinkweis</t>
  </si>
  <si>
    <t>New Mining Profitability Calculator - Any Suggestions/Improvements?</t>
  </si>
  <si>
    <t>http://ift.tt/1inmdQw</t>
  </si>
  <si>
    <t>http://ift.tt/1inmdQy</t>
  </si>
  <si>
    <t>February 05, 2014 at 12:53PM</t>
  </si>
  <si>
    <t>mindlance</t>
  </si>
  <si>
    <t>Bitcoin Is the Latest Plot to Save the Post Office</t>
  </si>
  <si>
    <t>http://ift.tt/1imFnpz</t>
  </si>
  <si>
    <t>http://ift.tt/N0lVFj</t>
  </si>
  <si>
    <t>February 05, 2014 at 12:47PM</t>
  </si>
  <si>
    <t>dirtbiker245</t>
  </si>
  <si>
    <t>First purchase on overstock. Very impressed so far!</t>
  </si>
  <si>
    <t>I was gonna go to target and get a little stool for my 3 year old son when it dawned on me that overstock probably carries it. They did and it was 7 dollars cheaper. Paid in bitcoin and I was on my way.Very easy!</t>
  </si>
  <si>
    <t>http://ift.tt/1fOMwi4</t>
  </si>
  <si>
    <t>February 05, 2014 at 12:26PM</t>
  </si>
  <si>
    <t>coolbitme</t>
  </si>
  <si>
    <t>E81 – Bitcoin for the People</t>
  </si>
  <si>
    <t>http://ift.tt/1jcK8Wf</t>
  </si>
  <si>
    <t>http://ift.tt/1fOIqGO</t>
  </si>
  <si>
    <t>February 05, 2014 at 12:16PM</t>
  </si>
  <si>
    <t>Is there a map showing all the Bitcoin ATM's currently out there?</t>
  </si>
  <si>
    <t>http://ift.tt/1gLjCTI</t>
  </si>
  <si>
    <t>February 05, 2014 at 12:12PM</t>
  </si>
  <si>
    <t>HonestAnt</t>
  </si>
  <si>
    <t>Is there a good Windows 8 app for Bitcoin?</t>
  </si>
  <si>
    <t>Thanks.</t>
  </si>
  <si>
    <t>http://ift.tt/1fOIoid</t>
  </si>
  <si>
    <t>February 05, 2014 at 12:09PM</t>
  </si>
  <si>
    <t>MrAgileBeast</t>
  </si>
  <si>
    <t>Paid My Tuition with BTC</t>
  </si>
  <si>
    <t>Well not really... but early November I bought a few bitcoins and saw the price rise! Sold 2.93 BTC to coinbase so that I could have some money to pay my tuition. Granted, i paid with "fiat" but I wouldn't have had even close to the amount that I was able to pay with without investing in BTC. So thank you bitcoin! Feels great being able to pay for my education with bitcoin and am looking forward raising awareness to many people here at my campus!</t>
  </si>
  <si>
    <t>http://ift.tt/LO7JhR</t>
  </si>
  <si>
    <t>February 05, 2014 at 01:32PM</t>
  </si>
  <si>
    <t>Hey Peter Schiff Hypothetical Question?</t>
  </si>
  <si>
    <t>If a planet is found with intelligent life and gold is unavailable.Would you assume there would be no economic activity and why?</t>
  </si>
  <si>
    <t>http://ift.tt/1bt4Axp</t>
  </si>
  <si>
    <t>February 05, 2014 at 01:30PM</t>
  </si>
  <si>
    <t>bodybuildingaccount</t>
  </si>
  <si>
    <t>Where can I buy bitcoins using only a debit card?</t>
  </si>
  <si>
    <t>I don't have a bank. My job pays us through Money Network so I never bothered opening up a bank.I want to convert $100usd into bitcoins with ONLY that debit card. How can I do it?PayPal required a bank to verify your account so that's out of the option.</t>
  </si>
  <si>
    <t>http://ift.tt/1kQFU4R</t>
  </si>
  <si>
    <t>February 05, 2014 at 01:29PM</t>
  </si>
  <si>
    <t>evictor</t>
  </si>
  <si>
    <t>Where to find MtGox "career opportunities"?</t>
  </si>
  <si>
    <t>I have more than just a personal interest in MtGox unfucking itself and a successful com sci background (just sold company to AOL for $90 million a few weeks ago). Does anyone on here have any connection to tech at MtGox or can anyone help me get in contact with tech/the board/hiring/etc. there? I would like to contribute part time help and would work for highly discounted rate due to my vested interest there.I can't find any "career opportunities" or the like online. Any pointers welcome...</t>
  </si>
  <si>
    <t>http://ift.tt/1e2woVO</t>
  </si>
  <si>
    <t>February 05, 2014 at 01:18PM</t>
  </si>
  <si>
    <t>CryptoThinkTank</t>
  </si>
  <si>
    <t>What to do when you have cryptocurrency?</t>
  </si>
  <si>
    <t>http://ift.tt/LxgBrp</t>
  </si>
  <si>
    <t>http://ift.tt/1kQC3om</t>
  </si>
  <si>
    <t>February 05, 2014 at 02:10PM</t>
  </si>
  <si>
    <t>Are there any websites where you can buy and sell things with bitcoin?</t>
  </si>
  <si>
    <t>I saw that there was an auction type website like this, but it doesn't exist anymore and I can't find anything else. Also, do you think there is a demand for this type of thing? And if so, what kind of problems might one face in creating this sort of website?</t>
  </si>
  <si>
    <t>http://ift.tt/1nRPTJx</t>
  </si>
  <si>
    <t>February 05, 2014 at 02:04PM</t>
  </si>
  <si>
    <t>m_murfy</t>
  </si>
  <si>
    <t>Picard HODL'd his bitcoins!</t>
  </si>
  <si>
    <t>http://ift.tt/1ftyqAW</t>
  </si>
  <si>
    <t>http://ift.tt/1nRQ9YY</t>
  </si>
  <si>
    <t>February 05, 2014 at 01:59PM</t>
  </si>
  <si>
    <t>kythrasismad2014</t>
  </si>
  <si>
    <t>In spite of cries of scamming mcxnow is back online and I can vouch for Realsolid</t>
  </si>
  <si>
    <t>In the interest of full disclosure on this I hold gold and silver in physical form. I have VPN services and could easily become a ghost to you. I wouldn't even necessarily know you were looking fo rme.That said: I saw this today:http://ift.tt/1ftyyjU a well known silver advocate.I told him this: I find your arguments a compellling reason to stay diversified into gold silver AND bitcoin. never EVER put all your eggs in one basket. only an AMATEUR does that. Anyways why do you trust these exchanges? experience. That's why. I've bought from them before and it worked out. I've seen people call people on bitcoin "scammers" only to find out technology oriented issues brought their rapidly expanding services down for awhile. While this did concern me that if technological outages happened there might be eventually little incentive to resolve the situation I slowly came to realize having relationships with the exchangers and a peer review and karma system about people would emerge eventually and be the best means of taking care of it. Many false allegations have been made against people in the bitcoin community and the number of Faux scammers from whiny brats grows daily. Realsolid for instance's mcxnow CREDIT UNION where you ACCRUE INTEREST on BITCOIN and other ALT COINS just for keeping them in deposit and nothing more than keeping them on deposit at mcxnow.com was accused of being a con artist and a scammer only because his api was designed by him and him alone so he couldn't hire outside help at all and had to update it over 3 months due to rapid expansion he informed the entire user base and told them that they could come and get their money out if they didn't trust and had until a certain date incase they didn't immediately notice) and on the sheer fact tha mcxnow was so awesome and so profitable for such a short period of time many of the users who btw didn't loe a single coin walked away from it but then immediately used every outpost they could to accuse him and now as of today within just about as long as he estimated the exchange is BACK ONLNIE and transactions have worked BOTH ways for me. http://ift.tt/1nRQpau there's a TRAIL of attacks on real solid that were all just debunked by this post.</t>
  </si>
  <si>
    <t>http://ift.tt/1ftyyjW</t>
  </si>
  <si>
    <t>February 05, 2014 at 01:54PM</t>
  </si>
  <si>
    <t>skillcode</t>
  </si>
  <si>
    <t>Coinalytics - Real-Time Analytics of Bitcoin Market</t>
  </si>
  <si>
    <t>http://ift.tt/1c2p50G</t>
  </si>
  <si>
    <t>http://ift.tt/1c2p50I</t>
  </si>
  <si>
    <t>andrewdolan</t>
  </si>
  <si>
    <t>Spin Bitcoin Roulette for Great Payouts</t>
  </si>
  <si>
    <t>Experience playing the table game roulette and marvel at its great features. Play now in 88 Bitcoin Roulette and bet on this at http://ift.tt/1nRN8rK with fun and excitement it offers as well as its easy mechanics, roulette has certainly created a strong bond with avid casino players of any level and expertise.</t>
  </si>
  <si>
    <t>http://ift.tt/1c2p50S</t>
  </si>
  <si>
    <t>February 05, 2014 at 01:52PM</t>
  </si>
  <si>
    <t>World Bank and Gates Foundation Sponsored CGAP Gives Bitcoin Thumbs Down</t>
  </si>
  <si>
    <t>http://ift.tt/1bRk230</t>
  </si>
  <si>
    <t>http://ift.tt/1nRN7Uv</t>
  </si>
  <si>
    <t>February 05, 2014 at 01:51PM</t>
  </si>
  <si>
    <t>http://ift.tt/1c2p6BH</t>
  </si>
  <si>
    <t>http://ift.tt/1nRN7Ux</t>
  </si>
  <si>
    <t>February 05, 2014 at 01:44PM</t>
  </si>
  <si>
    <t>Gavin Wood ethereum project - What is ethereum? coinscrum – Alternative Stage – London</t>
  </si>
  <si>
    <t>http://ift.tt/1c2p5hg</t>
  </si>
  <si>
    <t>http://ift.tt/1nRN8Ib</t>
  </si>
  <si>
    <t>February 05, 2014 at 02:29PM</t>
  </si>
  <si>
    <t>BitcoinEuphoria</t>
  </si>
  <si>
    <t>Coinbase and Bitpay Cited In PayPal's 10-K Filing As Competition And A Risk Factor</t>
  </si>
  <si>
    <t>http://ift.tt/1btbgvB</t>
  </si>
  <si>
    <t>http://ift.tt/1kQU1XP</t>
  </si>
  <si>
    <t>February 05, 2014 at 02:27PM</t>
  </si>
  <si>
    <t>mtsai</t>
  </si>
  <si>
    <t>Really, Discus Fish?</t>
  </si>
  <si>
    <t>http://ift.tt/1btbjHH</t>
  </si>
  <si>
    <t>http://ift.tt/1btblzc</t>
  </si>
  <si>
    <t>February 05, 2014 at 02:51PM</t>
  </si>
  <si>
    <t>evilmushroom</t>
  </si>
  <si>
    <t>Paypal starts massive ban on anything bitcoin related? Is this accurate?</t>
  </si>
  <si>
    <t>http://ift.tt/1kPEpnx</t>
  </si>
  <si>
    <t>http://ift.tt/1kaUdDk</t>
  </si>
  <si>
    <t>bg_froggie</t>
  </si>
  <si>
    <t>Avoiding Exchange rates changing dollars to Euro with BTC</t>
  </si>
  <si>
    <t>Hi all - I am trying to come up with a solution to a problem I foresee with an upcoming trip to Europe my daughter is taking. She has around $1200 US - and based on experiences of my other daughters trip to Europe a few years back - I expect 20-30% of that will end up going to exchange fees and bank fees.Anyone have any good idea on how I could bitcoin to bypass the exchange fees? The only thought I have come up with is to use something similar to localcoins in Europe - but thats less then optimal for my 18 year old daughter on her first trip to Europe.Just wanting to maximize her spending money. Any ideas appreciated.</t>
  </si>
  <si>
    <t>http://ift.tt/1c2vUPY</t>
  </si>
  <si>
    <t>February 05, 2014 at 02:49PM</t>
  </si>
  <si>
    <t>Bitcoin rate on Mega TV (Cyprus) with markets and currencies</t>
  </si>
  <si>
    <t>http://ift.tt/1kaUdDm</t>
  </si>
  <si>
    <t>http://ift.tt/1kaUbeM</t>
  </si>
  <si>
    <t>February 05, 2014 at 02:45PM</t>
  </si>
  <si>
    <t>hakczar</t>
  </si>
  <si>
    <t>Statistics on lost bitcoins</t>
  </si>
  <si>
    <t>Is there any way to quantify how many bitcoins get lost each year due to people losing their private keys or forgetting passwords? I'm guessing the answer is no, as there's no way to differentiate these between addresses that haven't been active in a while.</t>
  </si>
  <si>
    <t>http://ift.tt/1nRWS56</t>
  </si>
  <si>
    <t>February 05, 2014 at 02:36PM</t>
  </si>
  <si>
    <t>cptmcclain</t>
  </si>
  <si>
    <t>One possible danger if bitcoin succeeds...</t>
  </si>
  <si>
    <t>I come at this with as objective thought as I can.One danger that bitcoin creates is the possibility that the asset ledger will become private law. In other words is that government enforcement will move over to private enforcement. Government to private enforcement of property ownership. Truthfully if Bitcoin is to succeed it will significantly hurt the operations of the government. This is the assumption I make when making this clam. You can challenge the assumption independently if you so desire. However the point I am trying to get as is if the ledger leads to privatization of enforcement of contracts this could be a very dystopian future?My assumption, yet again to be clear, is that private companies enforcing contracts does not sound very nice. But would they be better than government? I just do not know...Thoughts?</t>
  </si>
  <si>
    <t>http://ift.tt/1c2vSYp</t>
  </si>
  <si>
    <t>February 05, 2014 at 02:34PM</t>
  </si>
  <si>
    <t>Fabrizio89</t>
  </si>
  <si>
    <t>Mega TV (Cyprus) showing Bitcoin price before markets and currencies.</t>
  </si>
  <si>
    <t>http://ift.tt/1c2vV6g</t>
  </si>
  <si>
    <t>http://ift.tt/1kaUdTO</t>
  </si>
  <si>
    <t>February 05, 2014 at 02:32PM</t>
  </si>
  <si>
    <t>Central Bank of Estonia: Bitcoin Ponzi Scam</t>
  </si>
  <si>
    <t>http://ift.tt/N0D9T2</t>
  </si>
  <si>
    <t>http://ift.tt/LxovRG</t>
  </si>
  <si>
    <t>February 05, 2014 at 03:50PM</t>
  </si>
  <si>
    <t>Myceliated</t>
  </si>
  <si>
    <t>New Cryptocurrency Exchange Altswap?</t>
  </si>
  <si>
    <t>http://www.altswap.com/</t>
  </si>
  <si>
    <t>http://ift.tt/1nSa7Ts</t>
  </si>
  <si>
    <t>February 05, 2014 at 03:45PM</t>
  </si>
  <si>
    <t>ACOTPH</t>
  </si>
  <si>
    <t>Need help getting my friend a private key</t>
  </si>
  <si>
    <t>Hey r/Bitcoin!To keep a long story short, a few months ago I purchased some BTC for a friend. I'm currently abroad, and would like to give him his public/private keys so I'm not responsible for is BTC any more.Only problem is that he's not computer savvy enough to boot to linux and make an offline wallet. I don't want to suggest buying a paper wallet, and mailing his private key (in a few separate envelopes) just seems archaic...Does anyone have any suggestions on how I could get him a secure paper wallet?Thank you :)</t>
  </si>
  <si>
    <t>http://ift.tt/1arCeoT</t>
  </si>
  <si>
    <t>February 05, 2014 at 03:17PM</t>
  </si>
  <si>
    <t>Bitscanner</t>
  </si>
  <si>
    <t>A first for bitcoin: A video game with bitcoin at its core ...</t>
  </si>
  <si>
    <t>http://ift.tt/1eoXsEQ</t>
  </si>
  <si>
    <t>http://ift.tt/1c2AWvM</t>
  </si>
  <si>
    <t>February 05, 2014 at 04:13PM</t>
  </si>
  <si>
    <t>yunvme</t>
  </si>
  <si>
    <t>Huge market: tourists may avoid credit card and bank fees by purchasing using Bitcoin. Promote its acceptance by using your silly foreign accent when travelling to ask whether the restaurant, hotel, bar, hostel, street market, etc., that you are purchasing from will accept Bitcoin.</t>
  </si>
  <si>
    <t>Even if you know they don't accept it.</t>
  </si>
  <si>
    <t>http://ift.tt/1jeFVl5</t>
  </si>
  <si>
    <t>February 05, 2014 at 04:07PM</t>
  </si>
  <si>
    <t>Question about dividend payments for Bitcoin securities</t>
  </si>
  <si>
    <t>Sorry if this turns out to be a noob question, but I'm having trouble figuring out how companies would track the owners of their shares to pay dividends in the Bitcoin universe. Is there a central spreadsheet and you just rely on trusted contact info for trade confirmation? Third-party like Havelock Investments? And then, let's say it's thousands of shares.... how do they practically update these weekly and send the appropriate dividend to the correct owner?I searched Bitcoin Talk forums and couldn't find anything comprehensive. Thanks in advance.</t>
  </si>
  <si>
    <t>http://ift.tt/1jeFZ46</t>
  </si>
  <si>
    <t>February 05, 2014 at 04:35PM</t>
  </si>
  <si>
    <t>Marijuana Shops accepts bitcoins.</t>
  </si>
  <si>
    <t>http://ift.tt/1fPvd0h</t>
  </si>
  <si>
    <t>http://ift.tt/1fPveBE</t>
  </si>
  <si>
    <t>February 05, 2014 at 04:32PM</t>
  </si>
  <si>
    <t>Masters dissertation ideas for Bitcoin?</t>
  </si>
  <si>
    <t>Hi all newbie here!I'm currently studying my Masters in Networking Technologies and I would like to write my dissertation on bitcoin! I don't have to write it for another year but I would like to get ideas for my research proposal early.Also, is there anything you guys would like to know? I will be writing the research proposal over 2 and a half months and the dissertation for 6 months so I will be going in deep into this thing! I'm going to have to relate it to networking in some way but I figure the fact that its a currency that runs on a network is reason enough!My background for this is virtually non existent. I bought 1 BTC for £10 a year ago to gain access to a nzb site, pondered the idea of buying 10 BTC but the media was sceptical and I didn't go there. I log in to my wallet a year later after hearing news about google and bitcoin (not sure what it was) and see my 20p rise to about £20... So while I regret not getting some, I've gone in now. I've done quite a lot of research into mining and the like, but I need a good topic to sink my teeth into!My main interest is not really the technical side (I'm knee deep in Cisco tech certs, so would like a different route!), although I would write about this, but the future of the coin is what intrigues me.Once I finish my dissertation I will post up my results on here, so expect a few questionnaires over the next year or so!Thanks!*On a side note, I have bought bitcoin and will continue to support it but what other alt-coins would you guys recommend looking into?</t>
  </si>
  <si>
    <t>http://ift.tt/1cTIqFz</t>
  </si>
  <si>
    <t>February 05, 2014 at 04:26PM</t>
  </si>
  <si>
    <t>GoldenBoyKintaro</t>
  </si>
  <si>
    <t>Satoshi Style will print your personal QR code on apparel.</t>
  </si>
  <si>
    <t>http://ift.tt/1cTIsxc</t>
  </si>
  <si>
    <t>http://ift.tt/1cTIsxe</t>
  </si>
  <si>
    <t>February 05, 2014 at 04:18PM</t>
  </si>
  <si>
    <t>AvatarEquis</t>
  </si>
  <si>
    <t>Bitcoin Weekly News Summary For The Week From The 27 Of January To The 2 Of February 2014</t>
  </si>
  <si>
    <t>http://ift.tt/1jeGrzw</t>
  </si>
  <si>
    <t>http://ift.tt/N0Z6BA</t>
  </si>
  <si>
    <t>February 05, 2014 at 04:49PM</t>
  </si>
  <si>
    <t>cmsessa</t>
  </si>
  <si>
    <t>Bitcoin Transaction Fees Explained</t>
  </si>
  <si>
    <t>http://bitcoinfees.com/</t>
  </si>
  <si>
    <t>http://ift.tt/1b1eecM</t>
  </si>
  <si>
    <t>February 05, 2014 at 04:41PM</t>
  </si>
  <si>
    <t>JesusCripto</t>
  </si>
  <si>
    <t>Amazing results from a retailer in Australia that started accepting Bitcoin 6 months ago</t>
  </si>
  <si>
    <t>http://ift.tt/1kbfqgp</t>
  </si>
  <si>
    <t>http://ift.tt/1b1ek4d</t>
  </si>
  <si>
    <t>February 05, 2014 at 05:05PM</t>
  </si>
  <si>
    <t>terragubben</t>
  </si>
  <si>
    <t>Guide on choosing and setting up a Bitcoin wallet. Covering most OS and platforms with pictures and instructions.</t>
  </si>
  <si>
    <t>http://ift.tt/1kbiOrN</t>
  </si>
  <si>
    <t>http://ift.tt/1c2QDTD</t>
  </si>
  <si>
    <t>February 05, 2014 at 05:04PM</t>
  </si>
  <si>
    <t>DistractedPuppy</t>
  </si>
  <si>
    <t>DistractedPuppy.Com Now Open! BitMit Replacement Bitcoin Auction Site: A Invitation from the Owner.</t>
  </si>
  <si>
    <t>Hello World! A new and innovative society that utilizes digital currency deserves and equally innovative portal for selling their goods and wares across the globe. We are proud to introduce Distractedpuppy.com; a new Bitcoin auction website that makes trading goods with Bitcoins simple, fun and effective. Distractedpuppy is a website for the people by the people! We rely on the Bitcoin community to self regulate and recommend improvements to the site through feedback and open forum discussion. We invite all of you to try our Beta out for free with the introductory voucher code below. Simply enter it in on the auction setup page to give it a go. All we ask in return is your honest feedback in making the site better by re-posting your experiences in this forum or by sending us a message. We look forward to hearing from you. Free Listing Voucher Code: 41848c7579e2 (Valid 4-9 February 2014) http://ift.tt/1bpb6SO Hunting and Leave the Dollars at Home! -DistracedPuppy Crew</t>
  </si>
  <si>
    <t>http://ift.tt/1kbiTeY</t>
  </si>
  <si>
    <t>February 05, 2014 at 06:10PM</t>
  </si>
  <si>
    <t>butyouaintgotnolegs</t>
  </si>
  <si>
    <t>[Meta] I want to sell a computer for Bitcoin...</t>
  </si>
  <si>
    <t>I recently built a gaming computer but certain things have since come up, and I can't afford to keep it. I took a look at selling on eBay, but their fees are crazy high (~$150 on a $700 sale) and then Paypal takes out another chunk. So, is there a market where I could reliably sell a computer for Bitcoin? I apologize if this isn't the right place for this type of question.</t>
  </si>
  <si>
    <t>http://ift.tt/1cU3zQ0</t>
  </si>
  <si>
    <t>February 05, 2014 at 06:02PM</t>
  </si>
  <si>
    <t>noveleven</t>
  </si>
  <si>
    <t>Is there a domain registrar that accepts Bitcoin?</t>
  </si>
  <si>
    <t>What the title says. I have a bunch of domain names that I'm looking to move off GoDaddy because of the recent fiasco where they let someone keep guessing their verification question, and this would be a great way to spend some Bitcoin.</t>
  </si>
  <si>
    <t>http://ift.tt/1arYGOA</t>
  </si>
  <si>
    <t>February 05, 2014 at 06:01PM</t>
  </si>
  <si>
    <t>BitCoinSachs</t>
  </si>
  <si>
    <t>Creating a Bitcoin / All Altcoin online Meetup. Let's make history. All coin participation!</t>
  </si>
  <si>
    <t>http://ift.tt/1kRLm7i</t>
  </si>
  <si>
    <t>http://ift.tt/1g18eOS</t>
  </si>
  <si>
    <t>filecloud</t>
  </si>
  <si>
    <t>filecloud.io accepting bitcoin (again)</t>
  </si>
  <si>
    <t>Hi our site http://filecloud.io/ accepted bitcoin via Mt Gox merchant button since last spring, but alas trying to get paid by Mt Gox is nearly impossible and support non existent.So now switched to working with bitpay.com who are awesome! And so has the interest from the communityI realise most use bitcoin to speculate and gamble on price increases, but the real value of bitcoin are the tiny fees!</t>
  </si>
  <si>
    <t>http://ift.tt/1epkHP7</t>
  </si>
  <si>
    <t>February 05, 2014 at 06:00PM</t>
  </si>
  <si>
    <t>frankros</t>
  </si>
  <si>
    <t>Does anyone have the rest of this video? Max Keiser doing standup in 1978.</t>
  </si>
  <si>
    <t>http://ift.tt/1jeT3GR</t>
  </si>
  <si>
    <t>http://ift.tt/1epkHP9</t>
  </si>
  <si>
    <t>February 05, 2014 at 05:54PM</t>
  </si>
  <si>
    <t>Direct link: Petition to Ben Lawsky of NY "The World is Watching, please limit regulation on Bitcoin" (Please sign)</t>
  </si>
  <si>
    <t>http://ift.tt/1nR49SH</t>
  </si>
  <si>
    <t>http://ift.tt/1g18f5c</t>
  </si>
  <si>
    <t>February 05, 2014 at 05:51PM</t>
  </si>
  <si>
    <t>Edoreloaded</t>
  </si>
  <si>
    <t>Syrian Electronic Army hacks Paypal and eBay websites</t>
  </si>
  <si>
    <t>http://ift.tt/1nSuaRR</t>
  </si>
  <si>
    <t>http://ift.tt/1b1jOvW</t>
  </si>
  <si>
    <t>February 05, 2014 at 05:39PM</t>
  </si>
  <si>
    <t>bitcoinseverwhere</t>
  </si>
  <si>
    <t>Can "set" mining difficulty decrease for any reason? For example, if the hashrate goes down drastically?</t>
  </si>
  <si>
    <t>http://ift.tt/1kboMZC</t>
  </si>
  <si>
    <t>February 05, 2014 at 05:34PM</t>
  </si>
  <si>
    <t>redditOP69</t>
  </si>
  <si>
    <t>Best place to buy bitcoin? Is Bitstamp trusted enough to give them all the information they need?</t>
  </si>
  <si>
    <t>http://ift.tt/1b1jRrm</t>
  </si>
  <si>
    <t>February 05, 2014 at 05:32PM</t>
  </si>
  <si>
    <t>Jeckee</t>
  </si>
  <si>
    <t>Will the total number of bitcoins ever actually reach 21 million or does the number of bitcoins asymptotically approach 21 million?</t>
  </si>
  <si>
    <t>I thought that part of the cleverness of Bitcoin was that even though there is a hard limit in the system of 21 million bitcoins that can ever be produced, the number of bitcoins being produced would be cut in half over time such that there would always be more bitcoins to be produced. Reading over the whitepaper today though it says,"Once a predetermined number of coins have entered circulation, the incentive can transition entirely to transaction fees and be completely inflation free."</t>
  </si>
  <si>
    <t>http://ift.tt/1c2ThbW</t>
  </si>
  <si>
    <t>February 05, 2014 at 05:16PM</t>
  </si>
  <si>
    <t>hiddenb</t>
  </si>
  <si>
    <t>NASDAQ: What Companies Accept Bitcoin?</t>
  </si>
  <si>
    <t>http://ift.tt/LxHJ9E</t>
  </si>
  <si>
    <t>http://ift.tt/1c2Rowb</t>
  </si>
  <si>
    <t>February 05, 2014 at 06:29PM</t>
  </si>
  <si>
    <t>sumBTC</t>
  </si>
  <si>
    <t>Fundamental difference between bitcoin-qt and Multibit (and it’s not the block chain length)</t>
  </si>
  <si>
    <t>This must have been discussed before but it seems so important I want to address it again and would like to know if there are any new developments?I use both bitcoin-qt and Multibit. They both showed the same amount of bitcoin UNTIL YESTERDAY (yes, I fixed it).Now, suppose you generate 10 addresses, use only these 10 addresses and made a really good backup of the corresponding private keys.However, if you send bitcoins to someone with bitcoin-qt, the program automatically generates a new private key for the change. This new private key won’t be part of the above backup of private keys and you are in danger of losing bitcoins if your computer breaks down. Also because Multibit doesn’t know about this new private key, Multibit and bitcoin-qt don’t show the same amount of bitcoin anymore. However, had you send bitcoiins with Multibit, bitcoin-qt and Multibit would still show the same amount of bitcoin because Multibit doesn’t generate a new private key for the change but returns the change to the same address where the money came from (I suppose). I exported the automatically generated private key from biotin-qt and imported it in Multibit and now they show the same amount of bitcoin again.To me this seems like a BIG ISSUE: are there any developments?</t>
  </si>
  <si>
    <t>http://ift.tt/1epqZON</t>
  </si>
  <si>
    <t>February 05, 2014 at 06:25PM</t>
  </si>
  <si>
    <t>warch1ef</t>
  </si>
  <si>
    <t>Nymi Armband Adds A Secure Bitcoin Wallet As One Of Its Killer Launch Apps</t>
  </si>
  <si>
    <t>http://ift.tt/1kRQAA8</t>
  </si>
  <si>
    <t>http://ift.tt/1btJoqX</t>
  </si>
  <si>
    <t>February 05, 2014 at 05:13PM</t>
  </si>
  <si>
    <t>Millennius Spectacular Results With Bitcoins</t>
  </si>
  <si>
    <t>http://ift.tt/N18V2i</t>
  </si>
  <si>
    <t>http://ift.tt/1c2Rx2u</t>
  </si>
  <si>
    <t>Bob McDowall, Alderney's Finance Committee Chairman with Michael Parsons - Issuing A Physical Bitcoin @coinscrum – Alternative Stage –London</t>
  </si>
  <si>
    <t>http://ift.tt/N18V2m</t>
  </si>
  <si>
    <t>http://ift.tt/1c2Rx2y</t>
  </si>
  <si>
    <t>February 05, 2014 at 06:53PM</t>
  </si>
  <si>
    <t>jackcane01</t>
  </si>
  <si>
    <t>What does in tyool 2014 mean?</t>
  </si>
  <si>
    <t>What is tyool heard someone talking about bitcoin</t>
  </si>
  <si>
    <t>http://ift.tt/1cU9Wmq</t>
  </si>
  <si>
    <t>February 05, 2014 at 06:47PM</t>
  </si>
  <si>
    <t>cryptaltair</t>
  </si>
  <si>
    <t>"Airdropping" altcoins - is this going to be all the rage now?</t>
  </si>
  <si>
    <t>http://ift.tt/1btC0fd</t>
  </si>
  <si>
    <t>http://ift.tt/N1ry6e</t>
  </si>
  <si>
    <t>February 05, 2014 at 06:43PM</t>
  </si>
  <si>
    <t>CappnKrunk</t>
  </si>
  <si>
    <t>Just downloaded my wallet, excited to begin using a serious CryptoCurrency! (Plus a short story)</t>
  </si>
  <si>
    <t>I first heard about Bitcoin a few years ago, back when they were like $5 a coin and the only well-known lace to spend them was Silk Road. I didn't understand the concept, and thought it was ridiculous to exchange tangible money for a bit of code. It seemed like a get rich quick scheme for the creator. Anyway, a few weeks ago I saw BTC in the news, and saw that a single coin was over $800 USD! I kicked myself for not taking it seriously. Hard. Realizing that it had picked up serious traction in the past few years, I decided to check out what it was all about, and started doing some research. I started with Dogecoin because it was basically free, just to learn the basics. They have done some cool charity work, but since BTC is the original and most recognized I decided to begin my endeavor with them.Tl;dr, I downloaded a wallet and am excited to start.So, question. Is there anything I absolutely NEED to know about Bitcoin?</t>
  </si>
  <si>
    <t>http://ift.tt/1kRW8KX</t>
  </si>
  <si>
    <t>February 05, 2014 at 08:10PM</t>
  </si>
  <si>
    <t>reXBT</t>
  </si>
  <si>
    <t>In contrast to the politicians at the recent New York "BitLicense" hearings, meet Bryan Parker. He's running for Mayor of Oakland, California. And, he believes in the promise of Bitcoin.</t>
  </si>
  <si>
    <t>http://ift.tt/1kbZDxR</t>
  </si>
  <si>
    <t>http://ift.tt/1kbZDxT</t>
  </si>
  <si>
    <t>February 05, 2014 at 07:59PM</t>
  </si>
  <si>
    <t>Malwarebytes now accepts Bitcoin - Coinbase button is right on their landing page!</t>
  </si>
  <si>
    <t>http://ift.tt/1kc023B</t>
  </si>
  <si>
    <t>http://ift.tt/1kc04IJ</t>
  </si>
  <si>
    <t>February 05, 2014 at 07:55PM</t>
  </si>
  <si>
    <t>JawadYaqub</t>
  </si>
  <si>
    <t>Razorcoin Looks to Give You an Edge When Creating Your Own Coin</t>
  </si>
  <si>
    <t>http://ift.tt/1epG5no</t>
  </si>
  <si>
    <t>http://ift.tt/1c3gJpv</t>
  </si>
  <si>
    <t>February 05, 2014 at 07:52PM</t>
  </si>
  <si>
    <t>jpljr77</t>
  </si>
  <si>
    <t>Collection Agency to Accept Bitcoin; Believes it is First to Accept Digital Currency for Payment of Debts</t>
  </si>
  <si>
    <t>http://ift.tt/1g1pBz4</t>
  </si>
  <si>
    <t>http://ift.tt/1g1pBz7</t>
  </si>
  <si>
    <t>February 05, 2014 at 07:51PM</t>
  </si>
  <si>
    <t>uglydork</t>
  </si>
  <si>
    <t>Voice Over Guy here - excepted my first bitcoin payment!</t>
  </si>
  <si>
    <t>I did an AMA last week about being a voice over artist doing non-union gigs. My business has increased dramatically! I was asked if I would accept bitcoin and I said - hell yeah! I made a wallet yesterday and was paid today. I am just letting it sit and see what happens. Anyone need a voice over? Big and small accepted from my fellow bitcoin redditors!</t>
  </si>
  <si>
    <t>http://ift.tt/1kbVydc</t>
  </si>
  <si>
    <t>February 05, 2014 at 07:40PM</t>
  </si>
  <si>
    <t>Canuckcoins</t>
  </si>
  <si>
    <t>Bitcoin Embassy Opens Montreal Bitcoin ATM Today at 10 AM</t>
  </si>
  <si>
    <t>http://ift.tt/1kbVyty</t>
  </si>
  <si>
    <t>http://ift.tt/1c3gJpC</t>
  </si>
  <si>
    <t>February 05, 2014 at 07:37PM</t>
  </si>
  <si>
    <t>jokob</t>
  </si>
  <si>
    <t>Contacting the bitcoin foundation on MtGOX withdrawal issues</t>
  </si>
  <si>
    <t>Hi Guys,I am too affected by this issue, as most of you in this sub. I've send an email to the bitcoin foundation to clarify whats going on:Hello,I would like to get your thoughts on the current MtGOX withdrawal issues. They are occurring, when trying to withdraw BTC from a MtGOX account. Delays of 1-2 weeks shouldn't be tolerated by the members of the Bitcoin foundation for a company, which CEO is a member of it. I would like to ask you to publish a public statement on this issue. Otherwise the Bitcoin foundation members actually support these practices, which can have a negative effect on the image of companies grouped in it.Numerous users are experiencing these issues and the story is already cover by few media outlets:http://ift.tt/1ikFDWc http://ift.tt/1bZ4uua http://ift.tt/1cUiaLj forum threads:http://ift.tt/1nSTwPr http://ift.tt/1hBoNls http://ift.tt/1fQ902i, [signature]I've sent it to their general email address: hello@bitcoinfoundation.orgAnyone is welcome to re-send/modify the message according to their needs.EDIT: There is also a forum thread dedicated to this issue on their forum, so anyone who is a member can submit a message there: http://ift.tt/1kSf781</t>
  </si>
  <si>
    <t>http://ift.tt/1bqwjM7</t>
  </si>
  <si>
    <t>February 05, 2014 at 07:35PM</t>
  </si>
  <si>
    <t>Wikkar</t>
  </si>
  <si>
    <t>ELI5 how my business can accept Bitcoins?</t>
  </si>
  <si>
    <t>ELI5 how can my business accept Bitcoins? I'm interested in the inner working of the system as opposed to say, Paypal. What are the advantages? Should I do it? (both online and brick and mortar)?Edit: Messed up the tittle</t>
  </si>
  <si>
    <t>http://ift.tt/1kbVytC</t>
  </si>
  <si>
    <t>February 05, 2014 at 07:30PM</t>
  </si>
  <si>
    <t>titsforbitcoin</t>
  </si>
  <si>
    <t>[NSFW] titsforbitcoin.com most popular 'Bitcoin only' cam girl website entices cam girls with free Bitcoin just for signing up</t>
  </si>
  <si>
    <t>http://ift.tt/1c3gHya</t>
  </si>
  <si>
    <t>http://ift.tt/1kbVyK4</t>
  </si>
  <si>
    <t>February 05, 2014 at 07:26PM</t>
  </si>
  <si>
    <t>munchee</t>
  </si>
  <si>
    <t>Problem with floating transaction fee</t>
  </si>
  <si>
    <t>With the recent complains about private mining operations putting a size limit on blocks for faster transfer (Discus Fish, GHash.io), would the fee get prohibitedly high if we let them float? Not many large mining operations and pools who decide what goes in blocks.Right now everyone goes by the fee guideline so random transactions are selected to be put into these small blocks. When the fee floats, only higher payer get included into the these tiny 48kb blocks, slowly raising the median of the fees (this is how they calculate the float value). Private mining operations will have all the more reason not to increase the block size.Please tell me I'm worrying too much but I don't want to pay more than 5 cents to transfer a dollar worth via bitcoin.</t>
  </si>
  <si>
    <t>http://ift.tt/1c3gJG4</t>
  </si>
  <si>
    <t>hazysummersky</t>
  </si>
  <si>
    <t>Cryptocurrency News Round-Up: Prices Stabilise as Bitcoin Payment Offered at 200,000 Hotels</t>
  </si>
  <si>
    <t>http://ift.tt/1c1sz3E</t>
  </si>
  <si>
    <t>http://ift.tt/1c3gHOs</t>
  </si>
  <si>
    <t>February 05, 2014 at 07:23PM</t>
  </si>
  <si>
    <t>INFOGRAPHIC: "Future of money" (comparing 6 potential game changers: Barclays Pingit | Bitcoin | Coin | Droplet | M-Pesa | Square)</t>
  </si>
  <si>
    <t>http://ift.tt/1c3gHOu</t>
  </si>
  <si>
    <t>http://ift.tt/1kbVBpa</t>
  </si>
  <si>
    <t>February 05, 2014 at 08:11PM</t>
  </si>
  <si>
    <t>bwc01</t>
  </si>
  <si>
    <t>http://ift.tt/1nSZuzJ</t>
  </si>
  <si>
    <t>http://ift.tt/1fungvO</t>
  </si>
  <si>
    <t>February 06, 2014 at 05:26AM</t>
  </si>
  <si>
    <t>Voices of The Bitcorati from Miami - 13 Interviews from Tony Gallippi, Charles Hoskinson, Charles Evans, Elizabeth Ploshay, and many more!</t>
  </si>
  <si>
    <t>http://ift.tt/1fvP578</t>
  </si>
  <si>
    <t>http://ift.tt/1fvP57a</t>
  </si>
  <si>
    <t>February 06, 2014 at 05:25AM</t>
  </si>
  <si>
    <t>absurdparadox</t>
  </si>
  <si>
    <t>Bitcoin for Kids! Collecting donations for YMCA's Bowl-a-thon</t>
  </si>
  <si>
    <t>Bear with me, I'm new to actually using bitcoin, so I'm not sure what the proper etiquette is here.Anyway, I am participating in Wichita's YMCA's Bowl-a-thon event this year. It is a fundraising event run by the YMCA to enable low income families with children to use their facilities.I would love to say I reached my goal of $100 using only cryptocurrencies! And just to be clear, I will be converting 100% of all coin donations to USD and submitting to the site.My YMCA donation page: http://ift.tt/1fvP9no: 1MVVBkihz7X3Dkvy9LPAEtMxmvALoSW4y7Lastly, if I hit my $100 goal, I will be bowling wearing a unicorn mask.</t>
  </si>
  <si>
    <t>http://ift.tt/1auG54K</t>
  </si>
  <si>
    <t>February 06, 2014 at 05:23AM</t>
  </si>
  <si>
    <t>Overstock.com Club O: Only $4.95/year, free shipping on every order, pay in bitcoin!</t>
  </si>
  <si>
    <t>http://ift.tt/1a0abq4</t>
  </si>
  <si>
    <t>http://ift.tt/1fvPne7</t>
  </si>
  <si>
    <t>CoinHeavy</t>
  </si>
  <si>
    <t>Temporary Tattoo of Bitcoin Address QR-Code ❤ The perfect Valentine's Day gift.</t>
  </si>
  <si>
    <t>http://ift.tt/1auGNif</t>
  </si>
  <si>
    <t>http://ift.tt/1fvPtSZ</t>
  </si>
  <si>
    <t>February 06, 2014 at 09:41AM</t>
  </si>
  <si>
    <t>Are there any trusted issuers of bitcoin-backed certificates for cash transactions?</t>
  </si>
  <si>
    <t>Similar to the pre-1964 US dollars which were backed by silver:http://ift.tt/1fTwiV8 states, "This certifies that there is on deposit in the Treasury of The United States of America, one dollar in silver, payable to the bearer on demand."Are any trusted parties issuing bitcoin certificates?</t>
  </si>
  <si>
    <t>http://ift.tt/1cWC2gP</t>
  </si>
  <si>
    <t>Tidbit: a service that lets you make money mining bitcoins on your clients' computers [author has been subpoenaed New Jersey Division of Consumer Affairs]</t>
  </si>
  <si>
    <t>http://ift.tt/1cWCc7M</t>
  </si>
  <si>
    <t>http://ift.tt/1cWCc7O</t>
  </si>
  <si>
    <t>February 06, 2014 at 09:40AM</t>
  </si>
  <si>
    <t>doesitmakesound</t>
  </si>
  <si>
    <t>You either die a hero or live long enough to become the villain</t>
  </si>
  <si>
    <t>http://ift.tt/1cWCn2Z</t>
  </si>
  <si>
    <t>http://ift.tt/1cWCn31</t>
  </si>
  <si>
    <t>February 06, 2014 at 09:39AM</t>
  </si>
  <si>
    <t>ManfredSteyn69</t>
  </si>
  <si>
    <t>Is there an easy way to block all these tedious anti-Gox comments?</t>
  </si>
  <si>
    <t>I'm not sure if its a concerted effort to attack Gox. And I really don't care as I don't use them. Just want to tidy up the clutter so as not to lose out on genuinely interesting submissions.</t>
  </si>
  <si>
    <t>http://ift.tt/1fTx6cm</t>
  </si>
  <si>
    <t>February 06, 2014 at 09:37AM</t>
  </si>
  <si>
    <t>Bittag A physical price tag for a digital currency</t>
  </si>
  <si>
    <t>http://bittag.net/</t>
  </si>
  <si>
    <t>http://ift.tt/1cWCE6a</t>
  </si>
  <si>
    <t>February 06, 2014 at 10:49AM</t>
  </si>
  <si>
    <t>elitistczar</t>
  </si>
  <si>
    <t>Can someone tell me what these strange order are? It's making bitcoinwisdom charts go nuts.</t>
  </si>
  <si>
    <t>http://ift.tt/LAtJvO</t>
  </si>
  <si>
    <t>http://ift.tt/LAtKA9</t>
  </si>
  <si>
    <t>February 06, 2014 at 10:46AM</t>
  </si>
  <si>
    <t>zluckdog</t>
  </si>
  <si>
    <t>Mt Gox: A Bank Run, Bitcoin Style</t>
  </si>
  <si>
    <t>Hackers recently targeted BTC-E through hijacking a Russian Gov website.The bitcoinmarkets kiwiIRC is under DDOS attacks..Now seeing post after post of withdrawal problems from Gox only making more fear increasing withdrawal requests.I am not saying "its all connected" but I am saying there is active manipulation outside of exchanges that seem aiming to push the price downwards.Gox is stuck in a hard spot.Part of it is Gox's fault or the fault of the US govt depending on how you look at it, for not having an easy way to convert BTC to USD.Some posts have said Gox will go belly up, I dont think it will happen like that, they might rebound or they might loose a lot of user base. Worst case is they will end up like BTCChina.The user base is not going to vanish. Just like any gambler would, people will try to win it back by heading to another exchange.Bottom Line: I think this might turn into a good buying opportunity.</t>
  </si>
  <si>
    <t>http://ift.tt/N5RIVC</t>
  </si>
  <si>
    <t>February 06, 2014 at 10:45AM</t>
  </si>
  <si>
    <t>goudarziha</t>
  </si>
  <si>
    <t>If you're in Argentina, hungry and have btc, Fukuro Noodle Bar is the spot for you!</t>
  </si>
  <si>
    <t>http://ift.tt/LAtXTZ</t>
  </si>
  <si>
    <t>http://ift.tt/LAtWiD</t>
  </si>
  <si>
    <t>February 06, 2014 at 10:44AM</t>
  </si>
  <si>
    <t>Strandy_33</t>
  </si>
  <si>
    <t>Response to stupid apple move: jailbreak iPhone and add blockchain.info wallet through Cydia.</t>
  </si>
  <si>
    <t>http://ift.tt/N5Sa68</t>
  </si>
  <si>
    <t>http://ift.tt/N5Sa6c</t>
  </si>
  <si>
    <t>February 06, 2014 at 10:43AM</t>
  </si>
  <si>
    <t>TexasPancakes</t>
  </si>
  <si>
    <t>People Can’t Convert Their Bitcoin to Cash, and They’re Pissed</t>
  </si>
  <si>
    <t>http://ift.tt/1ikFDWc</t>
  </si>
  <si>
    <t>http://ift.tt/1eVXvD2</t>
  </si>
  <si>
    <t>February 06, 2014 at 10:34AM</t>
  </si>
  <si>
    <t>NathanielCallohan</t>
  </si>
  <si>
    <t>I make steampunk dinosaur skulls and want to sell them for Bitcoin. What's the best place to do this?</t>
  </si>
  <si>
    <t>http://ift.tt/N5NOMn</t>
  </si>
  <si>
    <t>http://ift.tt/N5NNYR</t>
  </si>
  <si>
    <t>February 06, 2014 at 11:11AM</t>
  </si>
  <si>
    <t>anarchosaurusrex</t>
  </si>
  <si>
    <t>Mt. Gox BTC withdrawal not working</t>
  </si>
  <si>
    <t>I recently tried to withdraw BTC from Mt. Gox. On Mt. Gox the transaction shows up with a hash, but the BTC haven't been transferred, and the transaction hash doesn't actually exist when I check it using blockchain.info. I've contacted support with no reply. Those of you who successfully got BTC out the last few days, how did you do it and how long did it take?</t>
  </si>
  <si>
    <t>http://ift.tt/LRV9yi</t>
  </si>
  <si>
    <t>February 06, 2014 at 11:08AM</t>
  </si>
  <si>
    <t>If one person would be the most opposed to Bitcoin, who would it be?</t>
  </si>
  <si>
    <t>http://ift.tt/1fwqoHJ</t>
  </si>
  <si>
    <t>February 06, 2014 at 11:07AM</t>
  </si>
  <si>
    <t>andylippitt</t>
  </si>
  <si>
    <t>Agentina's Central Bank records destroyed?</t>
  </si>
  <si>
    <t>http://ift.tt/1is6W0G</t>
  </si>
  <si>
    <t>http://ift.tt/LRVdOs</t>
  </si>
  <si>
    <t>February 06, 2014 at 11:06AM</t>
  </si>
  <si>
    <t>mysocialface</t>
  </si>
  <si>
    <t>The Gift of Satoshi - ( A song about Bitcoin )</t>
  </si>
  <si>
    <t>http://ift.tt/1fwqtv3</t>
  </si>
  <si>
    <t>http://ift.tt/1fwqtLj</t>
  </si>
  <si>
    <t>February 06, 2014 at 11:04AM</t>
  </si>
  <si>
    <t>The Daily Crypto's article about Apple removing Bitcoin apps</t>
  </si>
  <si>
    <t>http://ift.tt/1fwqvmD</t>
  </si>
  <si>
    <t>http://ift.tt/1fwquix</t>
  </si>
  <si>
    <t>Lliamer</t>
  </si>
  <si>
    <t>Vitalik Buterin at Miami 2014 Bitcoin conference</t>
  </si>
  <si>
    <t>http://ift.tt/LRVhOc</t>
  </si>
  <si>
    <t>http://ift.tt/LRVhOd</t>
  </si>
  <si>
    <t>February 06, 2014 at 11:03AM</t>
  </si>
  <si>
    <t>BitcoinWallet.com Domain sold for $250K</t>
  </si>
  <si>
    <t>http://ift.tt/LRVlgX</t>
  </si>
  <si>
    <t>http://ift.tt/LRVlgZ</t>
  </si>
  <si>
    <t>lingley</t>
  </si>
  <si>
    <t>A weakness of the bitcoin protocol? Bitcoin address collisions.</t>
  </si>
  <si>
    <t>You can create as many bitcoin address as you want. Each time you do you get a private key that corresponds to each new address.. So what is stopping someone from generating an endless amount of addresses in the hopes of stumbling across an address that is already funded with coin. You would then be able to spend the coin out from under the original owner.</t>
  </si>
  <si>
    <t>http://ift.tt/LRVnFx</t>
  </si>
  <si>
    <t>February 06, 2014 at 10:55AM</t>
  </si>
  <si>
    <t>viq123</t>
  </si>
  <si>
    <t>bitcoin testnet</t>
  </si>
  <si>
    <t>Can anyone share some btc's on testnet? here's my address: mrSSqeZgXjFzaifm1KDm4Wtqiv8Gg4pQFyThanks in advance.</t>
  </si>
  <si>
    <t>http://ift.tt/1jhnhc7</t>
  </si>
  <si>
    <t>February 06, 2014 at 10:28AM</t>
  </si>
  <si>
    <t>lesliebarry</t>
  </si>
  <si>
    <t>Looking for examples of online/digital goods/services that cost less than $0.01</t>
  </si>
  <si>
    <t>I'm looking for examples of online/digital goods/services that could sell for less than $0.01. Bitcoin is a game-changer in this market. Has anyone seen or done research on this? Very applicable for fee free (or almost free) ultra-micropayments in under-developed and unbanked areas such as parts of Africa or as part of an SMS based banking solution to enable transactions that are currently too small to absorb the credit card/processing fee.Any ideas or help highly appreciated.</t>
  </si>
  <si>
    <t>http://ift.tt/1eVUUt5</t>
  </si>
  <si>
    <t>February 06, 2014 at 10:26AM</t>
  </si>
  <si>
    <t>Three in Four People don't know what Bitcoin is.</t>
  </si>
  <si>
    <t>http://ift.tt/1jhlOCO</t>
  </si>
  <si>
    <t>http://ift.tt/1eVUWRv</t>
  </si>
  <si>
    <t>February 06, 2014 at 10:24AM</t>
  </si>
  <si>
    <t>marginalerror</t>
  </si>
  <si>
    <t>Has everybody seen the PWC report on Bitcoin already? I have a copy</t>
  </si>
  <si>
    <t>Maybe I'm mistaken but it seems like anything linking to the report gets deleted. I'm not sure where I can easily upload the PDF for public viewing. If someone points me in the right direction I could upload, or I could email to anyone interested</t>
  </si>
  <si>
    <t>http://ift.tt/1jhlOCR</t>
  </si>
  <si>
    <t>February 06, 2014 at 11:28AM</t>
  </si>
  <si>
    <t>kurtvarner</t>
  </si>
  <si>
    <t>Why is MtGox crashing, but not the other exchanges?</t>
  </si>
  <si>
    <t>Unless I'm mistaken, most of the bitcoin exchanges behave with very similar trends. But currently, MtGox is down 12% over the last 24 hours and Bitstamp, et al. are barely down 2%.http://ift.tt/1ezyUre have any insight into this?</t>
  </si>
  <si>
    <t>http://ift.tt/1bszfrx</t>
  </si>
  <si>
    <t>February 06, 2014 at 11:22AM</t>
  </si>
  <si>
    <t>Neo Teaser 1/7 (English Subs) ... | ... FYI, Neo &amp;amp; Bee is the 1st Bitcoin Bank, established in 2013 through a Bitcoin community IPVO, and is launching operations in Cyprus by the end of February 2014</t>
  </si>
  <si>
    <t>http://ift.tt/1bszmDy</t>
  </si>
  <si>
    <t>http://ift.tt/1bszkeN</t>
  </si>
  <si>
    <t>February 06, 2014 at 11:13AM</t>
  </si>
  <si>
    <t>Eager to switch from Apple for pulling the Blockchain app, but still under contract? just a reminder: T-mobile will pay your early termination fees, up to $350 per line.</t>
  </si>
  <si>
    <t>http://ift.tt/1cQBzI5</t>
  </si>
  <si>
    <t>http://ift.tt/1eW04oG</t>
  </si>
  <si>
    <t>February 06, 2014 at 11:38AM</t>
  </si>
  <si>
    <t>MtGox is is responsible for turning off an astounding number of newcomers</t>
  </si>
  <si>
    <t>May they burn in hell</t>
  </si>
  <si>
    <t>http://ift.tt/1cWSuO6</t>
  </si>
  <si>
    <t>Is there a subreddit for buying bitcoins? Or is someone willing to sell?</t>
  </si>
  <si>
    <t>http://ift.tt/1fTTZMY</t>
  </si>
  <si>
    <t>February 06, 2014 at 11:34AM</t>
  </si>
  <si>
    <t>MeanwhileInAmerica</t>
  </si>
  <si>
    <t>Sent BTC to MtGox. I have no Idea where it is</t>
  </si>
  <si>
    <t>So I have this issue where I sent 2.2 Bitcoin that I mined myself to MtGox today. There was a trasaction fee of about $2.50.Now when it sent it immediately said it was seen by 1 peer. Then after 4 hours it still said seen by 1 peer. I freaked out and started reading more about transaction fees. I am unsure of how much is required in order to to get quick transactions.So, in the mist of freaking out I reset my block chain on my multibit wallet from a private key on my laptop which still claims I have 2.2 BTC. After restoring it my desktop claims I have 0 BTC and my laptop has 2.2 BTC. The transaction of the 2.2 BTC to Mt.Gox is gone and not shown on my Desktop.Can I be confident one peer out there knows that I made that transaction to Mt.Gox and it will show up very late because of the low transaction fee?Someone please help! Kinda having a mini heart attack.To Sum up:Made transaction on Desktop: Sent from Multibit Wallet to Mt.Gox 2.2 BTC with a $2.50 feeWaited 4 or 5 hours, Still merely "Seen by One Peer"I reset my Multibit blockchain I then added a private key from my Laptop that still says 2.2 BTC.Desktop now claims 0 BTC but, the transaction from Multibit to Mt.Gox is gone.</t>
  </si>
  <si>
    <t>http://ift.tt/1fTUcj2</t>
  </si>
  <si>
    <t>February 06, 2014 at 12:05PM</t>
  </si>
  <si>
    <t>jakesvapescom</t>
  </si>
  <si>
    <t>Mt. Gox widget app shows bitcoin in free fall.</t>
  </si>
  <si>
    <t>From 920 to 831 in just a few hours. Is this mostly due to the issues with Mt. Gox?</t>
  </si>
  <si>
    <t>http://ift.tt/1kXbldE</t>
  </si>
  <si>
    <t>February 06, 2014 at 12:04PM</t>
  </si>
  <si>
    <t>anaglyphic</t>
  </si>
  <si>
    <t>Can't say I predicted it, but I CAN say I listened to ppl on THIS sub who told me not to let an exchange hold my coins</t>
  </si>
  <si>
    <t>http://ift.tt/N667kG</t>
  </si>
  <si>
    <t>http://ift.tt/1kXbI8f</t>
  </si>
  <si>
    <t>February 06, 2014 at 12:03PM</t>
  </si>
  <si>
    <t>CryptoPlants</t>
  </si>
  <si>
    <t>Is Bitcoin crashing right now?</t>
  </si>
  <si>
    <t>Bring it on, lol! That means cheap BTC for me! Let's ride this rollercoster!</t>
  </si>
  <si>
    <t>http://ift.tt/N66jA9</t>
  </si>
  <si>
    <t>February 06, 2014 at 11:57AM</t>
  </si>
  <si>
    <t>pierreatkillbill</t>
  </si>
  <si>
    <t>Taking crowdfunding to the next level...</t>
  </si>
  <si>
    <t>http://ift.tt/1kXc3rt</t>
  </si>
  <si>
    <t>http://ift.tt/N66mfs</t>
  </si>
  <si>
    <t>February 06, 2014 at 11:53AM</t>
  </si>
  <si>
    <t>RenegadeMinds</t>
  </si>
  <si>
    <t>Huntercoin makes a game out of Bitcoin. This is amazingly cool!</t>
  </si>
  <si>
    <t>http://ift.tt/1kXcd1Q</t>
  </si>
  <si>
    <t>http://ift.tt/N66rzQ</t>
  </si>
  <si>
    <t>February 06, 2014 at 12:21PM</t>
  </si>
  <si>
    <t>icdawg</t>
  </si>
  <si>
    <t>Bitcoin audio shows on TuneIn.com</t>
  </si>
  <si>
    <t>http://ift.tt/1bsEkQF</t>
  </si>
  <si>
    <t>http://ift.tt/1bsEmry</t>
  </si>
  <si>
    <t>February 06, 2014 at 12:19PM</t>
  </si>
  <si>
    <t>Coolilo</t>
  </si>
  <si>
    <t>Experiment.com (Kickstarter website for science research) said they'll support Dogecoins if we can get 1000 signatures.</t>
  </si>
  <si>
    <t>http://ift.tt/1cWsmTq</t>
  </si>
  <si>
    <t>http://ift.tt/1ezFXjZ</t>
  </si>
  <si>
    <t>February 06, 2014 at 12:15PM</t>
  </si>
  <si>
    <t>cygnetss</t>
  </si>
  <si>
    <t>Opinion on hoodie design? (please note, the box around is just to show where you can place your designs)</t>
  </si>
  <si>
    <t>http://ift.tt/1ezFZZ7</t>
  </si>
  <si>
    <t>http://ift.tt/1bsEsj0</t>
  </si>
  <si>
    <t>February 06, 2014 at 12:12PM</t>
  </si>
  <si>
    <t>Bitcoin Foundation Looking Into Apple Anti-Trust Laws After Banning Bitcoin Apps</t>
  </si>
  <si>
    <t>http://ift.tt/1bsEwPK</t>
  </si>
  <si>
    <t>http://ift.tt/1ezG52V</t>
  </si>
  <si>
    <t>February 06, 2014 at 12:06PM</t>
  </si>
  <si>
    <t>Tartooth</t>
  </si>
  <si>
    <t>Virwox - where do they get there BTC info from?</t>
  </si>
  <si>
    <t>I feel like they can really easily hide the prices from us and just rate them against SLL</t>
  </si>
  <si>
    <t>http://ift.tt/1g4aiFH</t>
  </si>
  <si>
    <t>February 06, 2014 at 01:17PM</t>
  </si>
  <si>
    <t>mastercheese300</t>
  </si>
  <si>
    <t>A 2 year old article about a guy who was illegally using his college's computers to farm bitcoins, "...at the end of the year I’ll have around 50 to 60 Bitcoins." if he actually did keep going the rest of that year, he secretly would have earned over 40,000$ at today's value.</t>
  </si>
  <si>
    <t>http://ift.tt/WHAkaM</t>
  </si>
  <si>
    <t>http://ift.tt/1g4kSwv</t>
  </si>
  <si>
    <t>thoughtrationality</t>
  </si>
  <si>
    <t>What are your thoughts on butterfly labs? What is it?</t>
  </si>
  <si>
    <t>http://ift.tt/1esw5d7</t>
  </si>
  <si>
    <t>February 06, 2014 at 01:13PM</t>
  </si>
  <si>
    <t>ikolubr</t>
  </si>
  <si>
    <t>Beer For Bitcoins</t>
  </si>
  <si>
    <t>http://ift.tt/1ke0jTv</t>
  </si>
  <si>
    <t>http://ift.tt/1g4lcvj</t>
  </si>
  <si>
    <t>February 06, 2014 at 01:02PM</t>
  </si>
  <si>
    <t>dvlp</t>
  </si>
  <si>
    <t>Bitcoin Tools available at Wooste.com</t>
  </si>
  <si>
    <t>http://wooste.com/</t>
  </si>
  <si>
    <t>http://ift.tt/LSb6o8</t>
  </si>
  <si>
    <t>February 06, 2014 at 12:58PM</t>
  </si>
  <si>
    <t>lordsonkit</t>
  </si>
  <si>
    <t>Apple criticised for booting 'bitcoin wallet' off its App Store | South China Morning Post</t>
  </si>
  <si>
    <t>http://ift.tt/N6g9lA</t>
  </si>
  <si>
    <t>http://ift.tt/N6g7u4</t>
  </si>
  <si>
    <t>February 06, 2014 at 12:57PM</t>
  </si>
  <si>
    <t>BorderCrosser96</t>
  </si>
  <si>
    <t>How will the IRS tax bitcoin? anyone have any theories/ideas?</t>
  </si>
  <si>
    <t>I was reading a bit through the web on taxation guidelines, and how they could potentially relate to BTC. After a couple hours of doing my own research I came across an ebook by a tax lawyer called "A Lawyer's Take On Bitcoin And Taxes". I thought it was pretty interesting and thought some people could either combat his ideas or add new ones? If you want to read it get it on amazon its a couple bucks, and its a quick read.He had four main approaches:The barter club unit approachThe property approachThe services approachThe foreign currency approachThe book is here</t>
  </si>
  <si>
    <t>http://ift.tt/1fwGgdg</t>
  </si>
  <si>
    <t>February 06, 2014 at 12:25PM</t>
  </si>
  <si>
    <t>cryptotraveler</t>
  </si>
  <si>
    <t>Apple has mad it very clear it is not cool with Bitcoin. Does the swarm end up taking over and making their resistance Futile or is this a major hurdle to Bitcoin adoption?</t>
  </si>
  <si>
    <t>Apple has made it very clear it is not cool with Bitcoin. Does the swarm end up taking over and making their resistance Futile or is this a major hurdle to Bitcoin adoption?</t>
  </si>
  <si>
    <t>http://ift.tt/1ezGqmc</t>
  </si>
  <si>
    <t>February 06, 2014 at 12:24PM</t>
  </si>
  <si>
    <t>HappyOwlCEO</t>
  </si>
  <si>
    <t>Why Happy Owl Studio loves bitcoin (and offers 10% a discount for BTC purchases of what gizmodo called "the cash register of the future")</t>
  </si>
  <si>
    <t>http://ift.tt/1awj9Su</t>
  </si>
  <si>
    <t>http://ift.tt/1ezGqCs</t>
  </si>
  <si>
    <t>February 06, 2014 at 02:22PM</t>
  </si>
  <si>
    <t>coldmug</t>
  </si>
  <si>
    <t>Browsing the coinpunk code when suddenly...</t>
  </si>
  <si>
    <t>http://ift.tt/1fUiTvS</t>
  </si>
  <si>
    <t>http://ift.tt/1fUiREm</t>
  </si>
  <si>
    <t>February 06, 2014 at 02:13PM</t>
  </si>
  <si>
    <t>ScruffyTheDog</t>
  </si>
  <si>
    <t>Apple removes the last remaining Bitcoin wallet app Blockchain from the App Store</t>
  </si>
  <si>
    <t>http://ift.tt/1fUj5ez</t>
  </si>
  <si>
    <t>http://ift.tt/1cXdZhG</t>
  </si>
  <si>
    <t>barfor</t>
  </si>
  <si>
    <t>Block surfing found this</t>
  </si>
  <si>
    <t>http://ift.tt/1cXe1WW</t>
  </si>
  <si>
    <t>http://ift.tt/1cXe3ho</t>
  </si>
  <si>
    <t>February 06, 2014 at 02:08PM</t>
  </si>
  <si>
    <t>bearwithclaws</t>
  </si>
  <si>
    <t>Hacker Monthly magazine accepts Bitcoin for subscriptions</t>
  </si>
  <si>
    <t>http://ift.tt/1cXe4C7</t>
  </si>
  <si>
    <t>http://ift.tt/1cXe5WD</t>
  </si>
  <si>
    <t>February 06, 2014 at 02:04PM</t>
  </si>
  <si>
    <t>redshift78</t>
  </si>
  <si>
    <t>It looks like someone is doing something weird on Bitstamp.</t>
  </si>
  <si>
    <t>http://ift.tt/1fUjjSX</t>
  </si>
  <si>
    <t>http://ift.tt/1cXe84S</t>
  </si>
  <si>
    <t>February 06, 2014 at 01:56PM</t>
  </si>
  <si>
    <t>MT GOX RAGE!! Let's take a stand and threaten to SUE their asses if they don't come clean about their issues. We demand transparency!</t>
  </si>
  <si>
    <t>I am ROYALLY pissed off and I KNOW and HOPE I'm not the only one who wants answers and wants justice. Let's take a stand.Mt. Gox has basically STOLEN our money and they are liable to us for it. How can we get it back? I think we should consider the possibility of filing a class action suit against Mt. Gox if they don't address customer's issues in a timely manner. I'm not a legal expert, but they MUST be breaking some laws, right? They say they are having technical issues but I strongly believe that to be a lie.I ask those with a legal background: how could we organize such a lawsuit, if necessary? How could we sue a private company based in Japan? What likelihood would we have to win the case? What realistically could they be forced to do? How long might this take? What would it cost? What other questions need to be asked and answered?How can we get organized on a more permanent forum where we can have a lasting discussion on this topic that won't disappear after one day ? I.e., I think we need somewhere that's not Reddit.Perhaps Mt. Gox is not issuing withdrawals because they're insolvent. But they must have SOME assets. I propose that it should be split up among their customers. Seems fair, right? Can this be ordered by a court? Say customers have $100 million worth of assets (BTC and fiat) stored there but Mt. Gox only has $80 million worth because they spent $20 million of customers' money on exercise balls and sushi. It seems like a no-brainer that people should get AT LEAST 80% of their stuff back. Mt. Gox can't just walk away with it or not issue withdrawals indefinitely.And another thing. How the fuck could they have become insolvent? They are basically sitting on top of a giant cash cow and could only have fucked up through enormous incompetence. Besides when the U.S. gov't seized ~$10 million for them not being registered as a money transmitting business, I really can't think of other significant operating expenses. $10 million is a drop in the bucket compared to their giant stash of earned BTC (&gt;100k?), right? What other expenses could they have? Does anyone have accurate estimates for the amount of Bitcoin they earned from fees alone? This must greatly exceed $10 million worth. Accounting insight about their finances (which they keep private, those bastards) would be appreciated by all. Let's remember that all the customer's money they have was GIVEN to them but IS NOT THEIRS. It is ABSOLUTELY REASONABLE to be able to expect it back in a timely manner. Going forward and looking into the future, we must demand exchanges that are financially transparent and run by legitimate and competent people. We shouldn't have to make any compromises.Does anyone want to provide insight on how this situation is going to further unfold? We've got to do SOMETHING. I'm sure some other people want to vent. Let's have an intelligent discussion.Please upvote this self-post for visibility if you care about getting your money back from Mt. Gox. Let's fix this together.RAAAAGGEEEEE.TL;DR: What is happening with Mt. Gox right now? What can we do about it? RAGE.</t>
  </si>
  <si>
    <t>http://ift.tt/1e58GZ6</t>
  </si>
  <si>
    <t>February 06, 2014 at 01:53PM</t>
  </si>
  <si>
    <t>BigBubbaDaddy</t>
  </si>
  <si>
    <t>Storing Bitcoin &amp;amp; Litecoin Offline - Or A Paper Wallet How To</t>
  </si>
  <si>
    <t>http://ift.tt/1iiYaSS</t>
  </si>
  <si>
    <t>http://ift.tt/1e58GZb</t>
  </si>
  <si>
    <t>February 06, 2014 at 01:44PM</t>
  </si>
  <si>
    <t>PhreakerX</t>
  </si>
  <si>
    <t>More BFL, Mo Problems.</t>
  </si>
  <si>
    <t>After almost a year delay in shipping out their ASICs they promised. We have 8 of the 60 gh/s machines. Had them for a few months now, less than 6 to be precise. Already had 5 power supplies and one main board go out. Anyone else having QC issues?</t>
  </si>
  <si>
    <t>http://ift.tt/1gOE9qz</t>
  </si>
  <si>
    <t>February 06, 2014 at 01:42PM</t>
  </si>
  <si>
    <t>Dimtar</t>
  </si>
  <si>
    <t>How long should it take for Bitcoin QT to catch up?</t>
  </si>
  <si>
    <t>I downloaded the latest bootstrap.dat from here: http://ift.tt/1bsN49l the completed bootstrap.dat into the data folder (Windows 8) and started Bitcoin QT. It ran for some time saying importing blocks and it has completed as far as I can see.For the last 24 hours it has said: "Synchronizing with network ... 265 weeks behind"The blocks folder is 14.1GB. The last block file seems to be getting modified regularly but I am surprised the overall status has not moved from 265 weeks. Its name is: blk00112.dat 14-02-06 5:35PM (about seven minutes ago)</t>
  </si>
  <si>
    <t>http://ift.tt/1kfuqtL</t>
  </si>
  <si>
    <t>February 06, 2014 at 02:43PM</t>
  </si>
  <si>
    <t>KaliMaul</t>
  </si>
  <si>
    <t>Which exchange is the most reliable currently?</t>
  </si>
  <si>
    <t>I've been using MtGox for a long time, but they have lost a lot of respect in my eyes. They don't properly process bitcoin transactions, for example. For my last withdrawal I had to wait a day and send them a support ticket to get my coins, currently I've been waiting for two days and I've just sent them a ticket. And this is something that should take 20 seconds tops.Anyway, which exchange is the best at the moment? I'm primarily looking for BTC/USD and BTC/EUR with simple withdrawal and deposit systems.</t>
  </si>
  <si>
    <t>http://ift.tt/1bxbMbG</t>
  </si>
  <si>
    <t>February 06, 2014 at 02:42PM</t>
  </si>
  <si>
    <t>Is this the volatility regulators keep talking about?</t>
  </si>
  <si>
    <t>http://ift.tt/1kXLhze</t>
  </si>
  <si>
    <t>http://ift.tt/1kXLhzg</t>
  </si>
  <si>
    <t>grtretyertye</t>
  </si>
  <si>
    <t>btc down</t>
  </si>
  <si>
    <t>http://ift.tt/1kXLmCU</t>
  </si>
  <si>
    <t>http://ift.tt/1bxbPVa</t>
  </si>
  <si>
    <t>February 06, 2014 at 01:38PM</t>
  </si>
  <si>
    <t>valerian253</t>
  </si>
  <si>
    <t>WOW, a politician that actually believes in the power of Bitcoin! [VIDEO]</t>
  </si>
  <si>
    <t>http://ift.tt/1g4nNFo</t>
  </si>
  <si>
    <t>http://ift.tt/1fwM0DK</t>
  </si>
  <si>
    <t>February 06, 2014 at 01:33PM</t>
  </si>
  <si>
    <t>gr225607</t>
  </si>
  <si>
    <t>CoinLab is pushing FUD about Mt. Gox</t>
  </si>
  <si>
    <t>http://ift.tt/1awzVRB</t>
  </si>
  <si>
    <t>February 06, 2014 at 01:29PM</t>
  </si>
  <si>
    <t>There is a restaurant called SILK ROAD Thai Bistro in Manila. We are working on getting them to accept Bitcoin!</t>
  </si>
  <si>
    <t>http://ift.tt/1eszIzL</t>
  </si>
  <si>
    <t>http://ift.tt/1fwM1ri</t>
  </si>
  <si>
    <t>panchovilla_</t>
  </si>
  <si>
    <t>First time Bit Coin purchaser, long time researcher.</t>
  </si>
  <si>
    <t>I've been following BC for a little over a year. Tomorrow I'm making the purchase through a trusted friend who already owns the crypto currency.Any tips for a first time purchaser? Types of wallet encryption, transaction methods, etc. Thank you very much!!</t>
  </si>
  <si>
    <t>http://ift.tt/1awzW7Y</t>
  </si>
  <si>
    <t>February 06, 2014 at 01:23PM</t>
  </si>
  <si>
    <t>Coinpunk - "A mobile Bitcoin wallet Apple can't ban."</t>
  </si>
  <si>
    <t>https://coinpunk.com/</t>
  </si>
  <si>
    <t>http://ift.tt/1fwM1ro</t>
  </si>
  <si>
    <t>February 06, 2014 at 01:19PM</t>
  </si>
  <si>
    <t>Blockchain’s Response to Apple - Great Lakes Chicago Bitcoin (GLCBitcoin)</t>
  </si>
  <si>
    <t>http://ift.tt/1kfp95q</t>
  </si>
  <si>
    <t>http://ift.tt/1c5SzuH</t>
  </si>
  <si>
    <t>February 06, 2014 at 03:36PM</t>
  </si>
  <si>
    <t>HamishMacEwan</t>
  </si>
  <si>
    <t>Gavin Andresen discusses the future of Bitcoin, the challenges of digital currency, and the role of the Bitcoin Foundation.</t>
  </si>
  <si>
    <t>http://ift.tt/1fUw28e</t>
  </si>
  <si>
    <t>http://ift.tt/1cXnxcz</t>
  </si>
  <si>
    <t>February 06, 2014 at 03:25PM</t>
  </si>
  <si>
    <t>A new option to pay your Bitcoin with the first wearable Bitcoin Wallet secured by Biometrics</t>
  </si>
  <si>
    <t>http://ift.tt/1iqtejm</t>
  </si>
  <si>
    <t>http://ift.tt/1esQw9N</t>
  </si>
  <si>
    <t>February 06, 2014 at 03:14PM</t>
  </si>
  <si>
    <t>Devil's advocate</t>
  </si>
  <si>
    <t>Hi guys,I would like to hold an interview with a few key Bitcoin people about the possible scenarios that could prove damaging or fatal to Bitcoin. IE things like major centralization of mining and hosting, followed by restrictive regulations. Also things like black swan errors (things we just haven't accounted for yet), corruptions of the transaction history by a patient attacker who might discover an Elliptic Curve exploit.Who would you guys suggest?PS The idea is not to bash Bitcoin but the help get us out of our possibly circular logic about the resilience of the system.</t>
  </si>
  <si>
    <t>http://ift.tt/1g4ChoW</t>
  </si>
  <si>
    <t>February 06, 2014 at 03:12PM</t>
  </si>
  <si>
    <t>ratador</t>
  </si>
  <si>
    <t>It's been 4 days, 15.11 BTC somewhere in Mtgox databases...</t>
  </si>
  <si>
    <t>Just checking that if other people are in the same situation than I am. After the last MTGox annoucement that BTC from failed transactions were sent back into each account owner, I was accepted to at least see my BTC on their website.What happened: 15.11 withdrawal on Sunday Failed transaction due to outpoint already spent No answer to support ticket Transaction gone from skanner and from their API Announcement that BTC are now back into user's account -&gt; but no BTC in my account and no answer from themWell, am i alone here? What else can we do apart from opening support tickets?</t>
  </si>
  <si>
    <t>http://ift.tt/1esQwXB</t>
  </si>
  <si>
    <t>February 06, 2014 at 03:10PM</t>
  </si>
  <si>
    <t>BitcoinMart</t>
  </si>
  <si>
    <t>Buy and sell bitcoin on Reddit</t>
  </si>
  <si>
    <t>I've created a subreddit for Redditors to buy and sell bitcoin./r/BitcoinMartI'd like some support and to see this eventually pick up. If not, oh well, but I definitely think it has potential. If it picks up, I'll definitely invest more time into it. My only purpose is to expand availability, I don't think there are enough options when it comes to buying bitcoin. I think a place within Reddit would be a great option for Redditors to do business. Im working on outside websites to buy and sell bitcoin too. Just take a look and tell me what you think.</t>
  </si>
  <si>
    <t>http://ift.tt/1g4ChFc</t>
  </si>
  <si>
    <t>February 06, 2014 at 03:07PM</t>
  </si>
  <si>
    <t>LsDmT</t>
  </si>
  <si>
    <t>Welcome, Apple. Seriously.</t>
  </si>
  <si>
    <t>http://ift.tt/1esQxdV</t>
  </si>
  <si>
    <t>http://ift.tt/1g4ChFg</t>
  </si>
  <si>
    <t>February 06, 2014 at 03:04PM</t>
  </si>
  <si>
    <t>Mt.Gox Withdrawal Charts</t>
  </si>
  <si>
    <t>http://ift.tt/1fItPgL</t>
  </si>
  <si>
    <t>http://ift.tt/1g4Ck41</t>
  </si>
  <si>
    <t>Coinpunk's Response to Apple for Removal of Blockchain App</t>
  </si>
  <si>
    <t>http://ift.tt/1keF6ZL</t>
  </si>
  <si>
    <t>http://ift.tt/1esQxe3</t>
  </si>
  <si>
    <t>February 06, 2014 at 03:00PM</t>
  </si>
  <si>
    <t>Here's to the rebels of yesterday...</t>
  </si>
  <si>
    <t>“Here’s to the deluded ones. The suited successes. The ones who made trouble and won. The round pegs who wore out the square holes and are now sitting pretty. They aren't fond of the freedoms of others, they find your choices, restrictive. They have no respect for you if you don't adore them. You can quote them, disagree with them, glorify or vilify them. But the only thing you should do is ignore them. Because, once they changed things, but now they hold the human race back" -Fruity</t>
  </si>
  <si>
    <t>http://ift.tt/1esQz5w</t>
  </si>
  <si>
    <t>February 06, 2014 at 02:56PM</t>
  </si>
  <si>
    <t>codename_wizard</t>
  </si>
  <si>
    <t>How Bitcoin could help artist earn money without record companies</t>
  </si>
  <si>
    <t>If they themselves put out the torrents for their albums and discographies they could include a public address for people to support them.And to stop people making new torrents with their own address to scam people, they could incorporate they QR code in the album cover!Any thoughts on this, has it already happened?</t>
  </si>
  <si>
    <t>http://ift.tt/1g4Ckkl</t>
  </si>
  <si>
    <t>February 06, 2014 at 02:54PM</t>
  </si>
  <si>
    <t>Kerrai</t>
  </si>
  <si>
    <t>PSA: Bitfinex bugged out [x-post /r/bitcoinmarkets]</t>
  </si>
  <si>
    <t>http://ift.tt/1bwQ2wR</t>
  </si>
  <si>
    <t>http://ift.tt/1esQxe5</t>
  </si>
  <si>
    <t>February 06, 2014 at 02:48PM</t>
  </si>
  <si>
    <t>kikmenow420</t>
  </si>
  <si>
    <t>BTC for silver/gold</t>
  </si>
  <si>
    <t>I have .1 btc that I'm looking to trade / buy silver with. Maybe gold with btc in the future. Is there any websites that offer this type of deal</t>
  </si>
  <si>
    <t>http://ift.tt/LSocBJ</t>
  </si>
  <si>
    <t>February 06, 2014 at 04:40PM</t>
  </si>
  <si>
    <t>Argentina &amp;amp; Bitcoin</t>
  </si>
  <si>
    <t>Hey guys,Is it possible to trade pesos for bitcoins in south america? I'm reading news that everyone wants to get dollars and how the gov. prevents that. So isn't it a good time for changing to bitcoin for them? Or am I missing something?</t>
  </si>
  <si>
    <t>http://ift.tt/1fxjD8A</t>
  </si>
  <si>
    <t>February 06, 2014 at 04:39PM</t>
  </si>
  <si>
    <t>round-peg</t>
  </si>
  <si>
    <t>For every 100 upvotes this post receives, I will gift someone a Nexus 5 for a video of them smashing their iPhone</t>
  </si>
  <si>
    <t>I will do this for up to 500 upvotes (5 devices). First-come first-served.Criteria:1) The device must be an iPhone 5 or 5S running iOS7.2) The video must be uploaded to YouTube and be publicly accessible.3) In the video you must show your face, state your name and why you're smashing your iPhone. Your reason should include the fact that Apple is anti-bitcoin, not just because you want a free trade for a new phone. Then load this post and upvote it from the device. Then smash it. It must be obviously destroyed beyond repair and function. Get creative!4) Post the video link in this threadThings to consider:The Nexus 5 does not work on Verizon, so please check carrier compatibility. Verizon may not be the only carrier it doesn't work on.I'll place the order through Google Play or Amazon, your choice. Through Google Play you have color options, but it takes 2-3 weeks to ship. Amazon will ship from a 3rd party provider, but it should ship in 1-2 days. In either case you may want a plan for the interim.You'll need to disclose a shipping address to me at some point, otherwise I won't know where to get it delivered.If you smash your phone but haven't actually followed all of the above criteria, it will not count.Not sure how to prove that I will do this, if anyone has a suggestion please feel free to mention it.Edit: Videos will be counted in chronological order by when they're posted. If this somehow happens to take off and you're the sixth person to post your video... I'm sorry.Edit 2: This probably wasn't the best time to post this since I'm about to go to bed, but I was excited about the idea and I'll be back in the morning!</t>
  </si>
  <si>
    <t>http://ift.tt/LSEtXc</t>
  </si>
  <si>
    <t>February 06, 2014 at 04:37PM</t>
  </si>
  <si>
    <t>haydaw</t>
  </si>
  <si>
    <t>I am a photographer in the Bay Area and I am now accepting Bitcoins as payment for my photography! Thanks for teaching me so much about the concept and helping me figure it all out. I am offering a Discount for anyone interested!</t>
  </si>
  <si>
    <t>http://ift.tt/LSEDxO</t>
  </si>
  <si>
    <t>http://ift.tt/LSEDxQ</t>
  </si>
  <si>
    <t>February 06, 2014 at 04:36PM</t>
  </si>
  <si>
    <t>SirSpock</t>
  </si>
  <si>
    <t>Qoinpro.com? Saw it linked via blockchain.info's news sidebar. Heard of it?</t>
  </si>
  <si>
    <t>http://www.qoinpro.com/</t>
  </si>
  <si>
    <t>http://ift.tt/1fxknug</t>
  </si>
  <si>
    <t>February 06, 2014 at 04:33PM</t>
  </si>
  <si>
    <t>ngkong</t>
  </si>
  <si>
    <t>Bitcoin - Official statement from Indonesia Central Bank</t>
  </si>
  <si>
    <t>http://ift.tt/1iuZMsD</t>
  </si>
  <si>
    <t>http://ift.tt/1gP2lsR</t>
  </si>
  <si>
    <t>February 06, 2014 at 04:31PM</t>
  </si>
  <si>
    <t>Bitcoin App Blockchain Removed From Apple Store.</t>
  </si>
  <si>
    <t>http://ift.tt/1iuZOAI</t>
  </si>
  <si>
    <t>http://ift.tt/1gP2lsT</t>
  </si>
  <si>
    <t>February 06, 2014 at 05:25PM</t>
  </si>
  <si>
    <t>Bitcoin Possible Rescue Of the Post Office.</t>
  </si>
  <si>
    <t>http://ift.tt/1cXCRWI</t>
  </si>
  <si>
    <t>http://ift.tt/1cXCThc</t>
  </si>
  <si>
    <t>February 06, 2014 at 05:23PM</t>
  </si>
  <si>
    <t>xenodata</t>
  </si>
  <si>
    <t>New Fraud Site trying to steal localbitcoins.com info</t>
  </si>
  <si>
    <t>I just got a spam email about a website that was registered in Italy yesterday.The email asks you to verify your localbitcoins.com account information showing you a localbitcoins.com link, but redirecting you to a fake login page.http://ift.tt/1iv7Bi7</t>
  </si>
  <si>
    <t>http://ift.tt/1cXD0tl</t>
  </si>
  <si>
    <t>February 06, 2014 at 05:09PM</t>
  </si>
  <si>
    <t>General_Pie</t>
  </si>
  <si>
    <t>Smartphone swipe payment scheme unveiled - Mastercard links bank accounts with sim card.</t>
  </si>
  <si>
    <t>http://ift.tt/1iuaqjh</t>
  </si>
  <si>
    <t>http://ift.tt/1fxonLf</t>
  </si>
  <si>
    <t>CryptoCoin-AU</t>
  </si>
  <si>
    <t>Indonesia bans use of Bitcoins, other virtual currencies</t>
  </si>
  <si>
    <t>http://ift.tt/1axm6lN</t>
  </si>
  <si>
    <t>http://ift.tt/1fxonLj</t>
  </si>
  <si>
    <t>February 06, 2014 at 05:04PM</t>
  </si>
  <si>
    <t>What is my private key and public key?</t>
  </si>
  <si>
    <t>Can someone please explain these to me</t>
  </si>
  <si>
    <t>http://ift.tt/1axm7X1</t>
  </si>
  <si>
    <t>February 06, 2014 at 04:59PM</t>
  </si>
  <si>
    <t>maxplm</t>
  </si>
  <si>
    <t>Mt.Gox Bank Run</t>
  </si>
  <si>
    <t>http://ift.tt/1itqbac</t>
  </si>
  <si>
    <t>http://ift.tt/1axm8do</t>
  </si>
  <si>
    <t>February 07, 2014 at 06:26AM</t>
  </si>
  <si>
    <t>up_vot5</t>
  </si>
  <si>
    <t>Let's point our (now relatively useless) USB erupters to a new coin!</t>
  </si>
  <si>
    <t>Mining most popular SHA 256 coins now is not feasible unless you have a rig pulling in more than 500Gh/s. We should try and pick a random new SHA 256 coin and start mining it and hyping it up to make it worth more!I'm looking at Investment Coin right now - pool @ http://ift.tt/1bzQ3A6's new and ripe for the mining!</t>
  </si>
  <si>
    <t>http://ift.tt/1l28XlY</t>
  </si>
  <si>
    <t>February 07, 2014 at 06:24AM</t>
  </si>
  <si>
    <t>What's with the drop</t>
  </si>
  <si>
    <t>I would love to buy now. I can't find a single bit of bad news causing this small drop. Anyone have an idea why? Is it because big bad apple banned an app and some got scared?</t>
  </si>
  <si>
    <t>http://ift.tt/1b6DFcU</t>
  </si>
  <si>
    <t>February 07, 2014 at 06:21AM</t>
  </si>
  <si>
    <t>daftspunky</t>
  </si>
  <si>
    <t>You heard the man, popularize the mili</t>
  </si>
  <si>
    <t>We need to make mili's cool. I'll just leave these herehttp://www.youtube.com/watch?v=BgFUAhz7h2U&amp;t=43m40shttp://www.youtube.com/watch?v=O8Uhn-dU3Gg&amp;t=8shttp://1.bp.blogspot.com/_5aAZYPD9eR0/TSSJ_FsXM2I/AAAAAAAAAac/dwQjMOi2s9k/s1600/ameli.jpg</t>
  </si>
  <si>
    <t>http://ift.tt/1iyuAIW</t>
  </si>
  <si>
    <t>February 07, 2014 at 06:19AM</t>
  </si>
  <si>
    <t>How the World's Richest Nations Are Regulating Bitcoin</t>
  </si>
  <si>
    <t>http://ift.tt/1fVZv1C</t>
  </si>
  <si>
    <t>http://ift.tt/1b6DGOj</t>
  </si>
  <si>
    <t>February 07, 2014 at 06:18AM</t>
  </si>
  <si>
    <t>kerstn</t>
  </si>
  <si>
    <t>What other open source exchanges are there? Except for justcoin.com</t>
  </si>
  <si>
    <t>As the title says. Makes me wonder why mtgox for example isn't open source. Considering their BTC withdrawal issues.</t>
  </si>
  <si>
    <t>http://ift.tt/1b6DH4F</t>
  </si>
  <si>
    <t>February 07, 2014 at 06:17AM</t>
  </si>
  <si>
    <t>Is security, and complexity of use, a inherent, and unsolvable inhibitor for bitcoin to go mainstream?</t>
  </si>
  <si>
    <t>It seems to me that bitcoin is a little bit complex and difficult right now, for the average consumer to have to worry about. It's kind of a lot of work and learning, to set up what is required to be able to use it, and it's not even really just setting it up, there are kind of security risks to consider and all that.A credit card or debit card or what have you, is simple. Your bank takes care of all security, and absorbs the risks involved, for the most part, and all you have to do is remember a 4 digit pin.Is this and insurmountable weakness for bitcoin? Can bitcoin become as user friendly as any other currency? And if so, what sort of things would need to happen in order to achieve that?</t>
  </si>
  <si>
    <t>http://ift.tt/1b6DH4P</t>
  </si>
  <si>
    <t>February 07, 2014 at 06:14AM</t>
  </si>
  <si>
    <t>trees4</t>
  </si>
  <si>
    <t>Why isn't the venmo app banned by apple?</t>
  </si>
  <si>
    <t>Blockchain.info and venmo seem similar. Why is one allowed and the other not?</t>
  </si>
  <si>
    <t>http://ift.tt/MvSMkC</t>
  </si>
  <si>
    <t>February 07, 2014 at 06:56AM</t>
  </si>
  <si>
    <t>BitcoinNator</t>
  </si>
  <si>
    <t>Help me with my subreddit PapaJohnsPizza...</t>
  </si>
  <si>
    <t>http://ift.tt/1nY6XgZ</t>
  </si>
  <si>
    <t>http://ift.tt/1eZpVfy</t>
  </si>
  <si>
    <t>February 07, 2014 at 06:53AM</t>
  </si>
  <si>
    <t>vdogg89</t>
  </si>
  <si>
    <t>My first purchase in a brick and mortar store</t>
  </si>
  <si>
    <t>A local deli called "Cheese &amp; Crackers" in my town started accepting bitcoin recently so I went there after work and bought some cheese to test it out. They were using an iPad as a square register and they went to coinbase in the browser to do the transaction. It was very rudimentary and it took several minutes for the cashier to figure out how to ring me up. Hopefully they will use an Android tablet soon and just run the app. Anyways I was super excited for my first brick and mortar purchase.Picture of the cheese I bought. http://ift.tt/1eZqcPz</t>
  </si>
  <si>
    <t>http://ift.tt/1nY7cJ0</t>
  </si>
  <si>
    <t>February 07, 2014 at 06:51AM</t>
  </si>
  <si>
    <t>Jeffrey Tucker: A BitcoinMKE Hangout On Air (Live)</t>
  </si>
  <si>
    <t>http://ift.tt/1nY7hMD</t>
  </si>
  <si>
    <t>http://ift.tt/1nY7hMF</t>
  </si>
  <si>
    <t>February 07, 2014 at 06:50AM</t>
  </si>
  <si>
    <t>Rism</t>
  </si>
  <si>
    <t>/r/Bitcoin vs. Apple: This is how i see it.</t>
  </si>
  <si>
    <t>http://ift.tt/1l2erx9</t>
  </si>
  <si>
    <t>http://ift.tt/NaWTUd</t>
  </si>
  <si>
    <t>February 07, 2014 at 06:49AM</t>
  </si>
  <si>
    <t>snowboarderlax</t>
  </si>
  <si>
    <t>use '420' at check out and save on ENJOYJARS - Now accepting Bitcoins</t>
  </si>
  <si>
    <t>http://ift.tt/1eZqjL1</t>
  </si>
  <si>
    <t>http://ift.tt/1nY7nnJ</t>
  </si>
  <si>
    <t>PGO: Bitcoin prohibited in Russia</t>
  </si>
  <si>
    <t>http://ift.tt/1nY7oYx</t>
  </si>
  <si>
    <t>http://ift.tt/1eZqnKQ</t>
  </si>
  <si>
    <t>February 07, 2014 at 06:42AM</t>
  </si>
  <si>
    <t>6to23</t>
  </si>
  <si>
    <t>Damn Apple, I hate it when you make me right</t>
  </si>
  <si>
    <t>http://ift.tt/1eZqsyb</t>
  </si>
  <si>
    <t>http://ift.tt/1eZqqWZ</t>
  </si>
  <si>
    <t>Tyrannical_Teabagger</t>
  </si>
  <si>
    <t>What is EgoPay and is it safe?</t>
  </si>
  <si>
    <t>I understand it is an online payment system. And I'll admit I haven't spent as much time researching as I could, but thats mostly because I want to be sure its not just a total scam before looking into it.Reason I ask is because in my area for LBC the lowest price is through it. Would be awesome if I could buy some BTC through it, but dont want to get suckered into a scam.Thanks in advance guys and girls</t>
  </si>
  <si>
    <t>http://ift.tt/1nY7BLv</t>
  </si>
  <si>
    <t>February 07, 2014 at 06:41AM</t>
  </si>
  <si>
    <t>mandelsc</t>
  </si>
  <si>
    <t>Let's discuss Bitcoin Business Opportunities</t>
  </si>
  <si>
    <t>We all love Bitcoin, but what are the real opportunities to start a business on top of the Bitcoin platform.It seems likee-Wallets (coinbase), exchanges (mtgox) and payment networks (bitpay) already have their foot in the door and competing would be tough what's next?I'm intregued about Colored Coins and Open Transactions, but not convinced. Let's share thoughts and introduce companies dabbling in this space.</t>
  </si>
  <si>
    <t>http://ift.tt/1eZqBl8</t>
  </si>
  <si>
    <t>February 07, 2014 at 06:40AM</t>
  </si>
  <si>
    <t>First ever Bitcoin meetup in Nairobi, Kenya (home of M-PESA)</t>
  </si>
  <si>
    <t>Bitcoin startups in or for Kenya include Kipochi, BitPesa, and CoinFling. Additionally, Bitcoin-accepting organizations in Kenya are starting to emerge: Wageni Tech, Give Directly, and TunaPanda.org.Friday Feb 7, 6pm (Pete's coffee, ground floor of same building as iHub, USHAIDI, etc.).http://ift.tt/1nY7LTb Twitter account for Bitcoin in Kenya:http://ift.tt/1nY7M9r blog site for Bitcoin:http://Bitcoins.co.ke (Both English and Kiswahili)</t>
  </si>
  <si>
    <t>http://ift.tt/1nY7M9t</t>
  </si>
  <si>
    <t>needtospeak2</t>
  </si>
  <si>
    <t>Lurker since 2007, I feel compelled to speak up: Friends of the bitcoin community, let us have a civil discourse. I warn you that though you are justified and right in boycotting Apple, you are foolish and unreasoning in your support of Google.</t>
  </si>
  <si>
    <t>I feel that both companies do us harm. Apple's walled garden infrastructure is absurd and drastically limits the possibilities of our mobile technology to benefit this world. For any grand idea you may propose, Apple's question is, "How can we make sure they cross our bridge, so we can take our toll?" But the answer is not to go to Google. They are a beast unfathomably more powerful than Apple. They are smarter than Apple. They are giving you want you want. Access to innovative technologies and they don't seem to be asking for much. But they are taking. They are taking so much data about us and our world and anyone watching the news in the last year knows that they are instrumental in spying on us. You can ignore it right now, because bitcoin seems full of promise and dreams and Google is helping facilitate that. But I think it is a dangerous bedfellow to lay with.If bitcoin is really your prime motivation in mobile phone selection, perhaps the community should support the sub-par Mozilla cell phones. Even though the tech is a substandard product, it should be able to meet all the bitcoin needs.Please I encourage you to debate or at least entertain this amongst yourselves.I like the passion in this community, I appreciate the statement that the user who shot his phone was making, regardless of the environmental aspects. (It reminds me of Barbara Kingsolver's "Pigs in Heaven" when the old man shot his TV to show his commitment to his potential girlfriend that he would be an active partner in the relationship). Sometimes those displays of passion is what is needed to get each other excited.But in my opinion, you are ditching AT&amp;T to join Verizon.You are eliminating Time Warner to partner with Comcast.You are de-friending Scumbag Steve (Jobs) to go into unholy matrimony with Scumbag Stacy.From Saruman right over to Sauron.</t>
  </si>
  <si>
    <t>http://ift.tt/1eZqHJz</t>
  </si>
  <si>
    <t>February 07, 2014 at 06:39AM</t>
  </si>
  <si>
    <t>amb2212</t>
  </si>
  <si>
    <t>Buy &amp;amp; Hold! Great breaking WSJ update. Accepting tips</t>
  </si>
  <si>
    <t>http://ift.tt/1d0rKfy</t>
  </si>
  <si>
    <t>http://ift.tt/1fAmuNU</t>
  </si>
  <si>
    <t>February 07, 2014 at 06:33AM</t>
  </si>
  <si>
    <t>:: Blackphone :: Blackphone is the world's first smartphone to put privacy and control ahead of everything else.</t>
  </si>
  <si>
    <t>http://ift.tt/1anmSMT</t>
  </si>
  <si>
    <t>http://ift.tt/LV12e6</t>
  </si>
  <si>
    <t>February 07, 2014 at 07:11AM</t>
  </si>
  <si>
    <t>The amount of direct protest and action from the Apple news is astonishing.</t>
  </si>
  <si>
    <t>We talk about upvotes and likes on the internet jokingly changing the world or how lethargic people are now-a-days when it comes to protests...Is anyone else pretty much in awe that bitcoin's community has reacted immediately in several different and direct ways? In my opinion, the reactions have mostly been constructive as well - videos to get attention, this new commercial spoof contest, etc.Pretty damn cool whether you support it or not, I love these crypto communities. We even have our brosif doge homies donating to that bobsled team.Apple needs to do a 180 back into this era.</t>
  </si>
  <si>
    <t>http://ift.tt/Nb3D4k</t>
  </si>
  <si>
    <t>February 07, 2014 at 07:07AM</t>
  </si>
  <si>
    <t>Shhcolin</t>
  </si>
  <si>
    <t>Broken antminer.</t>
  </si>
  <si>
    <t>I bought an antminer a while ago never tried to use it and turns out its broken (to late to return it). So now Im down $75 and dont know what I should do with the antminer, any ideas? I would prefer to make atleast some of my money back.</t>
  </si>
  <si>
    <t>http://ift.tt/Nb3Gx3</t>
  </si>
  <si>
    <t>February 07, 2014 at 07:06AM</t>
  </si>
  <si>
    <t>Just made /r/microBitcoin, submitters and mods wanted!</t>
  </si>
  <si>
    <t>/r/microbitcoinWhy μBTC? Because whole number prices make more sense than tiny decimals. Want to help mod? Send a PM!Here are some common items priced in μBTC:US postage stamp: 500 μBTC (not 0.0005 BTC)Pizza and a pitcher of beer: 36,000 μB (not 0.036)One month of cell phone service: 60,000 μB (not 0.06)</t>
  </si>
  <si>
    <t>http://ift.tt/1fApycS</t>
  </si>
  <si>
    <t>February 07, 2014 at 07:00AM</t>
  </si>
  <si>
    <t>tinus42</t>
  </si>
  <si>
    <t>PSA: Apple's next shareholders' meeting is on February 28</t>
  </si>
  <si>
    <t>So all you Bitcoin whales buy lots of Apple stock and let yourself be heard about Apple's decision to block Bitcoin apps three weeks from now."When is the next annual meeting of shareholders? The date for the next annual meeting of shareholders is February 28, 2014."Source: http://ift.tt/S7mzAH</t>
  </si>
  <si>
    <t>http://ift.tt/LV14m4</t>
  </si>
  <si>
    <t>February 07, 2014 at 09:27AM</t>
  </si>
  <si>
    <t>rmvaandr</t>
  </si>
  <si>
    <t>Gavin Andresen on WGBY "Bitcoin: Digital Money"</t>
  </si>
  <si>
    <t>http://ift.tt/1kiQfbM</t>
  </si>
  <si>
    <t>http://ift.tt/1c8IHQP</t>
  </si>
  <si>
    <t>February 07, 2014 at 09:26AM</t>
  </si>
  <si>
    <t>peilthetraveler</t>
  </si>
  <si>
    <t>I didn't know it, but I'm in the top 1% of the richest bitcoin addresses.</t>
  </si>
  <si>
    <t>http://ift.tt/1fZcfEC you are reading this, you probably are too!</t>
  </si>
  <si>
    <t>http://ift.tt/1fZ9t25</t>
  </si>
  <si>
    <t>February 07, 2014 at 09:21AM</t>
  </si>
  <si>
    <t>zeusa1mighty</t>
  </si>
  <si>
    <t>Just booked my flight and hotel on CheapAir.com for the Bitcoin Expo 2014 in Toronto!</t>
  </si>
  <si>
    <t>I'm pretty stoked. Bought a lifetime membership to the Bitcoin Alliance, full VIP ticket to the Expo, the flight and the hotel, all with bitcoin. Damn I love being a bitcoiner. :) Anyone else coming?</t>
  </si>
  <si>
    <t>http://ift.tt/1b77om4</t>
  </si>
  <si>
    <t>February 07, 2014 at 09:15AM</t>
  </si>
  <si>
    <t>Severian596</t>
  </si>
  <si>
    <t>What will counteract possible downward pressure caused by increased use of coinbase &amp;amp; related services that immediately "sell" BTC for USD?</t>
  </si>
  <si>
    <t>I may take a moment to create a diagram of the bitcoin ecosystem and all of the touch points and different entities (has someone already done this?) to help people understand the entire system, but for now it would be great if someone could help explain this point.I assume that--in real time--coinbase sells BTC for USD each time a transaction is processed. If this is true, there must be a massive number of SELL orders due to Tiger Direct and Overstock traffic.So what will ultimately bring the price back up? What will counterbalance the constant downward pressure created as more retailers utilize coinbase &amp; related services?</t>
  </si>
  <si>
    <t>http://ift.tt/1d0TuAR</t>
  </si>
  <si>
    <t>February 07, 2014 at 09:58AM</t>
  </si>
  <si>
    <t>Legal Troubles Barely Subdue a Bitcoin Evangelist’s Sermons [NYT piece on Charlie Shrem]</t>
  </si>
  <si>
    <t>http://ift.tt/1aAAWbc</t>
  </si>
  <si>
    <t>http://ift.tt/1fZgX5q</t>
  </si>
  <si>
    <t>February 07, 2014 at 09:57AM</t>
  </si>
  <si>
    <t>btc_tool_store</t>
  </si>
  <si>
    <t>Shop For Tools and Industrial Supplies Using Bitcoins</t>
  </si>
  <si>
    <t>http://ift.tt/1d10Vb5</t>
  </si>
  <si>
    <t>http://ift.tt/1d10XQo</t>
  </si>
  <si>
    <t>February 07, 2014 at 09:54AM</t>
  </si>
  <si>
    <t>TXUncut</t>
  </si>
  <si>
    <t>Russia Bans Use of Bitcoin</t>
  </si>
  <si>
    <t>http://ift.tt/1l2qVVy</t>
  </si>
  <si>
    <t>http://ift.tt/1fZh94F</t>
  </si>
  <si>
    <t>February 07, 2014 at 09:51AM</t>
  </si>
  <si>
    <t>Voices of the Next Generation with Gavin Andresen on Bitcoin</t>
  </si>
  <si>
    <t>http://ift.tt/1fZhhBc</t>
  </si>
  <si>
    <t>http://ift.tt/1d117qN</t>
  </si>
  <si>
    <t>February 07, 2014 at 09:50AM</t>
  </si>
  <si>
    <t>nybe</t>
  </si>
  <si>
    <t>Vinay Gupta - Bitcoin Will Die | London Real</t>
  </si>
  <si>
    <t>http://ift.tt/1fZhp3D</t>
  </si>
  <si>
    <t>http://ift.tt/1fZhp3E</t>
  </si>
  <si>
    <t>February 07, 2014 at 09:49AM</t>
  </si>
  <si>
    <t>CALibertarian</t>
  </si>
  <si>
    <t>Old Money meets New Money - Ed Moy, the 38th Director of the US Mint and Gavin Andresen, the CTO of the Bitcoin Foundation</t>
  </si>
  <si>
    <t>http://ift.tt/1d11fXA</t>
  </si>
  <si>
    <t>http://ift.tt/1d11iCC</t>
  </si>
  <si>
    <t>Kingsley7zissou</t>
  </si>
  <si>
    <t>We should support this. Kevin smith ama charity event.</t>
  </si>
  <si>
    <t>http://ift.tt/1gQrAeq</t>
  </si>
  <si>
    <t>http://ift.tt/1d11odq</t>
  </si>
  <si>
    <t>February 07, 2014 at 09:47AM</t>
  </si>
  <si>
    <t>DLSS</t>
  </si>
  <si>
    <t>Welcome, Apple. Seriously. (font fixed)</t>
  </si>
  <si>
    <t>http://ift.tt/1aBg3MZ</t>
  </si>
  <si>
    <t>http://ift.tt/1aBg6bS</t>
  </si>
  <si>
    <t>February 07, 2014 at 09:45AM</t>
  </si>
  <si>
    <t>goneawaytobtc</t>
  </si>
  <si>
    <t>Your last chance at to get 200% of your deposit at the united states premium online sports book and casino.. (many forms of deposit available Bitcoin deposits, Skrill/Moneybookers a lot more.)</t>
  </si>
  <si>
    <t>Coinbet.cc is the first fully licenced, completely legal Online Wager service that has been successful in bring online gambling to united state citizens. That was more or less the pitch I got from a friend who was introduced to coinbet.cc from one of their many promations. I like most online gamblers took a very deep stab to the heart on april 15th 2011 which we all know to be dubbed "black Friday". When this happened I was completely accepting that their would be no way for someone like me (lives a very far distance from any casino) to be able to gamble legally. fastforward about 3 years as im having a conversation with a friend of mine. he introduced me to this online casino that used a non govern'd currency to make the wagers. the idea intrigued me and I persued the knowledge. that's when he linked me to Coinbet.cc . I went to the link and explored the website. after deciding that I wanted to try this out I was faced with another obstacle. no bitcoin. so I contqcted coinbets customer service and explained the issue I was having to them. their very helpful staff explained what bitcoin was and what the essiest way for me to obtain btc was. I followed their instructions and got my hands on this coin. now it was time to turn my 125 dollars worth of btc into all the money in the world. so I made the deposit and withen 10min I was credited the funds to my coinbet.cc account. and also wqs given the option to take 100$ in bonus funds and also the site admin messaged me telling me that the 200% sign up bonus would now be avaible . I was more then happy. I now had about 450$ to play on their casino. over the past month I have been playing their casino and sportsbook (currently waiting their march madness bonus program) ive had no problems with the casino. and have only lost about 100$ due to me being a lil intoxicated and making stupid bets. ive made withdraws from them one that took 3 hours (boo) qnd one that was instantly (about 15) mins. I really enjoy this casino and when I saw they were not gonna be doing there 200% any more after today I thought id spread the word.</t>
  </si>
  <si>
    <t>http://ift.tt/1fASIsq</t>
  </si>
  <si>
    <t>February 07, 2014 at 09:44AM</t>
  </si>
  <si>
    <t>kevincw02</t>
  </si>
  <si>
    <t>Remember that bitcoin purchase at tiger direct that went bad...yah they made up for it!</t>
  </si>
  <si>
    <t>http://ift.tt/1aBg3N7</t>
  </si>
  <si>
    <t>http://ift.tt/1aBg6sc</t>
  </si>
  <si>
    <t>February 07, 2014 at 10:16AM</t>
  </si>
  <si>
    <t>Padankadank</t>
  </si>
  <si>
    <t>I just found a pretty major bug in Armory and lost 0.5BTC because of it.</t>
  </si>
  <si>
    <t>Armory was still Syncing, I clicked on recieve bitcoin copied the address, closed armory quickly because I'm a doofus. Sent 0.5BTC from coinbase, opened back up armory to check on the confirmations. The address isnt even in my wallet properties. So it never saved the address to my wallet. 0.5BTC are now stuckhttps://blockchain.info/address/1CWeBf9kUc624z4VRXu8qDsCqqZei8WRQK?sort=1It's so fresh it hasn't even had one confirmation yet, wait a sec you'll see my 0.5btc transaction.</t>
  </si>
  <si>
    <t>http://ift.tt/1kiWnAV</t>
  </si>
  <si>
    <t>February 07, 2014 at 10:15AM</t>
  </si>
  <si>
    <t>runderwo</t>
  </si>
  <si>
    <t>Clueless Casey analysis of Bitcoin. Much laughs within for people that hang around here.</t>
  </si>
  <si>
    <t>http://ift.tt/1l1Bjg8</t>
  </si>
  <si>
    <t>http://ift.tt/1c8P3Q7</t>
  </si>
  <si>
    <t>February 07, 2014 at 10:14AM</t>
  </si>
  <si>
    <t>master5o1</t>
  </si>
  <si>
    <t>Last sell order on BitNZ is very optimistic and patient.</t>
  </si>
  <si>
    <t>http://ift.tt/1kiWw7r</t>
  </si>
  <si>
    <t>http://ift.tt/1c8P5Yl</t>
  </si>
  <si>
    <t>February 07, 2014 at 10:13AM</t>
  </si>
  <si>
    <t>luckytopher</t>
  </si>
  <si>
    <t>Bitcoin NEEDS iphone</t>
  </si>
  <si>
    <t>Bear with me here as I know it's not a popular opinion right now.Apple makes up a large portion of the smartphone share (say half-ish though numbers change depending on sources/countries). But like many other concepts with mobile, if apple does not adopt them, they are difficult.Like what? QR codes - no default app. NFC - still not there. Just two examples.Stay with me now....Apple devices are also generally built for simplicity and ease of use. We all know bitcoin isn't "easy" and has a sharp learning curve for use/payment/security. It looks like there's no bitcoin app anytime soon to make that happen. But my point is: you MUST find a way to use it, easily, on apple products. Likely it will have to be web based for now.But without Apple, you are missing a large potion of the market. And without that you won't have the widespread adoption desired.</t>
  </si>
  <si>
    <t>http://ift.tt/1kiWBrN</t>
  </si>
  <si>
    <t>February 07, 2014 at 10:11AM</t>
  </si>
  <si>
    <t>37Coins</t>
  </si>
  <si>
    <t>Don't smash your iPhone! Use 37Coins for an SMS wallet instead!</t>
  </si>
  <si>
    <t>While Apple can ban every BTC wallet in their App Store, they can’t ban an SMS based wallet service like 37Coins. Sending bitcoins is as easy as sending a text.37Coins wants to bring Bitcoin to the 3rd World[1]… and now your iPhone. 37Coins is a distributed, Android-based SMS gateway for "dumb" feature-phones to control a multi-sig Bitcoin wallet. So if you can send and receive text messages, you can send and receive bitcoin. And there is nothing Apple can do about it.37Coins feature list:Distributed android infrastructureMulti-factor authentication via voice-pin serviceSend bitcoin to email and mobile phone numbers[1]Don’t smash your phone, give our prototype a test, we need all the feedback we can get to make it better: http://ift.tt/1kiWFYy] Original introduction post about 37coins: http://ift.tt/1c8Pf1Q] Email and phone number payments are based on webfinger RFC 7033 and webfist, so it's completely distributed as described here: http://ift.tt/1kiWFYC Coins</t>
  </si>
  <si>
    <t>http://ift.tt/1c8Phab</t>
  </si>
  <si>
    <t>February 07, 2014 at 10:10AM</t>
  </si>
  <si>
    <t>5yearsHTML</t>
  </si>
  <si>
    <t>What a good name for a cryptocurrency investment fund. Funny answers are appreciated as we all do enjoy a laugh but ideally I'm looking for something great</t>
  </si>
  <si>
    <t>http://ift.tt/1kiWKeQ</t>
  </si>
  <si>
    <t>February 07, 2014 at 10:04AM</t>
  </si>
  <si>
    <t>Mortenandre1</t>
  </si>
  <si>
    <t>How can I obtain/mine bitcoins?</t>
  </si>
  <si>
    <t>Im thinking to start with bitcoins but I need some more information. Do I have to buy anything or can I use my own computer?</t>
  </si>
  <si>
    <t>http://ift.tt/1kiWOuW</t>
  </si>
  <si>
    <t>February 07, 2014 at 10:03AM</t>
  </si>
  <si>
    <t>5ivel</t>
  </si>
  <si>
    <t>Russia becomes second company to ban bitcoin</t>
  </si>
  <si>
    <t>http://ift.tt/1l2Vv16</t>
  </si>
  <si>
    <t>http://ift.tt/NbGSNL</t>
  </si>
  <si>
    <t>February 07, 2014 at 10:01AM</t>
  </si>
  <si>
    <t>Chicago Sun-Times Bitcoin Paywall Shows 25 Cents is Sweet Spot</t>
  </si>
  <si>
    <t>http://ift.tt/1fYcyPZ</t>
  </si>
  <si>
    <t>http://ift.tt/1l2Vv1b</t>
  </si>
  <si>
    <t>February 07, 2014 at 10:00AM</t>
  </si>
  <si>
    <t>mjd4686</t>
  </si>
  <si>
    <t>Google wallet should add Bitcoin functionality</t>
  </si>
  <si>
    <t>It is a long shot that something like this would happen but, I think in the wake of the blockchain app getting pulled from the app store google has a chance to really win over disenfranchised apple users. It would also allow for more mainstream adoption of Bitcoin if google openly endorses it. What are your guys' thoughts on this?</t>
  </si>
  <si>
    <t>http://ift.tt/1l2Vv1f</t>
  </si>
  <si>
    <t>February 07, 2014 at 10:35AM</t>
  </si>
  <si>
    <t>Red_Writing_Hood</t>
  </si>
  <si>
    <t>I'll be the bearer of...news. Hackers claiming they compromised MtGox.</t>
  </si>
  <si>
    <t>http://ift.tt/1kiYQeL</t>
  </si>
  <si>
    <t>http://ift.tt/1kiYQeN</t>
  </si>
  <si>
    <t>February 07, 2014 at 10:32AM</t>
  </si>
  <si>
    <t>hyugydftdtr</t>
  </si>
  <si>
    <t>down</t>
  </si>
  <si>
    <t>http://ift.tt/1e81ZFG</t>
  </si>
  <si>
    <t>http://ift.tt/1e81Y4L</t>
  </si>
  <si>
    <t>February 07, 2014 at 10:30AM</t>
  </si>
  <si>
    <t>RDS</t>
  </si>
  <si>
    <t>Probably the best description of bitcoin I've heard to date...</t>
  </si>
  <si>
    <t>http://ift.tt/1e824sZ</t>
  </si>
  <si>
    <t>http://ift.tt/1e822RP</t>
  </si>
  <si>
    <t>February 07, 2014 at 10:23AM</t>
  </si>
  <si>
    <t>gldtalk</t>
  </si>
  <si>
    <t>Launch of MaxCoin Bugs Users of BitcoinTalk.org</t>
  </si>
  <si>
    <t>http://ift.tt/1kiZ4ma</t>
  </si>
  <si>
    <t>http://ift.tt/1e829gc</t>
  </si>
  <si>
    <t>While Apple can ban every BTC wallet in their App Store, they can’t ban an SMS based wallet service like 37Coins. Sending bitcoins is as easy as sending a text.37Coins wants to bring Bitcoin to the 3rd World[1]… and now your iPhone. 37Coins is a distributed, Android-based SMS gateway for "dumb" feature-phones to control a multi-sig Bitcoin wallet. So if you can send and receive text messages, you can send and receive bitcoin. And there is nothing Apple can do about it.37Coins feature list:Distributed android infrastructureMulti-factor authentication via voice-pin serviceSend bitcoin to email and mobile phone numbers[2]Don’t smash your phone, give our prototype a test, we need all the feedback we can get to make it better: http://ift.tt/1kiWFYy] Original introduction post about 37coins: http://ift.tt/1c8Pf1Q] Email and phone number payments are based on webfinger RFC 7033 and webfist, so it's completely distributed as described here: http://ift.tt/1kiWFYC Coins</t>
  </si>
  <si>
    <t>February 07, 2014 at 10:53AM</t>
  </si>
  <si>
    <t>Ohio_wandering</t>
  </si>
  <si>
    <t>Thanks BitStickers!</t>
  </si>
  <si>
    <t>http://ift.tt/1l37gEK</t>
  </si>
  <si>
    <t>http://ift.tt/1l37gEM</t>
  </si>
  <si>
    <t>February 07, 2014 at 10:46AM</t>
  </si>
  <si>
    <t>garmondbozia</t>
  </si>
  <si>
    <t>Was able to get my MTgox bitcoins today and in to a wallet, which was nice. Gunka galunka</t>
  </si>
  <si>
    <t>Just thought I would send this out to those who are having problems with the MTgoxs site. I too had tried to send out some of my bitcoins from the site and they disappeared . I sent a kind of somewhat rude email/ticket to them...well two in total and it took about a five days and they were back in and I was able to get them in to a wallet.</t>
  </si>
  <si>
    <t>http://ift.tt/1l37jAC</t>
  </si>
  <si>
    <t>February 07, 2014 at 10:45AM</t>
  </si>
  <si>
    <t>Where to buy ASICminer/Other mining devices? How good are they?</t>
  </si>
  <si>
    <t>I've been looking specifically at the sapphire asicminer block eruptor USB, and first off, does anyone know how good they are if at all? and second, where's the best place to buy mining stuff such as this?</t>
  </si>
  <si>
    <t>http://ift.tt/1l37qfx</t>
  </si>
  <si>
    <t>February 07, 2014 at 10:42AM</t>
  </si>
  <si>
    <t>olkjas</t>
  </si>
  <si>
    <t>Does a Coinbase instant buy place a hold on your card?</t>
  </si>
  <si>
    <t>Does it place a hold for the purchase amount until the transfer clears, or does it just charge it if it fails?</t>
  </si>
  <si>
    <t>http://ift.tt/1bAvW4P</t>
  </si>
  <si>
    <t>February 07, 2014 at 10:39AM</t>
  </si>
  <si>
    <t>yef99</t>
  </si>
  <si>
    <t>Washington Dispensary Now Takes Bitcoin for Cannabis</t>
  </si>
  <si>
    <t>http://ift.tt/1l2Yeb4</t>
  </si>
  <si>
    <t>http://ift.tt/1d16PJq</t>
  </si>
  <si>
    <t>February 07, 2014 at 10:37AM</t>
  </si>
  <si>
    <t>Could this Discus Fish mining pool become a problem if it keeps growing?</t>
  </si>
  <si>
    <t>I notice the blocks they find are very small in size which I guess means they aren't allowing all the transactions to be processed in that block. Seems like this could be a problem if they keep growing. Is there anything to fight against this? If I'm wrong about all of this let me know.http://ift.tt/1b7hzXK: what do they gain by doing this?Edit 2: Guess I missed this thread on it. http://ift.tt/1btblzc</t>
  </si>
  <si>
    <t>http://ift.tt/1d16PZM</t>
  </si>
  <si>
    <t>justinmillerco</t>
  </si>
  <si>
    <t>Our "Tech in Motion" Bitcoin poll showed an overwhelming amount of IT guys wouldn't mind being paid in cryptocurrency</t>
  </si>
  <si>
    <t>http://ift.tt/1fZrrSm</t>
  </si>
  <si>
    <t>http://ift.tt/1fZrspi</t>
  </si>
  <si>
    <t>February 07, 2014 at 09:42AM</t>
  </si>
  <si>
    <t>GoRambling</t>
  </si>
  <si>
    <t>A gold coin bitcoin?</t>
  </si>
  <si>
    <t>Where can I buy a gold coin (actual gold) that looks like a Bitcoin (it doesn't have to have any Bitcoin properties)?</t>
  </si>
  <si>
    <t>http://ift.tt/1fASLob</t>
  </si>
  <si>
    <t>PoliticalDissidents</t>
  </si>
  <si>
    <t>So is Havelock Investments trustworthy at this point?</t>
  </si>
  <si>
    <t>I noticed they have Neo &amp; Bee on there and was thinking of buying some stock. But having looked out the closure of other bitcoin stock sites and that there isn't any color coins around that would save me by being decentralized I have to wonder if it's safe.I wouldn't want to put money in and then the site closes and as a result the stock plummets in value and I loose everything from stuff unrelated to Neo &amp; Bee themselves.Any thoughts?</t>
  </si>
  <si>
    <t>http://ift.tt/1fASLEt</t>
  </si>
  <si>
    <t>February 07, 2014 at 09:38AM</t>
  </si>
  <si>
    <t>Ariadnepyanfar</t>
  </si>
  <si>
    <t>Have any of you read *Snowcrash* by Neil Stephenson? This author extensively wrote about societies that operate on crypto currencies.</t>
  </si>
  <si>
    <t>Neil Stephenson started writing speculative fiction about crypto currencies years ago. The book that I think deals with a crypto currency society in the most concentrated way is Snowcrash, but some of his other books about it are good too. It all applies to to an exnation too. I think some of his ideas are spot on.</t>
  </si>
  <si>
    <t>http://ift.tt/1aBg6sj</t>
  </si>
  <si>
    <t>February 07, 2014 at 09:37AM</t>
  </si>
  <si>
    <t>jehnubis</t>
  </si>
  <si>
    <t>More Confirmation Bitcoin has a solid future</t>
  </si>
  <si>
    <t>http://ift.tt/1fASJN3</t>
  </si>
  <si>
    <t>http://ift.tt/1aBg6sn</t>
  </si>
  <si>
    <t>February 07, 2014 at 09:36AM</t>
  </si>
  <si>
    <t>New BitCoin Auction Site. Beta Now Open! Direct Invite to All By Owner.</t>
  </si>
  <si>
    <t>http://ift.tt/NbCcY8</t>
  </si>
  <si>
    <t>#ChicagoBitcoinNights @ Big Bricks Tuesday February 11th</t>
  </si>
  <si>
    <t>http://ift.tt/1aBg43H</t>
  </si>
  <si>
    <t>http://ift.tt/1fASK3t</t>
  </si>
  <si>
    <t>melacs</t>
  </si>
  <si>
    <t>First bitcoin fanfiction is a fact</t>
  </si>
  <si>
    <t>http://ift.tt/1fASLEB</t>
  </si>
  <si>
    <t>http://ift.tt/1aBg6IJ</t>
  </si>
  <si>
    <t>February 07, 2014 at 01:15PM</t>
  </si>
  <si>
    <t>jtgndrxjhr5esh</t>
  </si>
  <si>
    <t>btc-e partner</t>
  </si>
  <si>
    <t>http://ift.tt/1g01ou1</t>
  </si>
  <si>
    <t>http://ift.tt/1d1p7KH</t>
  </si>
  <si>
    <t>February 07, 2014 at 01:09PM</t>
  </si>
  <si>
    <t>Libertymark</t>
  </si>
  <si>
    <t>Btc very oversold here even Cuban turning a bull</t>
  </si>
  <si>
    <t>Climb the wall of worryApple RussiaWeak hands out</t>
  </si>
  <si>
    <t>http://ift.tt/1g01Dp1</t>
  </si>
  <si>
    <t>February 07, 2014 at 01:03PM</t>
  </si>
  <si>
    <t>superfly2</t>
  </si>
  <si>
    <t>Some IRC chatter about what is going on at MtGox</t>
  </si>
  <si>
    <t>I would just like to share some of the explanations offered by some users on irc.freenode.netThe channels these excerpts may have come from are:#bitcoin#mtgox#bitcoin-analysis#bitcoin-pricetalk#mtgox-chat.That being said this post is for information only, not to spread or dissipate any FUD.. In my own words:Not exactly sure when the problem began to manifest but sometime in the last two weeks users started noticing problems withdrawing BTC from gox. Some would be processed while others failed. As word spread panic about gox a bank run on the exchange sparked and most likely exacerbated the problem. This can be seen using data from MtGox's own API although this data does not provide an accurate number for the total amount of Bitcoin owed. In my own opinion there seems to be a real technical issue here stemming from the custom bitcoin wallet software Mtgox uses..11:20:30 PM modrobert gmaxwell: ok, thanks.... though i don't understand that fully, since none of the stuck tx is on the blockchain11:20:38 PM gmaxwell This mostly stems from a minor design flaw in the Bitcoin protocol that we've been slowly removing— that Bitcoin transactions can be mutated by third parties to change their TXIDs— (it's difficult to remove since wallets must change their signing behavior)... plus mtgox's custom wallet software failing to handle the bad things that the design flaw results in.11:21:22 PM gmaxwell modrobert: right but there are other non-stuck transactions which spent the coins that the stuck transactions were trying to spend. Sorry, it's a bit difficult to explain this to you because you've likely been misinformed about how Bitcoin works under the hood.11:21:25 PM Hrumph gmaxwell: how come other exchanges didn't wind up with these problems?11:42:02 PM gmaxwell Hrumph: well, that and fixing some bugs. For example, the code in bitcoin-qt that finds coins that are available to be spend is O(N2!) (factorial of n2) or something like that in the order of unconfirmed transactions, so it gets insanely slow when you have a bunch unconfirmed payments. 11:42:05 PM forrie joined the channel. 11:42:45 PM copumpkin jesus 11:42:48 PM oakpacific jesus 11:42:55 PM Aaaaand-its-gone jesus 11:43:06 PM hentai234 wtf11:42:02 PM gmaxwell Hrumph: well, that and fixing some bugs. For example, the code in bitcoin-qt that finds coins that are available to be spend is O(N^2!) (factorial of n^2) or something like that in the order of unconfirmed transactions, so it gets insanely slow when you have a bunch unconfirmed payments. 11:42:05 PM forrie joined the channel. 11:42:45 PM copumpkin jesus 11:42:48 PM oakpacific jesus 11:42:55 PM Aaaaand-its-gone jesus 11:43:06 PM hentai234 wtf |Hrumph gmaxwell: I talked to him some a while back and offered support, an gave some advice. It's my belief that the original issues are likely fixed now and there is just a cluster-@#$@# of double spent transactions that needs to be sorted. (sorry for the repeat).. i'm really wondering if the client will be made more scalable so everyone can use it even exchangesgmaxwell modrobert: so mtgox has some software problems due to not accomidating a surprising design error in bitcoin, where they've lost track of which coins of theirs are already spent or not, and they keep spending them over agai.n10:39:49 PM golgi3 modrobert: I had similar behaviour on my armory wallet when I did, let say 3 transaction: I created 3 unsigned transaction in online wallet, then I sign these transactions on offline wallet, then I broadcast these transactions on online wallet and only one was success but two failed because of doublespending, same like we see now on mtgox.. If you are not familiar with the problem here is a TL;DR:Withdraw problems at MtGox? Panic!Bank run!Support is fucking me again! GOXXXed!!!1tm®Do we understand the problem? Nope! Are we trying to? YUP!WelcometoBitcoin.jpg"One thing you have to get used to in bitcoin land is people spreading misinformation in order to try to manipulate the price." -gmaxwell.edit: Formatting and words</t>
  </si>
  <si>
    <t>http://ift.tt/Ncl30w</t>
  </si>
  <si>
    <t>February 07, 2014 at 01:00PM</t>
  </si>
  <si>
    <t>benlacy5</t>
  </si>
  <si>
    <t>The worst feeling</t>
  </si>
  <si>
    <t>http://ift.tt/1l3ADHg</t>
  </si>
  <si>
    <t>http://ift.tt/Ncl30F</t>
  </si>
  <si>
    <t>February 07, 2014 at 12:48PM</t>
  </si>
  <si>
    <t>arusishere911</t>
  </si>
  <si>
    <t>BTC Withdrawal Delays Mount Gox</t>
  </si>
  <si>
    <t>So here is the recent news... Hope Bitcoin will survive this hit!http://ift.tt/MwyuYg</t>
  </si>
  <si>
    <t>http://ift.tt/1l3AGmb</t>
  </si>
  <si>
    <t>February 07, 2014 at 01:35PM</t>
  </si>
  <si>
    <t>yellowdart654</t>
  </si>
  <si>
    <t>Single paper wallet with multiple load transactions</t>
  </si>
  <si>
    <t>I totally understand that partially spending a paper wallet is a bad plan due to change being sent to a new address... but what about loading it?Can I have a library of various paper wallets in my sock drawer ... erm i mean in a vault, guarded by shark lasers ... that I keep the public keys easily accessible, and load various balances over time onto them.Or do I need to make new paper wallets each time i want to move more btc to cold storage?</t>
  </si>
  <si>
    <t>http://ift.tt/1gScEw7</t>
  </si>
  <si>
    <t>February 07, 2014 at 01:32PM</t>
  </si>
  <si>
    <t>salvia_d</t>
  </si>
  <si>
    <t>Apple-Bitcoin Rift Has Currency’s Fans Ditching IPhones</t>
  </si>
  <si>
    <t>http://ift.tt/1nZ5M0P</t>
  </si>
  <si>
    <t>http://ift.tt/1izWXGL</t>
  </si>
  <si>
    <t>February 07, 2014 at 01:28PM</t>
  </si>
  <si>
    <t>cbeast</t>
  </si>
  <si>
    <t>Now can we remove Gox from charts?</t>
  </si>
  <si>
    <t>http://ift.tt/1gScKEd</t>
  </si>
  <si>
    <t>February 07, 2014 at 01:23PM</t>
  </si>
  <si>
    <t>ujzzz</t>
  </si>
  <si>
    <t>Mt Gox Situation Thread</t>
  </si>
  <si>
    <t>Hey guys, no one seems to be talking about the Gox meltdown happening right now (as of Feb 7th 1am EST), so here's what I'm able to piece together:Matching engine itself is operational and trading is brisk. I was able to buy and sell both BTC/USD and BTC/JPY today.I cannot confirm about USD or BTC deposits, but JPY same day deposits are working fine for me.I cannot confirm about USD withdrawals, but JPY withdrawals are working fine and take the usual 5-7 business days.The huge issue seems to be with BTC withdrawals which stopped working 10-15 days ago (I cannot confirm the exact date). I can confirm that as of right now (Feb 7th 1am EST) they're definitely NOT working for any amount of BTC. (I've tried both mBTC and BTC withdrawals, all of which fail to process.)This seems to be a processing issue at Gox rather than theft or fraud because after a certain amount of days (about 5-7), the BTC withdrawals are simply being returned back into users' original Gox accounts as a BTC balance. I have not confirmed this myself (still waiting), but have confirmed with two close friends.My best analysis on the current sell off is that folks who are unable to withdraw BTC from Gox are instead selling it for USD or JPY, and then withdrawing the fiat from Gox. This is what's driving the price down and which has caused the Bitstamp/Gox spread to collapse to levels not seen since October.Feel free to add more (verified) info so we can build the thread. Should help lessen the confusion once EU and US wake up. Will update once my own BTC withdrawals are (hopefully) returned to my Gox account.</t>
  </si>
  <si>
    <t>http://ift.tt/1gScOUt</t>
  </si>
  <si>
    <t>February 07, 2014 at 01:21PM</t>
  </si>
  <si>
    <t>mellowout666</t>
  </si>
  <si>
    <t>how do bitcoins work?</t>
  </si>
  <si>
    <t>ok so im new to the pandora market and im trying to figure how bitcoins work. How do i buy them or how do i get them? can i pay with like a visa card? please help new to it.</t>
  </si>
  <si>
    <t>http://ift.tt/MwBAvt</t>
  </si>
  <si>
    <t>February 07, 2014 at 01:20PM</t>
  </si>
  <si>
    <t>O-no, why is it dropping? ;)</t>
  </si>
  <si>
    <t>It is dropping so as to let me buy more. Bitcoin knew it was costing me too much so I asked it to help me out and it said "ok". What a nice coin bitcoin is. I guess I will keep it and feed it USD and give it a nice new home for now. It did tell me a secret, it said "my price will go up in the future, so don't stand there like a fool, buy me now". Got to go now, little bitcoin is calling. Need to spend time with it as it is only 5 and one day it will grow and I will miss these days when I look back. Ahhh(Had to make it its own post as I am so tired of this question)</t>
  </si>
  <si>
    <t>http://ift.tt/1bAT2rV</t>
  </si>
  <si>
    <t>February 07, 2014 at 01:53PM</t>
  </si>
  <si>
    <t>obscuretruths</t>
  </si>
  <si>
    <t>Steve Jobs Rolls In His Grave - Of Apple and Bitcoin</t>
  </si>
  <si>
    <t>http://ift.tt/1bAYvz0</t>
  </si>
  <si>
    <t>http://ift.tt/1bAYwDa</t>
  </si>
  <si>
    <t>February 07, 2014 at 01:42PM</t>
  </si>
  <si>
    <t>jhales</t>
  </si>
  <si>
    <t>Surgery Center of Oklahoma: We will accept Bitcoins, if asked.</t>
  </si>
  <si>
    <t>Had a chance to see a talk by Dr. Keith Smith and speak with him afterwards. He runs a surgery center in Oklahoma which has been getting a lot of press for it's efficient management and transparent low costs (6-10x cheaper than the average hosptial).He told me he would be happy to accept Bitcoins if a patient offered.Any one in need of surgery want to make this happen?</t>
  </si>
  <si>
    <t>http://ift.tt/1bAYyLl</t>
  </si>
  <si>
    <t>February 07, 2014 at 01:41PM</t>
  </si>
  <si>
    <t>Chilltyperiod</t>
  </si>
  <si>
    <t>Bitcoin banned in Russia</t>
  </si>
  <si>
    <t>http://ift.tt/1bAYwmG the link.</t>
  </si>
  <si>
    <t>http://ift.tt/1bAYD1l</t>
  </si>
  <si>
    <t>February 07, 2014 at 04:51PM</t>
  </si>
  <si>
    <t>Bitcoin Enthusiasts Massive Discard Of Iphone.</t>
  </si>
  <si>
    <t>http://ift.tt/1nZMcBy</t>
  </si>
  <si>
    <t>http://ift.tt/1nZMcBA</t>
  </si>
  <si>
    <t>February 07, 2014 at 04:47PM</t>
  </si>
  <si>
    <t>petertodd</t>
  </si>
  <si>
    <t>Winners of the "What's wrong with the bitcoinj v0.11 release notes?" crypto-newbies contest</t>
  </si>
  <si>
    <t>http://ift.tt/1nZMpEK</t>
  </si>
  <si>
    <t>http://ift.tt/1fCf7Wn</t>
  </si>
  <si>
    <t>February 07, 2014 at 04:34PM</t>
  </si>
  <si>
    <t>thisisbroken</t>
  </si>
  <si>
    <t>Before I moved out, my roommate gave me this as a present. how can i get the most out of it? I'm on BTG, but should i join a team?</t>
  </si>
  <si>
    <t>http://ift.tt/Nd61rp</t>
  </si>
  <si>
    <t>http://ift.tt/Nd61rs</t>
  </si>
  <si>
    <t>February 07, 2014 at 04:29PM</t>
  </si>
  <si>
    <t>Bitcoin For Wal-Mart And Target - "This post is about three different topics, Bitcoin and e-Payments, the Minimum Wage, and consumer spending and Walmart (WMT). There has been a lot of discussion about all three and I believe I have an innovative way to address all three issues ..."</t>
  </si>
  <si>
    <t>http://ift.tt/1b7O7RD</t>
  </si>
  <si>
    <t>http://ift.tt/1g9rJVi</t>
  </si>
  <si>
    <t>February 07, 2014 at 04:25PM</t>
  </si>
  <si>
    <t>tharlam</t>
  </si>
  <si>
    <t>RETWEET if you agree: MtGox is damaging #bitcoin</t>
  </si>
  <si>
    <t>http://ift.tt/1nfqfv7</t>
  </si>
  <si>
    <t>http://ift.tt/1nfqhmB</t>
  </si>
  <si>
    <t>February 07, 2014 at 04:23PM</t>
  </si>
  <si>
    <t>Mt Gox will be dead, anyway, anyhow...</t>
  </si>
  <si>
    <t>The trust in Mt Gox is so severely damaged, by the time they release the ability to withdraw again, another bankrun will happen by everybody getting their bitcoin out.I don't see any way how trust will be regained after this climax of halting withdraws, that is happening now.In pr and marketing view this is just as bad as it can get for the image of a company.Hope they get it sorted out, so everybody at least get their BTC back and can hop over to other exchanges.You've been goxed, for the last time.</t>
  </si>
  <si>
    <t>http://ift.tt/1eE1S9y</t>
  </si>
  <si>
    <t>February 07, 2014 at 04:22PM</t>
  </si>
  <si>
    <t>willsteel</t>
  </si>
  <si>
    <t>Blockchain.info or their users can simply SUE Apple for pulling the app of the market.</t>
  </si>
  <si>
    <t>... Im not a law expert but pulling of an opensource non-profit competitor like blockchain from the market is actually a violation of competition law. At least where I live this is very much possible and has been done for less important cases.Chances are possibly better in the EUWait for Apple to realease / announce actually softwareToS &lt;&lt; Law-&gt; sue the bastards!</t>
  </si>
  <si>
    <t>http://ift.tt/1g9rJVy</t>
  </si>
  <si>
    <t>pyalot</t>
  </si>
  <si>
    <t>Altcoins, Bitcoins and Gox - No competition theory</t>
  </si>
  <si>
    <t>A lot of people (altcoiners and bitcoiners) usually discuss altcoins as if there was some sort of competition where &lt;insert your favorite altcoin&gt; is Facebook and Bitcoin is myspace or other nonsensical comparisons.Since Bitcoin has a bit of a Gox induced crisis of faith, I'd like to take this opportunity to settle this matter.If the theory is correct, that some altcoin is truly a Bitcoin competition, then this altcoin would do well when Bitcoin isn't doing well. So since bitcoin declined sharply in the last 4-5 days on non Gox exchanges from around 800 to lows around 600 (a 25% fall), you'd expect to see this change reflect in some way positively on some truly competing altcoin right?ANC: flat to slightly decliningDGC: flatDOGE: flat to looking for bottomDVC: sharply decliningFRC: flatFTC: slow declineIXC: looking for bottomLTC: trending downNMC: flat to trending downNVC: flat to trending downNXT: flat to trending downPPC: no unusual pattern, average about flatQRK: flatTRC: trending downWDC: sharp declineXPM: trending downSo why, if some argue altcoins are competition to bitcoin, are they not doing good right now? Because they're not competition. Bitcoin is altcoins reserve currency that provides fungability to all of them. Bitcoin does good, altcoins do good. Bitcoins do bad, altcoins do bad.I hope this settles the debate once and for all.</t>
  </si>
  <si>
    <t>http://ift.tt/1g9rKbO</t>
  </si>
  <si>
    <t>February 07, 2014 at 04:17PM</t>
  </si>
  <si>
    <t>Fanavans</t>
  </si>
  <si>
    <t>Some Questions about the state MTGox and how it can as is effecting the market</t>
  </si>
  <si>
    <t>How many coins are held there?What percentage of total coins is this?have there been issues in the leadup to this?What is the worst case scenario?What is the probable scenario?Is this like a bank whose safe is all messed up and has no records?When can I expect to be able to withdraw coins?Are all of you going to remove your coins?Does Gox run a fractional reserve system and will a run make it run out of coins?</t>
  </si>
  <si>
    <t>http://ift.tt/1bBlWrU</t>
  </si>
  <si>
    <t>February 07, 2014 at 04:16PM</t>
  </si>
  <si>
    <t>sir_wagnal</t>
  </si>
  <si>
    <t>Why do people use MtGox in 2014? I genuinely want to know...</t>
  </si>
  <si>
    <t>For the life of me, I cannot figure out why anyone is using MtGox in this day and age. There are just so many viable options out there. This question has been doing my head in for more than 6 months. Can any current users of MtGox please tell me the reason/s for doing so?</t>
  </si>
  <si>
    <t>http://ift.tt/1kjIoLb</t>
  </si>
  <si>
    <t>February 07, 2014 at 05:11PM</t>
  </si>
  <si>
    <t>jogeer</t>
  </si>
  <si>
    <t>We need BTC regulation, and fast</t>
  </si>
  <si>
    <t>Mt. gox are a bunch of idiots who have no clue of whatever they are doing. First it started out with the blockchain delay bug which devalued bitcoin, slow withdrawal process and now this.Cryptsy had a lot of security issues where it wasn't difficult to hack the system.I don't know the name anymore but the Australian exchange who suddenly shut down.This really needs regulation, we need to know how safe our bitcoins are at these exchanges, that they meet a specific level of security, that they remain solvable and we need to know WHO is behind these exchanges. Right now any idiot can create and exchange and we don't know if they have the good practices in keeping our bitcoins safe.Can we somehow make a board of people who decide if a particular exchange meets all these criteria or not so people know what they are up against.</t>
  </si>
  <si>
    <t>http://ift.tt/1nZPiWm</t>
  </si>
  <si>
    <t>February 07, 2014 at 05:09PM</t>
  </si>
  <si>
    <t>Maxcoin just jumped 750% at mcxNOW</t>
  </si>
  <si>
    <t>http://ift.tt/1fCjJvE</t>
  </si>
  <si>
    <t>February 07, 2014 at 05:08PM</t>
  </si>
  <si>
    <t>CoinSearcher</t>
  </si>
  <si>
    <t>My protest at MtGox Offices - 5 to 7th February 2014, Tokyo, Japan.</t>
  </si>
  <si>
    <t>Day 1 – Wednesday 5 FebruaryAfter repeated and failed attempts to withdraw my BTC from MtGox, I decided to jump on a plane and pay them a visit in Tokyo.After a 16 hr. flight from Australia I went straight to their offices, arriving at around 4pm. The receptionist in the lobby told me there was no one available to meet me and I should arrange an appointment.I refused to leave and after about 15 mins or so, the receptionist handed me the telephone to speak with a member of MtGox support. The support person referred me to their website. After a ‘lively’ conversation I told him I wasn’t gong anywhere, I didn’t travel 16 hrs to read a website I could have read at home. I would wait for Mark Karpeles to come down.Same thing happened 15 mins later, another call, more non-sense about technical issues, and a suggestion the authorities might have to be called. I told him great, I could lodge an official complaint against MtGox while they were here.After some hours had passed, the building cleared out and the receptionists left for the night. I was alone in the lobby. Then at approximately 8 pm, I was suddenly greeted by Gonzague Gay-Bouchery, Manager Business Development, and Mark Karpeles right hand man.I recognized him from some news articles. I thought great, and straight away put some burning questions to him:Q1. What is causing the withdrawal delays?• Well, because Gox is the best known of all the exchanges, we have been under the regulatory spotlight.• This has created problems with government agencies, and also with our banking partners.• There are also some ongoing investigations, which we cannot talk about.Q.2 Sure, and this would explain the FIAT delays, but what about the BTC delays; you can’t blame that on anyone else.• The BTC withdrawal issue is a technical one, and one that has previously affected the MtGox system, our engineers are working hard to resolve the problem.• As of now, some BTC withdrawals were going through• For those transactions that remain broken for a week, the balance of BTC will be returned to a customers MtGox account.Q3. A great way to buy time for a liquidity problem?• No, it’s a technical issue.Q4. So why are so many of the input addresses feeding into transactions in the queue coming up empty?• This is a complex technical issue to which neither of us know the answerQ5. Try to explain it to me.• Its technicalQ6. There are over 40,000 BTC in the withdrawal queue, isn’t that the electronic equivalent of a bank run?• The 40,000 figure is not correct, and the goxreport isn’t accurate.Q.7 But I actually obtained this data from Delerium’s website who is a gox employee / contractor / associate.• I will have to look into that.Q8. Why doesn’t Gox prove they are solvent by transferring a large quantity of BTC between two internal wallets like Mark previously did. Then we can all check it out on the blockchain and be reassured?• The overwhelming majority of BTC are held in cold storage. Logistically and legally in would be difficult to replicate the transfer “trick” Mark previously employed at Gox to prove their solvency.Q9. Try me, how hard is it, what exactly is involved?• Obviously I can’t go into too much detail for security reasons, but it would involve physically obtaining them from 6 or more locations.Q10. Well, why don’t u do it, isn’t this a critical situation?• It’s not that straight foreword.Q11. You do realize no-one believes the technical excuses for the delay in BTC?• Mt Gox has the coins, it is a technical issue and we need people to be patient.Q12. What is you view on the poll recently published by Coindesk on Mt Gox?• Coindesk have a vendetta against MtGox.Q13. But they one of the most trusted sources of news in the Bitcoin community.• Some people have it out for Mt Gox.Q14. How do you explain the vastly different prices that appear on Gox compared with other exchanges? It recently went to 25%.• Some traders were responsible for the manufacturing the differential in an attempt to financially benefit from arbitrage.Q15. But people exploiting the arbitrage opportunity would actually reduce the price differential, not widen it.[I can’t recall receiving a response to this particular point]Q16. Is MtGox manipulating the price by directly purchasing Bitcoins on their own exchange?• No, MtGox is not permitted to do this.[coincidently, almost immediately after this meeting the price on MtGox tanked]Q17. People have a lot of money tied up in your exchange, and they don’t believe your excuses. All the evidence suggests something more serious going on at gox. You are playing with people’s lives here.• All the coins are safe; this is merely a technical issue.When I left the office that night, I wanted to believe that everything was indeed fine, and these were indeed some temporary technical glitches, but this view was somewhat influenced by the fact I still have BTC on their exchange. All the evidence appears to suggest something more serious.For the record, I gave Gonzague an advance copy of this transcript and offered him the opportunity to have any of his answers amended if he felt I misrepresented him in any way. A member of his support team replied by stating he did not have any comment on my version of the conversation.Day 2 – Thursday 6 February 2014I arrived at MtGox early, approximately 8am, and stood outside with a sign reading “MtGox, where has my money gone”. I got some curious looks, and a lot of questions from passersby about my protest.Then at approximately 9.20 am, Mark Karpeles himself came along carrying a large, and very fancy coffee in his hand that could have passed as a dessert. I immediately confronted him and told him we needed a chat. So he stopped to hear me out.I told him he was playing with people’s lives, and some people stood to lose their entire savings. Like Gonzague told me the night before, he mentioned technical issues, and that he would look into my case.Then 20mins later at around 9.40am Gonzague arrived. “Good news” he said, we have sorted out your account, go and check it online. After I got Wi-Fi connection back the hotel I discovered my failed BTC withdrawal transactions had been cancelled and all my BTC were put back in the one place in the world I didn’t want them: The MtGox website. Back to joining the queue of 40,000 other BTCs.I think this was some sort of ironic joke. I quickly tried to withdraw them again; but surprise, surprise, stuck again.By late evening, the majority of the other workers in the MtGox building had heard of my protest and were bringing me out sandwiches and beer, and inviting me to lunch. As it turns out, Japan is probably one of the better countries in the world to protest. Everyone is so friendly; I can see why the Goxies choose to set up shop here.As the evening drew on, it looked like I would have do a late one to catch Mark again on the way out. However, at around 7.30pm, I was approached by a law professor from a local university who has written widely on bitcoin legal issues. He was on his way to a bitcoin “meet-up” and asked me to come along to tell my story to the other bitcoin enthusiasts. I was reluctant to leave the protest but was interested in what other Tokyo resident’s thought of MtGox.When I arrived, everyone was very interested in hearing my story. There was a general consensus amongst the participants that MtGox was finished as an exchange. They acknowledged that MtGox had played an important role in propelling Bitcoin to what it is today, but its decline and ultimate closure was inevitable.However, there was some divergent views on the reason for this, most people, including myself are of the view that bad business decisions and incompetence were primarily to blame, while others held the view that government restriction, and secret investigations were hampering MtGox’s ability to function efficiently. Who knows what the truth is, maybe it is a bit of both.At the end of the day 2, there was a very worrying development, the data feed for the goxreport, and delerium’s MtGox transaction failure website were cut. Perhaps a final act of MtGox’s desperation to hide the truth.Day 3 – Friday 7 FebruaryI started my protest a little later today in the knowledge that most of the Goxies don’t start work until after 9am. Then there was an unexpected twist; another person showed up looking for Mark. He was an emissary of an early adopter and well known member of the bitcoin community, and was there to collect an eye watering amount of money.My emotions were mixed on seeing this person; on one hand I was glad to see another protester to fight the good cause. On the other hand, my heart sank in the knowledge that if Mark isn’t paying off his old friends in the bitcoin community then what chance do small fry like me have?As the emissary and I chatted, Mark Karpeles arrived, and we both confronted him, the conversation went on for some time and most of it conducted in French which I had trouble understanding. However I did mange to record the whole thing on video.The episode only came to a halt when Gonzague appeared in the lobby and rescued Mark. Very soon after this point, MtGox released a statement announcing that all BTC withdrawals were suspended.In conclusion, I think just witnessed MtGox die today. I didn’t get my bitcoin, but glad I came and tried.BTC: 1KdtgtnCGB5ZCtut2ghjQ9EaEGHD1WGP97</t>
  </si>
  <si>
    <t>http://ift.tt/1nZPrsL</t>
  </si>
  <si>
    <t>February 07, 2014 at 05:07PM</t>
  </si>
  <si>
    <t>Why do withdrawal problems on MtGox effect Bitstamp prices?</t>
  </si>
  <si>
    <t>Or is there something else affecting the market.</t>
  </si>
  <si>
    <t>http://ift.tt/1nZPwwv</t>
  </si>
  <si>
    <t>February 07, 2014 at 05:01PM</t>
  </si>
  <si>
    <t>Don't forget eBay UK to Allow Sale of Virtual Currency from 10th February :)</t>
  </si>
  <si>
    <t>Well please all don't forget in 3 days UK ebay will use bitcoin :) BTW anyone know why the price go so low ? There is some panic or something ? Gox have some problems buy they are fixing them don't see any bad news that price should go down. And Russia did not been banned...</t>
  </si>
  <si>
    <t>http://ift.tt/1fCk4OP</t>
  </si>
  <si>
    <t>February 07, 2014 at 04:56PM</t>
  </si>
  <si>
    <t>BTC_Xchange</t>
  </si>
  <si>
    <t>Seeking Alpha article on 2 publicly traded bitcoin companies</t>
  </si>
  <si>
    <t>http://ift.tt/NdbIpc more Bitcoin news and updates, visit our blog at www.bitmorecoin.com</t>
  </si>
  <si>
    <t>http://ift.tt/1g0MiEE</t>
  </si>
  <si>
    <t>"People, we can't allow you anymore to make this bankrun, because then we will be bankrupt, so we stopped the withdrawals"The trust in Mt Gox is so severely damaged, by the time they release the ability to withdraw again, another bankrun will happen by everybody getting their bitcoin out.I don't see any way how trust will be regained after this climax of halting withdraws, that is happening now.In pr and marketing view this is just as bad as it can get for the image of a company.Hope they get it sorted out, so everybody at least get their BTC back and can hop over to other exchanges.You've been goxed, for the last time.</t>
  </si>
  <si>
    <t>February 07, 2014 at 04:09PM</t>
  </si>
  <si>
    <t>Jack_Gatsby</t>
  </si>
  <si>
    <t>Titans of Bitcoin world are shivering as Lehman Brothers of Bitcoin "MT GOX" goes down!</t>
  </si>
  <si>
    <t>Just like banks are the backbone of Fiat, exchanges like GOX are the backbone of bitcoin and just like banks these exchanges run on trust. When trust in a bank erodes people run to withdraw. What we are witnessing today with gox is exactly the same. No one knows if it's a technical problem, security breach or something else but it doesn't matter panic has already spread (atleast in gox users) people can't withdraw btc or USD. imagine if your bank did that today, that bank would be history before sundown.This community hasn't done a good job critically examining why o why Gox was always $100 higher than any other exchange, was Gox keeping it high to offset the HUGE delays in USD withdrawal?If Gox recovers make sure you get your funds out DO NOT risk it again with Gox.</t>
  </si>
  <si>
    <t>http://ift.tt/1e8CVhR</t>
  </si>
  <si>
    <t>ggjersund</t>
  </si>
  <si>
    <t>Are Bitstamp and BTC-E manipulating the BTC price?</t>
  </si>
  <si>
    <t>So I've just noticed that the price volatility in Bitcoin is usually happening just after a drop in price. Now, speculators would usually wait and identify the minimum point of drop. Is it possible that Bitstamp and BTC-E are manipulating the price to avoid this volatility and to make sure Bitcoin is not used for speculation?</t>
  </si>
  <si>
    <t>http://ift.tt/1kjIr9V</t>
  </si>
  <si>
    <t>February 07, 2014 at 05:29PM</t>
  </si>
  <si>
    <t>dawnsedge</t>
  </si>
  <si>
    <t>Pausefest, Australia's answer to SXSW, are selling tickets for bitcoin. Check out the future and pay with future money. Very cool.</t>
  </si>
  <si>
    <t>http://ift.tt/1nfyyHo</t>
  </si>
  <si>
    <t>http://ift.tt/1nfyw2g</t>
  </si>
  <si>
    <t>February 07, 2014 at 05:28PM</t>
  </si>
  <si>
    <t>For the ones afraid for the dip Gox is taking. Remember: They can't take fiat out of Gox, for months now and since two days ago they can take BTC out again. Market manipulation 101.</t>
  </si>
  <si>
    <t>http://ift.tt/1nfyxTR</t>
  </si>
  <si>
    <t>February 07, 2014 at 05:22PM</t>
  </si>
  <si>
    <t>hbjhgvghffg</t>
  </si>
  <si>
    <t>bomb</t>
  </si>
  <si>
    <t>http://ift.tt/NdkxPQ</t>
  </si>
  <si>
    <t>http://ift.tt/1nfyGqd</t>
  </si>
  <si>
    <t>February 07, 2014 at 05:14PM</t>
  </si>
  <si>
    <t>Prices on MTGox are now the same as Bitstamp &amp;amp; BTC-e!</t>
  </si>
  <si>
    <t>Check the prices now! MTGox is even lower than BTC-e &amp; Bitstamp.http://ift.tt/tOp5dn</t>
  </si>
  <si>
    <t>http://ift.tt/1fCl3yv</t>
  </si>
  <si>
    <t>February 07, 2014 at 05:13PM</t>
  </si>
  <si>
    <t>thrownawaynpikdbakup</t>
  </si>
  <si>
    <t>How many bitcoins do you own and what do you do with them ?</t>
  </si>
  <si>
    <t>I have around 9 bit coins that I plan on keeping for a while. If it goes back down to 600 I may get some more.What do you guys do with your coins ? Do you buy them or mine them ? Do you plan on keeping them for a long time ?</t>
  </si>
  <si>
    <t>http://ift.tt/1aCq24U</t>
  </si>
  <si>
    <t>February 07, 2014 at 05:47PM</t>
  </si>
  <si>
    <t>meatspin27</t>
  </si>
  <si>
    <t>Does anyone have the ipa file for the now removed Blockchain app for iOS?</t>
  </si>
  <si>
    <t>Does anyone still have a copy of the .ipa file for the Blockchain app? I have it on my phone so I can still use it, but I didn't get round to syncing it to my PC. When Apple removes an App from the AppStore you can continue using it as long as it's on your phone, you just can't re-download it. If you have the ipa file you can restore it back to your phone after a factory reset that way. So if someone has it, I'd greatly appreciate it if they could upload it somewhere.</t>
  </si>
  <si>
    <t>http://ift.tt/1nZVayE</t>
  </si>
  <si>
    <t>February 07, 2014 at 05:38PM</t>
  </si>
  <si>
    <t>stuartmemo</t>
  </si>
  <si>
    <t>Planet Money Episode 515: A Bet Over Bitcoin</t>
  </si>
  <si>
    <t>http://ift.tt/1fCtLwP</t>
  </si>
  <si>
    <t>http://ift.tt/1fCtKJg</t>
  </si>
  <si>
    <t>February 07, 2014 at 05:36PM</t>
  </si>
  <si>
    <t>MT.Gox Briefly Pauses Bitcoin Withdrawals.</t>
  </si>
  <si>
    <t>http://ift.tt/1nZVjlD</t>
  </si>
  <si>
    <t>http://ift.tt/1fCtTfN</t>
  </si>
  <si>
    <t>February 07, 2014 at 05:34PM</t>
  </si>
  <si>
    <t>Emigration mtgox -&amp;gt; e-btc or bitstamp</t>
  </si>
  <si>
    <t>I see some of people are cashing out but most of them are changing market. Hope this shit mtgox system will burn and all people will change the market to a better one. Btw don't sell BTC just transfer them to other market or personal wallet on your PC :)bitstamp (volume 43.27%) (volume 55,539.73) mtgox (volume 28.53%) (volume 36,620.14) btce (volume 17.62%) (volume 22,619.85)if I only have more money.. I would buy now and sell when it goes up :)</t>
  </si>
  <si>
    <t>http://ift.tt/1nZVn4Q</t>
  </si>
  <si>
    <t>February 07, 2014 at 05:31PM</t>
  </si>
  <si>
    <t>For those still sticking with their iPhone this might come in handy for ya: How to Save a Website Shortcut to Your iOS 7 Home Screen (should make things less cumbersome for you all)</t>
  </si>
  <si>
    <t>http://ift.tt/1nZVpKd</t>
  </si>
  <si>
    <t>http://ift.tt/1nZVqOi</t>
  </si>
  <si>
    <t>February 07, 2014 at 05:30PM</t>
  </si>
  <si>
    <t>HeyNowImACockStar</t>
  </si>
  <si>
    <t>AriaPC.co.uk is going to start accepting Bitcoins!</t>
  </si>
  <si>
    <t>Just got an email from them showing this: http://ift.tt/1exfqoI</t>
  </si>
  <si>
    <t>http://ift.tt/1kjSA6w</t>
  </si>
  <si>
    <t>February 07, 2014 at 06:05PM</t>
  </si>
  <si>
    <t>TheBusker</t>
  </si>
  <si>
    <t>Everyone who thinks that a rising price will make Bitcoin more legitimate is wrong</t>
  </si>
  <si>
    <t>The price only reflects what speculators are willing to pay for bitcoin. It in no way helps legitimize bitcoin as it was intended to be used.Bitcoin was created to be a massively adopted protocol and network to be utilized without a central authority.The price only legitimizes bitcoin as an investment vehicle or store of value.Take out the value of bitcoin for one minute and it changes nothing about the utility. Take out the utility of bitcoin and it changes everything.Right now over 98% of holders don't use it as a tool or utility to pay for things. It is only being used as a speculative investment and store of value.</t>
  </si>
  <si>
    <t>http://ift.tt/1iAKP8o</t>
  </si>
  <si>
    <t>February 07, 2014 at 06:04PM</t>
  </si>
  <si>
    <t>Allow Bitcoin wallets on the iPhone' petition on change.org</t>
  </si>
  <si>
    <t>I know this was already submitted about a month ago, but I just wanted to remind everyone that there is a petition on change.org to allow Bitcoin wallets on the Iphone:http://ift.tt/1ePDOCR</t>
  </si>
  <si>
    <t>http://ift.tt/1iAKYc9</t>
  </si>
  <si>
    <t>February 07, 2014 at 06:00PM</t>
  </si>
  <si>
    <t>Millenius Stops All Sales Of iPhones To Protest Apple's Removal Of Blockchain.info's iOS App; Hopes Overstock Will Follow Suit</t>
  </si>
  <si>
    <t>http://ift.tt/1gSIWqR</t>
  </si>
  <si>
    <t>http://ift.tt/1iAL1Vm</t>
  </si>
  <si>
    <t>bobslifeforu</t>
  </si>
  <si>
    <t>Should I buy bitcoin now? (Mtgox dip 7/02/2014)</t>
  </si>
  <si>
    <t>Hey reddit!Im new to the bitcoin /virtual currency world and I just noticed the tumble in btc value on mtgox and was wondering, is this a good time to buy btc? Also why has this happened?</t>
  </si>
  <si>
    <t>http://ift.tt/1iAL97h</t>
  </si>
  <si>
    <t>February 07, 2014 at 05:55PM</t>
  </si>
  <si>
    <t>rangerkozak</t>
  </si>
  <si>
    <t>Bitcoin Club Meeting in Lviv, Ukraine</t>
  </si>
  <si>
    <t>http://ift.tt/1gSJ1ec</t>
  </si>
  <si>
    <t>http://ift.tt/1iALd6Q</t>
  </si>
  <si>
    <t>February 07, 2014 at 05:49PM</t>
  </si>
  <si>
    <t>Mythul</t>
  </si>
  <si>
    <t>OKPAY now (re)allowing GBP bank transfer to crypto exchanges</t>
  </si>
  <si>
    <t>Dear X, We are pleased to announce that it is now possible to fund OKPAY account by a bank transfer in GBP currency and then transfer funds to the crypto-currency exchangers.Please find and use the updated banking account details for the GBP currency at the Add Money » Wire transfers page.New bank does not have any restrictions regarding the further usage of funds on a crypto-currency markets. Please feel free to fund your account using the updated banking details and use the money without any limitations.Thank you for your business!</t>
  </si>
  <si>
    <t>http://ift.tt/Ndq0q2</t>
  </si>
  <si>
    <t>February 07, 2014 at 06:22PM</t>
  </si>
  <si>
    <t>jdtyjtrsjh</t>
  </si>
  <si>
    <t>cool btc freeee</t>
  </si>
  <si>
    <t>http://ift.tt/1eEfnpP</t>
  </si>
  <si>
    <t>http://ift.tt/1g9Kc46</t>
  </si>
  <si>
    <t>February 07, 2014 at 06:18PM</t>
  </si>
  <si>
    <t>hrtdsjhn54eh4</t>
  </si>
  <si>
    <t>cool</t>
  </si>
  <si>
    <t>http://ift.tt/1g9KhFc</t>
  </si>
  <si>
    <t>http://ift.tt/1eEfstH</t>
  </si>
  <si>
    <t>February 07, 2014 at 06:13PM</t>
  </si>
  <si>
    <t>notathrowaway78</t>
  </si>
  <si>
    <t>Bitstamp hovering at around $700</t>
  </si>
  <si>
    <t>-10% change in value in the past 24 hours.O.0</t>
  </si>
  <si>
    <t>http://ift.tt/1eEfulh</t>
  </si>
  <si>
    <t>February 07, 2014 at 06:12PM</t>
  </si>
  <si>
    <t>Dohzan</t>
  </si>
  <si>
    <t>MYDOGE on the App Store on iTunes</t>
  </si>
  <si>
    <t>http://ift.tt/1eEfyRR</t>
  </si>
  <si>
    <t>http://ift.tt/1g9Kok5</t>
  </si>
  <si>
    <t>February 07, 2014 at 06:10PM</t>
  </si>
  <si>
    <t>What caused this latest panic?</t>
  </si>
  <si>
    <t>Was it Apple pulling the Blockchain app? Was it news of the Russia ban? What? I'm very confused.</t>
  </si>
  <si>
    <t>http://ift.tt/1eEfBx4</t>
  </si>
  <si>
    <t>The price only reflects what speculators are willing to pay for bitcoin. It in no way helps legitimize bitcoin as it was intended to be used.Bitcoin was created to be a massively adopted protocol and network to be utilized without a central authority.The price only legitimizes bitcoin as an investment vehicle or store of value.Take out the value of bitcoin for one minute and it changes nothing about the bitcoin. Take out the utility of bitcoin and it changes everything.Right now over 98% of holders don't use it as a tool or utility to pay for things. It is only being used as a speculative investment and store of value.Price isn't the point when it comes to bitcoin - utility and a mass user base that actually utilizes the protocol to purchase things is.</t>
  </si>
  <si>
    <t>I know this was already submitted about a month ago, but I just wanted to remind everyone that there is a petition on change.org to allow Bitcoin wallets on the Iphone:http://ift.tt/1eEdjhD I' am not an Apple fanboy. I hate most of their products. I just thought that the fact there was a petition for them to allow Bitcoin wallets was interesting/cool</t>
  </si>
  <si>
    <t>February 07, 2014 at 06:41PM</t>
  </si>
  <si>
    <t>hnrtseh43h43</t>
  </si>
  <si>
    <t>http://ift.tt/1eEi0b6</t>
  </si>
  <si>
    <t>http://ift.tt/1g9Nx3f</t>
  </si>
  <si>
    <t>February 07, 2014 at 06:39PM</t>
  </si>
  <si>
    <t>jntrdjn5r4s54</t>
  </si>
  <si>
    <t>btc free down in last 2 hours</t>
  </si>
  <si>
    <t>http://ift.tt/1eEi2zO</t>
  </si>
  <si>
    <t>http://ift.tt/1g9NFjb</t>
  </si>
  <si>
    <t>February 07, 2014 at 06:35PM</t>
  </si>
  <si>
    <t>We hereby declare, that Mt Gox has died at 02-07-2014, 11:17hrs (EST) - In memoriam:</t>
  </si>
  <si>
    <t>You've had your chances to improve.....Now it's time to say goodbye.....Hope you get it sorted out gox... .. As our final will.So everybody at least get their coins back and can hop over to other exchanges...Not taking our savings with you in to your coffin forever.Thanks for helping the bitcoin adoption increase......... And being an early advocate for bitcoin.... ....For being our sugar daddy.....But we don't need you anymore....Thanks for the profits, and the losses. Thanks for the trading.. But what we really want, is security... and reliability.....We want to be able to withdraw anytime we want!This is an important lesson for the other exchanges out there......This death does not have to be in vain!But it will be, if we continue down this road..We loved you.....But you are costing us more money than the greatness of our love for you can cover...I hope you can understand...Bye Gox......Sincerely,Your lovers, Your speculators, your investors, your fellows, your engineers, your developers and your enthusiasts...</t>
  </si>
  <si>
    <t>http://ift.tt/1g9NGUl</t>
  </si>
  <si>
    <t>February 07, 2014 at 06:34PM</t>
  </si>
  <si>
    <t>Tornada</t>
  </si>
  <si>
    <t>Dear Bitcoin community, keep calm and carry on</t>
  </si>
  <si>
    <t>For outside investors, onlookers, and interested businesses and companies the reaction of some in the BTC community may come across very negativelyAs we know, all good things come to those who waitResilience, patience and understanding should be a bedrock of the community, no matter how frustrated we becomeHowever, reacting by throwing tantrums, "declaring war" on XYZ, labelling businesses as "evil", and inventing conspiracies or even turning against other crypto-currencies will never help our situation, only hinder itI feel this may be lost in the din, but anyone with experience will tell you that reputation is of utmost importance in the finance world, and where we like it or not, we are in that world</t>
  </si>
  <si>
    <t>http://ift.tt/1g9NO6l</t>
  </si>
  <si>
    <t>February 07, 2014 at 06:24PM</t>
  </si>
  <si>
    <t>Aegist</t>
  </si>
  <si>
    <t>rbutr Now Accepting Bitcoin Donations - Help rbutr fight misinformation on the Internet.</t>
  </si>
  <si>
    <t>http://ift.tt/1f0QmBz</t>
  </si>
  <si>
    <t>http://ift.tt/1f0Qn8s</t>
  </si>
  <si>
    <t>February 07, 2014 at 06:56PM</t>
  </si>
  <si>
    <t>vandeam</t>
  </si>
  <si>
    <t>IDEA: Agreeing on Bitcoin price by calculating miners energy consumption vs hash rate +2%</t>
  </si>
  <si>
    <t>Just an idea i had, is it possible creating Bitcoin price based on calculating two or more of these states http://ift.tt/YiaETe which will give us fair bitcoin price based on how much energy the miners vs receiving 1 bitcoin and maybe adding 2% to it ?just hoping to have better agreement on Bitcoin price and stability of it than this Supply/Demand that can be easily manipulated.Don't kill me.</t>
  </si>
  <si>
    <t>http://ift.tt/1g9QPn4</t>
  </si>
  <si>
    <t>February 07, 2014 at 06:54PM</t>
  </si>
  <si>
    <t>BitcoinOdyssey</t>
  </si>
  <si>
    <t>iPhone sales now suspended by Millennius (Australian online electronics retailer)</t>
  </si>
  <si>
    <t>iPhone sales suspended: http://ift.tt/1l4TQIm Plus see bitcoin/Litecoin sales stats from Millennius. Video: http://ift.tt/1l3cqAS Millennius crypto currency sales statistics: http://ift.tt/LSKNhw</t>
  </si>
  <si>
    <t>http://ift.tt/1eEkA0P</t>
  </si>
  <si>
    <t>February 07, 2014 at 06:47PM</t>
  </si>
  <si>
    <t>hussanali</t>
  </si>
  <si>
    <t>Bitcoin N00b help!</t>
  </si>
  <si>
    <t>Hey fellows I am new to Bitcoin, I wanted to get started so I searched various how to videos and websites but they were mostly complicated though I grasped some concepts through these. By http://ift.tt/RwKJoa I was able to setup my Bitcoin journey through use of BitCoin GPU miner and Slush Pool. Now I have few questions 1) What is difference between online wallet and desktop ones. I created online wallet from blockchain.info due to fact that desktop wallet bitcoin qt requires download chains of data and I dont have sufficient internet connection. 2) If I have created wallet online then can I use in desktop wallets? What if online wallet service goes down. Does it mean I will loose all my coins? 3) I am mining through GPUminer and it shows some value of shares accepted and Mhash/s , what does it mean? 4) When will I receive Bitcoin, my account on slush pool page says Estimated reward for current round whose values goes up and down? 5)At bottom of account page there is value of current share and Mhash/s value what does it mean? What is estimated award , confirmed and unconfirmed? 6)What happens to my mining if internet connection goes down and computer shuts download!</t>
  </si>
  <si>
    <t>http://ift.tt/1eEkG8I</t>
  </si>
  <si>
    <t>February 07, 2014 at 06:42PM</t>
  </si>
  <si>
    <t>prospect1212</t>
  </si>
  <si>
    <t>The real question now is when do you buy more Bitcoin.</t>
  </si>
  <si>
    <t>With the price sliding downwards, what point are you buying at? $600? $500? $400?</t>
  </si>
  <si>
    <t>http://ift.tt/1kk37i1</t>
  </si>
  <si>
    <t>February 07, 2014 at 07:13PM</t>
  </si>
  <si>
    <t>mpow</t>
  </si>
  <si>
    <t>So, I was looking at some basic characteristics of a cult...</t>
  </si>
  <si>
    <t>The group is focused on a living leader to whom members seem to display excessively zealous, unquestioning commitment.The group is preoccupied with bringing in new members.The group is preoccupied with making money.Questioning, doubt, and dissent are discouraged or even punished.The group is elitist, claiming a special, exalted status for itself, its leader(s), and members (for example: the leader is considered the Messiah or an avatar; the group and/or the leader has a special mission to save humanity).The group has a polarized us-versus-them mentality, which causes conflict with the wider society.The group's leader is not accountable to any authorities (as are, for example, military commanders and ministers, priests, monks, and rabbis of mainstream denominations).The group teaches or implies that its supposedly exalted ends justify means that members would have considered unethical before joining the group (for example: collecting money for bogus charities).Members' subservience to the group causes them to cut ties with family and friends, and to give up personal goals and activities that were of interest before joining the group.Members are expected to devote inordinate amounts of time to the group.Members are encouraged or required to live and/or socialize only with other group members.</t>
  </si>
  <si>
    <t>http://ift.tt/1b8u9WR</t>
  </si>
  <si>
    <t>iPhone sales suspended: http://ift.tt/1bBQwl7 see bitcoin/Litecoin sales stats from Millennius. Zero fraud via bitcoin/litecoin transactions. Video: http://ift.tt/1l4V8TP crypto currency sales statistics: http://ift.tt/LSKNhw</t>
  </si>
  <si>
    <t>February 07, 2014 at 07:33PM</t>
  </si>
  <si>
    <t>jthrsj5n4j54</t>
  </si>
  <si>
    <t>http://ift.tt/1g1m3Oz</t>
  </si>
  <si>
    <t>http://ift.tt/1b8xk0R</t>
  </si>
  <si>
    <t>February 07, 2014 at 07:53PM</t>
  </si>
  <si>
    <t>manfromnantucket1984</t>
  </si>
  <si>
    <t>Bitcoin ATM (Lamassu) that is community-funded now live in room77, Berlin!</t>
  </si>
  <si>
    <t>http://ift.tt/1b8zxcs</t>
  </si>
  <si>
    <t>http://ift.tt/1b8zyxe</t>
  </si>
  <si>
    <t>February 07, 2014 at 07:52PM</t>
  </si>
  <si>
    <t>Send some BTC to btc2sms and help them develop a distributed global sms-based Bitcoin wallet!</t>
  </si>
  <si>
    <t>http://ift.tt/1g1pZ1P</t>
  </si>
  <si>
    <t>http://ift.tt/1g1pZ1R</t>
  </si>
  <si>
    <t>February 07, 2014 at 07:49PM</t>
  </si>
  <si>
    <t>florbagast</t>
  </si>
  <si>
    <t>Also, do NOT click on any links in this subreddit that lead to google (dot) fi, this is likely a phishing website.</t>
  </si>
  <si>
    <t>Keep an eye out for the newbies</t>
  </si>
  <si>
    <t>http://ift.tt/1b8zHAw</t>
  </si>
  <si>
    <t>February 07, 2014 at 07:44PM</t>
  </si>
  <si>
    <t>Is there a place to wager about whether or not MtGox will fix it's withdrawal problem? Because I know which side I'm on!</t>
  </si>
  <si>
    <t>Not sure if this is up for debate. Let me know</t>
  </si>
  <si>
    <t>http://ift.tt/1g1qb11</t>
  </si>
  <si>
    <t>How can I delete my Blockchain.info account?</t>
  </si>
  <si>
    <t>I'm looking to delete my account as well as the email and 2FA tied to my identifier as my account was recently hacked; however I'd be opening up a new one as soon as my old one is deleted as I have some coins in my mining pool that I need to transfer. Anyone have any ideas on how to delete my account?Thanks in advance.</t>
  </si>
  <si>
    <t>http://ift.tt/1g1qicU</t>
  </si>
  <si>
    <t>February 07, 2014 at 07:42PM</t>
  </si>
  <si>
    <t>dudeynudey</t>
  </si>
  <si>
    <t>How many friends and family have you promoted btc to? This is going to get very painful...</t>
  </si>
  <si>
    <t>The truth is beginning to shine. BTC is going to hurt a helluva a lot more people on the way down to zero than it helped on the way up to 1000. In hindsight when this is all over, btc WILL be known historically as a ponzi-like scheme. Take a good look at yourselves in the mirror and ask yourself if it was a good idea to promote btc to co-workers/family/friends. How do you feel about yourself? Are you going to blame the victims like jordan belfort would?Those who promoted btc will be seen as absolute idiot scammy fucks by all those people that are close to them when this thing is over. Sleep well.</t>
  </si>
  <si>
    <t>http://ift.tt/1g1qqZT</t>
  </si>
  <si>
    <t>February 07, 2014 at 07:37PM</t>
  </si>
  <si>
    <t>Baalinooo</t>
  </si>
  <si>
    <t>How to protect your Bitcoin wallet ?</t>
  </si>
  <si>
    <t>All my exchanges' accounts shave 2 factor authentication enabled and so does my linked gmail account, so I feel pretty confident that my online BTCs are secure.But what about my local computer wallet?Are there any preventive steps you would suggest for me to take to protect it?Thank you.</t>
  </si>
  <si>
    <t>http://ift.tt/1f0Z8Q7</t>
  </si>
  <si>
    <t>February 07, 2014 at 08:09PM</t>
  </si>
  <si>
    <t>Bitcoin price plunges as major exchange halts withdrawals [CNN]</t>
  </si>
  <si>
    <t>http://ift.tt/1b8zNbF</t>
  </si>
  <si>
    <t>http://ift.tt/1fD8h2X</t>
  </si>
  <si>
    <t>What did i just wake up to?!</t>
  </si>
  <si>
    <t>Price is $695!! http://ift.tt/1arwGVY Is this because of MtGox??</t>
  </si>
  <si>
    <t>http://ift.tt/1o0kFjs</t>
  </si>
  <si>
    <t>February 07, 2014 at 08:08PM</t>
  </si>
  <si>
    <t>ericwhyne</t>
  </si>
  <si>
    <t>xpost: Oct 2015 the end of swipe and sign credit cards</t>
  </si>
  <si>
    <t>http://ift.tt/1ewcicX</t>
  </si>
  <si>
    <t>http://ift.tt/1o0kLaQ</t>
  </si>
  <si>
    <t>Fiat money has value because the governments said so. Bitcoin has value because people say so.</t>
  </si>
  <si>
    <t>Governments banning bitcoins are building a wall between them and the people of their country who wants to share with the people of the rest of the world something that can change their life.Democracies are for bitcoin. Dictatorships are against it."You may say I'm a dreamer But I'm not the only one I hope someday you'll join us And the world will be as one"</t>
  </si>
  <si>
    <t>http://ift.tt/1o0kSmB</t>
  </si>
  <si>
    <t>February 07, 2014 at 08:06PM</t>
  </si>
  <si>
    <t>HeartBalloon</t>
  </si>
  <si>
    <t>Bitcoin at 715$. Should I buy or wait for the price to low a little? And is it gonna do it anyway?</t>
  </si>
  <si>
    <t>http://ift.tt/1o0kYe7</t>
  </si>
  <si>
    <t>February 07, 2014 at 08:05PM</t>
  </si>
  <si>
    <t>tldrtldrtldr</t>
  </si>
  <si>
    <t>MtGox has done fraud.</t>
  </si>
  <si>
    <t>This is how it looks to me. And since I am affected I would like to share my view.MtGox had currency withdrawal issues in the past. Which lead many to pay premium as compared to Bitstamp for e.g and convert fiat to BitcoinBitcoin withdrawal stopped as well. Sometimes for weeks. And recently for all it seems.People started making noise about this. There was a post here just two days back asking for Gox's founder to be expelled from Foundation.MtGox reversed transactions. Announced they are stopping it altogether. Resulting in price crashing from 900 to 600.Who benefit from this?Everyone who paid premium to get their Bitcoins out of Gox loses.</t>
  </si>
  <si>
    <t>http://ift.tt/1fD9aZ9</t>
  </si>
  <si>
    <t>February 07, 2014 at 08:04PM</t>
  </si>
  <si>
    <t>Bitcoin is immune to bank runs they said.</t>
  </si>
  <si>
    <t>http://ift.tt/1o0l9pH</t>
  </si>
  <si>
    <t>February 07, 2014 at 08:03PM</t>
  </si>
  <si>
    <t>Imaharak</t>
  </si>
  <si>
    <t>Explaining the MtGox price of Bitcoin, final!</t>
  </si>
  <si>
    <t>The bitcoin price on MtGox was overrated due to the imbalance between moving bitcoin and dollars to and from the site. 'MtGox dollars' were worth less due to the difficulties in withdrawing them. This made bitcoins looks worth more on mtgox in terms of 'MtGox dollars'.Don't forget, an exchange rate is a relative price.Now the reverse has happened and bitcoin withdrawals are even harder than dollar withdrawals. So the price on mtgox has made a big swing from a surplus in dollars to a deficit.This is entirely a MtGox problem, little to do with bitcoin itself.</t>
  </si>
  <si>
    <t>http://ift.tt/1o0lf0B</t>
  </si>
  <si>
    <t>February 07, 2014 at 08:01PM</t>
  </si>
  <si>
    <t>Perwol</t>
  </si>
  <si>
    <t>Prices &amp;amp; Charts of all CryptoCoins!</t>
  </si>
  <si>
    <t>http://ift.tt/1d0EbIj</t>
  </si>
  <si>
    <t>http://ift.tt/1fD9Ei6</t>
  </si>
  <si>
    <t>Stock For Startup Bitcoin Kinetics.</t>
  </si>
  <si>
    <t>http://ift.tt/1fD9M0Y</t>
  </si>
  <si>
    <t>http://ift.tt/1fD9M12</t>
  </si>
  <si>
    <t>February 07, 2014 at 07:59PM</t>
  </si>
  <si>
    <t>Enum1</t>
  </si>
  <si>
    <t>What is the best exchange when you live in germany?</t>
  </si>
  <si>
    <t>bitcoin.de seems to have very high fees(1%). What about BTC-e, it has the highest value. are there any problems using € to buy/sell BTC? are there important ones i missed?</t>
  </si>
  <si>
    <t>http://ift.tt/Ne2IAe</t>
  </si>
  <si>
    <t>February 07, 2014 at 08:25PM</t>
  </si>
  <si>
    <t>brokenmusic</t>
  </si>
  <si>
    <t>BTC-E halts ALL ruble deposits and withdrawals</t>
  </si>
  <si>
    <t>http://ift.tt/1kkjvPn</t>
  </si>
  <si>
    <t>http://ift.tt/1cafl4x</t>
  </si>
  <si>
    <t>February 07, 2014 at 08:22PM</t>
  </si>
  <si>
    <t>1 simple reason why Apple goes rotten ... ಡ_ಡ ... and a FAREWELL LETTER</t>
  </si>
  <si>
    <t>One simple reason while Apple's efforts to ban Bitcoin-related applications, voice their interest and aims on making their own payment system, and thus make crypto currencies proprietary is the following:one cannot simply take an open source and free platform, innovate off of it, aim to patent it, and try to capitalize on itYes, we have seen before what really innovation means for them. They have taken and truly improved many devices that had run before in whatever ways (PCs, MP3 players, smart phones) and I thank them for that.Simultaneously, we have already seen that there is a group of people who refuse corporate greed and arrogance by giants like Apple, Microsoft, etc. We have experienced open source hardware and software, free software, and such. Just to name a few, Linux, Ubuntu, Android, Raspberry Pi are good examples.But they arose AFTER the proprietary products have been around, unlike Bitcoin and its protocol.Bitcoin protocol's huge advantage and the true potential is that it arose on decentralized ideals, and this idea is to prevail. This is something unlike we have seen before.Crypto currencies came here BEFORE any iCoin/iCashIt/iCaSHIT or whatever they might decide to call it.It is no longer proprietary --&gt; open-source/free as an alternative. Tables have turned.Now it is open-source AND free --&gt; proprietary as an alternative. Don't be silly...ONE CANNOT SIMPLY TAKE AN OPEN SOURCE AND FREE PLATFORM, INNOVATE OFF OF IT, AIM TO PATENT IT, AND TRY TO CAPITALIZE ON ITNow dear Apple, being enlightened a little, either you reconsider your stance (seriously, is you PR department on holidays or something?) or you will keep digging your grave of decay.Whichever you do though, be my guest.I ain't ever going to support anything associated with your institution. And my kids won't either. Neither my close friends, nor their kids. And kids of their kids together with their friends.Yes, that't tons of people from general public for many generations to come. For many people you now impersonate what were Nazi pogroms on Jews in WWII: unreasonable manhunt based on someone's discriminatory skewed reality.History will remember you as a big, sad mistake of contemporary and you will be left alone with your rich spoiled snobs who cannot care less about the important values in life.Farewell!</t>
  </si>
  <si>
    <t>http://ift.tt/1kkjzi5</t>
  </si>
  <si>
    <t>February 07, 2014 at 08:14PM</t>
  </si>
  <si>
    <t>Mannyprime</t>
  </si>
  <si>
    <t>Is CoinEx trustworthy?</t>
  </si>
  <si>
    <t>I need some help here. I am new to CoinEx and I have a stuck buy order on CoinEx that I cant cancel. I tried contacting CoinEx support but I have not received any communication in almost a week.Has anyone experienced this same lack of response from CoinEx? Are there any other channels I can use besides their petition system?</t>
  </si>
  <si>
    <t>http://ift.tt/1l5fQmq</t>
  </si>
  <si>
    <t>February 07, 2014 at 08:12PM</t>
  </si>
  <si>
    <t>ryanokyeah</t>
  </si>
  <si>
    <t>I like how stupid the trading market is</t>
  </si>
  <si>
    <t>It has been known for quite some time that mtgox was delaying fiat withdrawals and even the major delays for BTC withdrawals were known for a while. It's not until they publish a webpage that gets people to tank the price by $300.It's a similar thing to when the China thing happened in December and once a few articles got released, it caused the biggest crash in a while. Then eventually everyone realised it didn't matter and recovered.It just seems disappointing that this whole industry relies off what some new articles say. And major investors have no hesitation to pull out into fiat and cause a panic sell waterfall. :/</t>
  </si>
  <si>
    <t>http://ift.tt/Ne2CZf</t>
  </si>
  <si>
    <t>February 07, 2014 at 08:47PM</t>
  </si>
  <si>
    <t>Logged into old browser with cache and Bitcoin price looked like $400 for a minute....my first thought was BUY!</t>
  </si>
  <si>
    <t>Then I refreshed the screen and saw $700 range.Volatility will come, big gains and drops will come.The main killers of investment performance are fear, greed and short term thinking.</t>
  </si>
  <si>
    <t>http://ift.tt/1o0rilP</t>
  </si>
  <si>
    <t>February 07, 2014 at 08:46PM</t>
  </si>
  <si>
    <t>treetop82</t>
  </si>
  <si>
    <t>Why did BTC tank?</t>
  </si>
  <si>
    <t>I've been traveling and out of the loop lately, can someone explain what happened?</t>
  </si>
  <si>
    <t>http://ift.tt/1o0rscQ</t>
  </si>
  <si>
    <t>February 07, 2014 at 08:41PM</t>
  </si>
  <si>
    <t>NormallyJason</t>
  </si>
  <si>
    <t>What's the best way to buy bitcoin? How do you buy them?</t>
  </si>
  <si>
    <t>http://ift.tt/1o0rC45</t>
  </si>
  <si>
    <t>February 07, 2014 at 08:38PM</t>
  </si>
  <si>
    <t>snegtul</t>
  </si>
  <si>
    <t>Russia bans Bitcoin - Finance - Business - News</t>
  </si>
  <si>
    <t>http://ift.tt/1o0rHog</t>
  </si>
  <si>
    <t>http://ift.tt/1o0rHoh</t>
  </si>
  <si>
    <t>February 07, 2014 at 08:32PM</t>
  </si>
  <si>
    <t>soseeflare</t>
  </si>
  <si>
    <t>An interesting chart.</t>
  </si>
  <si>
    <t>http://ift.tt/1ga9G1v</t>
  </si>
  <si>
    <t>http://ift.tt/1ga9DT9</t>
  </si>
  <si>
    <t>February 07, 2014 at 08:30PM</t>
  </si>
  <si>
    <t>alphageek</t>
  </si>
  <si>
    <t>I'm a data mining researcher and want to contribute to Bitcoin. What meaningful info people want to see extracted from blockchain?</t>
  </si>
  <si>
    <t>http://ift.tt/1eEziou</t>
  </si>
  <si>
    <t>February 07, 2014 at 09:00PM</t>
  </si>
  <si>
    <t>Apple Approves Dogecoin Wallet App for iOS=</t>
  </si>
  <si>
    <t>http://ift.tt/1b701eD</t>
  </si>
  <si>
    <t>http://ift.tt/1bw5gyR</t>
  </si>
  <si>
    <t>February 07, 2014 at 08:59PM</t>
  </si>
  <si>
    <t>Redmint Labs, Argentinian software factory, now accepts bitcoin!</t>
  </si>
  <si>
    <t>http://redmintlabs.com/</t>
  </si>
  <si>
    <t>http://ift.tt/1bw5shA</t>
  </si>
  <si>
    <t>Bitcoin Address QR Codes Should Have Bitcoin Logo. Here's how...</t>
  </si>
  <si>
    <t>http://ift.tt/1fO4WQS</t>
  </si>
  <si>
    <t>http://ift.tt/1fO4Zfu</t>
  </si>
  <si>
    <t>February 07, 2014 at 08:56PM</t>
  </si>
  <si>
    <t>YouGreedyFuckGuy</t>
  </si>
  <si>
    <t>Bitstamp, I expect your "instant order" to be fucking instant.</t>
  </si>
  <si>
    <t>How does instant order work?"When you place an instant order, we add an order at the current bid or ask price (depending on the type of the order). If there is not enough bitcoins available at that price, your order will remain open until someone sells or buys additional bitcoins at that price. Our trading engine will then reposition your order every 10 minutes to the current order book offer." (quote from website)10 minutes? Are you serious? In case of a crash, this is fucking eternity.In my opinion, your system should work like this:All orders are queued. When it's your turn in the queue, you buy / sell at the current market price. Optionally, you should be able to specify the safety barrier price, under which you are not ready to sell under no circumstances.If I make an instant order, I expect it to be fulfilled ASAP, not in 10 minutes to an hour. And yes, I do get that there's parallelism problem, but that's why you make millions a months, to solve problems like that.</t>
  </si>
  <si>
    <t>http://ift.tt/1fO556S</t>
  </si>
  <si>
    <t>ani625</t>
  </si>
  <si>
    <t>Ben Horowitz’s Bitcoin Bet</t>
  </si>
  <si>
    <t>http://ift.tt/1gT6D2d</t>
  </si>
  <si>
    <t>http://ift.tt/1bw5BBH</t>
  </si>
  <si>
    <t>February 07, 2014 at 08:48PM</t>
  </si>
  <si>
    <t>[Remember] People who warned about MtGox got downvoted and banned.</t>
  </si>
  <si>
    <t>All criticism and warnings concerning the assumption that MtGox will soon stop all withdrawals have been downvoted until no one could see it anymore.Everywhere I encountered "everything is fine with MtGox" and "its just some technical issue" shills. Some of them obvious fake accounts, some of them just idiots.When I told people that "technical issue" is the #1 excuse for having not enough fiat/BTC to pay out to their customers, I got downvoted and insulted.Only when I identified that until today small BTC amounts could be withdrawn but larger ones had a "technical issue", at least some people started listening.I saw so many downvoted Redditors that tried to warn about MtGox or at least critizised them.In sum, this subreddit is full of shills, fake accounts and people who downvote all negative posts.It is therefor not a good place to get information or discuss about BTC. Learn that lesson.</t>
  </si>
  <si>
    <t>http://ift.tt/1iBljQx</t>
  </si>
  <si>
    <t>February 08, 2014 at 08:42AM</t>
  </si>
  <si>
    <t>Cryptocables</t>
  </si>
  <si>
    <t>Version 2 - Warehouse Sneak Peek. Coming Soon to a Wo(Man) Cave near you. &amp;lt;3 crypt0queen :)</t>
  </si>
  <si>
    <t>http://ift.tt/1fGIjvi</t>
  </si>
  <si>
    <t>http://ift.tt/1aFdQAo</t>
  </si>
  <si>
    <t>February 08, 2014 at 08:41AM</t>
  </si>
  <si>
    <t>coolbrat88</t>
  </si>
  <si>
    <t>Russia BANS Bitcoin</t>
  </si>
  <si>
    <t>http://ift.tt/1fPB3zy</t>
  </si>
  <si>
    <t>http://ift.tt/1fGImqZ</t>
  </si>
  <si>
    <t>February 08, 2014 at 08:37AM</t>
  </si>
  <si>
    <t>Want to know how big this Russia news is? Check this map.</t>
  </si>
  <si>
    <t>If you haven't heard, Russia just made bitcoin and crypto currencies illegal since they compete with their own currency.It's a shame, their loss in the long run but it wasn't that big their anyway and after looking at this map, I think prices have already sunk enough to compensate: http://ift.tt/LFVG5u one too: http://ift.tt/1fGImr3</t>
  </si>
  <si>
    <t>http://ift.tt/1fGIjLK</t>
  </si>
  <si>
    <t>February 08, 2014 at 08:26AM</t>
  </si>
  <si>
    <t>New Distributed Autonomous Corporations can reward loyal customers with deflationary bitshares</t>
  </si>
  <si>
    <t>I came up with a new strategy for distributed autonomous corporations and how they can build wealth for the people.Let's say you wanted to buy a bitcoin mining rig (or a car, or anything). You could buy one from a standard dealer or you could buy one from a new distributed autonomous corporation that offers cryptoshares with every purchase. Consumers can actually hold a stake in the DAC and get what they wanted anyways. BTC like Blocks are replaced with products sold (can also be mined, bought, sold, earned), i.e.First 1000 products sold yield 1000 cryptoshares 1001-10000 products sold yield 500 10001-100000 products sold yield 250, etc.Who do you think would rave enthusiastically about the new product they purchased from a company that they now OWN a share in? The DAC will go viral and the customers will promote the product like they made it.Seeing how it would cost almost nothing in the beginning to award the cryptoshares, it can work. Originally 1000 shares may be worth $0.001 each. Soon they yield dividends and in time grow to $1 to even $100 each. Workers and investors will get lasting royalties and get legendary bitcoin ROIs, but now, even the customer can gain a stake in the company!DACs are open and distributed, by the people, and for the people!Please tip me so I can help make this a reality:Btc: 19ZEhBMWtsntY4Kc8wPAkYfekYgCvJVh4QDoge: D9XzmPpHSAcfWn4VdBF93HC6pq4k7df1iTProtoshare: Pfd7yVHojcWvcLeDCSmKPo77QD3EgZ3r8FThanks!</t>
  </si>
  <si>
    <t>http://ift.tt/1fGImr8</t>
  </si>
  <si>
    <t>February 08, 2014 at 08:23AM</t>
  </si>
  <si>
    <t>athrowawayorten</t>
  </si>
  <si>
    <t>Graph of bitcoin price stability coming to an end</t>
  </si>
  <si>
    <t>http://ift.tt/1iE3eRL</t>
  </si>
  <si>
    <t>http://ift.tt/1gVdqbN</t>
  </si>
  <si>
    <t>Apple vs. bitcoin. We wanted the truth...we can't handle the truth.</t>
  </si>
  <si>
    <t>Apple just approved a dogecoin app after they got rid of blockchain. OUCH!http://ift.tt/1fFvv8t</t>
  </si>
  <si>
    <t>http://ift.tt/1iE3eRP</t>
  </si>
  <si>
    <t>Learn About #Bitcoin at @MeltdownComics this Sunday!</t>
  </si>
  <si>
    <t>http://ift.tt/1gVdo3Q</t>
  </si>
  <si>
    <t>http://ift.tt/1iE3eRV</t>
  </si>
  <si>
    <t>February 08, 2014 at 08:22AM</t>
  </si>
  <si>
    <t>parentalreaction</t>
  </si>
  <si>
    <t>Is there a subreddit to sell physical casascius coins?</t>
  </si>
  <si>
    <t>I have a 2011 casascius error coin that was made in the first month of production. I am wanting to sell it, but I figured this was the wrong area. Any advice?</t>
  </si>
  <si>
    <t>http://ift.tt/1gVdok5</t>
  </si>
  <si>
    <t>February 08, 2014 at 08:21AM</t>
  </si>
  <si>
    <t>twisttandshout</t>
  </si>
  <si>
    <t>I discovered why Apple is angry with Bitcoin</t>
  </si>
  <si>
    <t>http://ift.tt/1iE3eRZ</t>
  </si>
  <si>
    <t>http://ift.tt/1gVdqbR</t>
  </si>
  <si>
    <t>February 08, 2014 at 09:09AM</t>
  </si>
  <si>
    <t>bitcoindirect</t>
  </si>
  <si>
    <t>ClearQ Electronic Sign/Check-In Systems will now be accepting Bitcoin as a form of payment</t>
  </si>
  <si>
    <t>http://ift.tt/1ezTwBg</t>
  </si>
  <si>
    <t>http://ift.tt/1ezTwBi</t>
  </si>
  <si>
    <t>February 08, 2014 at 09:06AM</t>
  </si>
  <si>
    <t>Bitcoin Richlist</t>
  </si>
  <si>
    <t>http://ift.tt/1ezTCcc</t>
  </si>
  <si>
    <t>http://ift.tt/1fGPd3B</t>
  </si>
  <si>
    <t>February 08, 2014 at 09:02AM</t>
  </si>
  <si>
    <t>jkexxbxx</t>
  </si>
  <si>
    <t>glitch?</t>
  </si>
  <si>
    <t>i sent an address .25 btc, when i go to the transaction id i have it shows some weird stuff. On block chain it doesn't show the transaction coming from me but from another address. That address is saying i sent to 0.55721425 to it but i have no record of that.</t>
  </si>
  <si>
    <t>http://ift.tt/1fGPi7o</t>
  </si>
  <si>
    <t>Money for lunch. Good story.</t>
  </si>
  <si>
    <t>I asked coworker to pick me up something for lunch as I can't leave as to meeting. He stated "give me the cash and I will". I have no cash on me. I think, can't give him my credit card, that is crazy. I know, I buy bitcoin from coinbase for $10.00 instantly. I transfer the bitcoin to his bitcoin coinbase app on his phone and then he sells them for $10.00. Now I don't need to give him my credit card or I now not need to owe him any money. Sweet</t>
  </si>
  <si>
    <t>http://ift.tt/1fGPmnF</t>
  </si>
  <si>
    <t>February 08, 2014 at 09:01AM</t>
  </si>
  <si>
    <t>Avoid Coinbase: Coinbase horror story enclosed</t>
  </si>
  <si>
    <t>Hey r/bitcoin. I'm the guy who wrote:http://ift.tt/1fGPtjc'm sort of new to reddit and I couldn't find anything written in the etiquette thing about this, so I wasn't sure if I'm supposed to make a new post about this or post in my old thread. In any event, some people in the thread asked me to post again once the situation had been resolved, so I'm doing that.If you're wondering why I'm posting this here instead of r/coinbase - I want to warn the bitcoin community about what happened to me with regards to Coinbase so they don't make the same mistake.A little background about myself: I am a business owner and have developed an interest in BTC over the last few months. I started out by speculating a few thousand dollars in BTC using Coinbase, and made some extra money during the initial jump up to $1K a few months ago. Of course, I also lost some money trying to do that again. I'm mentioning this because it shows that I established myself as a trustworthy Coinbase customer. Several transactions nearing ~$10K in value went through smoothly with my main account.About a month ago, I decided to add Coinbase as a merchant account on one of my websites. At this time I had about 20 BTC which I had purchased from Coinbase sitting in my account. I've been made aware it's a pretty stupid call to have this much BTC in Coinbase's clutches rather than my own private wallet - trust me, I learned my lesson there.One month later I had made few BTC sales, totaling around 0.3 btc in value, or about $300 at the time. I decided I wanted to sell off some of my BTC for USD, and was confronted with the various problems detailed in my last post: my funds were completely frozen. I was unable to buy, sell, or even transfer BTC to another wallet! Unbelievably, Coinbase failed to even notify me that this had happened. I woke up one morning and found out over 16000 dollars of my money was locked up, for reasons unbeknownst to me.I immediately emailed Coinbase, then did some Googling and found people detailing that their customer service tends to take weeks to resolve. It had taken awhile for them to get back to me before (about some BTC I had returned to them which they accidentally deposited to me), and I wasn't about to wait patiently for them to unlock all my money, so I made that post on Reddit about it.To Coinbase's credit, they got back to me a few hours later - likely after someone on their staff saw the Reddit post - with an email which, among other things, said that "your bitcoin funds are not on hold and can be transferred out of your wallet as you see fit".Now, this is absolutely a lie - the funds WERE on hold, and mysteriously became available to transfer out after I received this email.I immediately emailed them back with a request for more information. I received a reply several days later. I came to find out that they had received some customer complaints with regards to my business. That was, no joke, the source of all this trouble. So apparently it turns out the only thing you have to do to freeze the entire account of someone using Coinbase for merchant services, is fire off a few emails to Coinbase.Their emails were incredibly opaque, and when I pressed them for more information, they simply pointed me towards their TOS. They also told me they were "continuing to review" my accounts. I asked them what exactly there was to review, when it was plain that 99% of the BTC in my account had been purchased directly from them. This is what I got back:"Raffi replied:At the moment, you account is considered high-risk by our systems. We are doing our best to review all possible actions, and will continue to keep in touch if our decision changes. Thanks again."So, a curt dismissal. The customer service equivalent to a middle finger in my face. Cool. Incensed at the increasingly opaque and unprofessional treatment I was getting, I fired back that I'd be making the events that had transpired known publicly, so that people would not have to deal with this lack of professionalism. This was, hand to god, the response I got back:Raffi replied: "I'm glad to hear everything worked out correctly.If you notice that anything else still looks amiss, please let me know and I'll be happy to help!"Is this for real? In response to a serious issue, where they are communicating with a customer who has pushed tens of thousands of dollars through their system, they resort to gradeschool sarcasm?Here's the tl;dr on this situation. Coinbase messed up. They froze my funds without any sort of communication with me, and when I brought it to their attention, they unfroze them for transfer, didn't bother to apologize or even acknowledge the freeze had happened, and effectively told me to go fuck myself with regards to ever using Coinbase again for anything. Coinbase was happy to take my money, and then find an excuse to send me away as a customer before I could perform another sell on that BTC.Here's my advice to anyone looking to buy and sell Bitcoins for any reason: avoid Coinbase. Right now they seem to have something of a monopoly on "ease of use" in BTC/USD conversions, but, trust me, you probably don't want to end up like me with over 16000 dollars in BTC, fully unable to turn it back into fiat. Coinbase may have just convinced me to get into the business as a competitor.On a positive note, my BTC is now in a private wallet and I'm working on getting MTGOX verified so I can start slowly turning all this BTC back into fiat. If anyone has any advice on a faster way I can start cashing out, other than back alley deals made via localbitcoins, I'd very much like to hear it. Thanks to everyone who has helped me so far.edit: typos and formatting</t>
  </si>
  <si>
    <t>http://ift.tt/1ezTJEB</t>
  </si>
  <si>
    <t>February 08, 2014 at 08:55AM</t>
  </si>
  <si>
    <t>JustPuggin</t>
  </si>
  <si>
    <t>Paused the Olympics after this ad &amp;amp; had a long conversation about what we can/'t imagine of what's to come in this decentralized network era. Looking forward to it!</t>
  </si>
  <si>
    <t>http://ift.tt/1fGPCmR</t>
  </si>
  <si>
    <t>http://ift.tt/1fGPCmT</t>
  </si>
  <si>
    <t>February 08, 2014 at 08:52AM</t>
  </si>
  <si>
    <t>If someone has your coinbase API can they withdraw from your account?</t>
  </si>
  <si>
    <t>I noticed a MLM Social Network Bitcoin thing going around. During signup they ask you to enter your coinbase API into the box. Is that bad?</t>
  </si>
  <si>
    <t>http://ift.tt/1ezTWHO</t>
  </si>
  <si>
    <t>February 08, 2014 at 01:33PM</t>
  </si>
  <si>
    <t>TSC2</t>
  </si>
  <si>
    <t>Question about what is 2FA</t>
  </si>
  <si>
    <t>Right now I have bitcoin stored on coinbase since earlier i read they had implemented some new security features. Right now I have my coinbase account and password, as well as coin ASE texting my phone another password to gain access.Is this sufficient to being safe? I've been on coinbase for almost 3 months and meet had any issues.</t>
  </si>
  <si>
    <t>http://ift.tt/LGwhbP</t>
  </si>
  <si>
    <t>February 08, 2014 at 01:27PM</t>
  </si>
  <si>
    <t>Do Bitcoin Pyramid Referral Schemes like BTC Matrix work?</t>
  </si>
  <si>
    <t>http://ift.tt/1bbmQOj</t>
  </si>
  <si>
    <t>http://ift.tt/LGwrA8</t>
  </si>
  <si>
    <t>February 08, 2014 at 01:14PM</t>
  </si>
  <si>
    <t>drgameit</t>
  </si>
  <si>
    <t>How to make your own bitcoin iphone app</t>
  </si>
  <si>
    <t>http://ift.tt/1cdoUQo</t>
  </si>
  <si>
    <t>http://ift.tt/1kmRzKN</t>
  </si>
  <si>
    <t>February 08, 2014 at 01:08PM</t>
  </si>
  <si>
    <t>thisisharmless</t>
  </si>
  <si>
    <t>Developer corner - Bitcoin for service oriented architectures</t>
  </si>
  <si>
    <t>For you software developers out there. I was surprised that a search for "bitcoin service oriented architecture" or "bitcoin SOA" didn't turn up very many useful results. It would be good to have a way to write software that bills (or pays) for services on-demand.For example, suppose I run the website of a ski resort, and want HD cam feeds of nearby roads. On the other side of the transaction, people with HD cams could publish low res feeds, and get bitcoin payments for live 1080p streams. Maybe this scenario is a little contrived but there are more popular applications of video which I won't bother to get into..A library such as bitcoinj could be used to publish addresses and amounts to pay for a service, then allow access once payment to an address is verified.There are many more scenarios, such as payments between divisions of a company for compute cycles, or external users that want to run Hadoop jobs, etc. The point is that the software would make the billing/payment decisions, - and access only to a special wallet of limited funds. Human intervention would only kick in once the wallet is depleted.You could even imagine a scenario where several services are combined and the composite service re-sold for a profit.This is a hastily put together post, but I hope that illustrates the idea. Someone must already be working on this.. hopefully in an open-source way!</t>
  </si>
  <si>
    <t>http://ift.tt/1cdoUQr</t>
  </si>
  <si>
    <t>February 08, 2014 at 01:06PM</t>
  </si>
  <si>
    <t>Goxed.com</t>
  </si>
  <si>
    <t>http://goxed.com</t>
  </si>
  <si>
    <t>http://ift.tt/1cdoWrk</t>
  </si>
  <si>
    <t>February 08, 2014 at 01:02PM</t>
  </si>
  <si>
    <t>DuckTech</t>
  </si>
  <si>
    <t>What is a "OP_DUP OP_HASH160" in the block chain?</t>
  </si>
  <si>
    <t>Its in Unspent Outputs on blockchain.info site. And it refers to a transaction that you can see in my screen shot below.I made a 1.141 btc transaction last week. But right below the recipients address on the blockchain, I see my address as if I sent the money to myself with a 0.35 btc. Its in the unspent outputs. What is this, how did it get there because I didn't do that transaction and my balance of my bitcoins are correct.Here is a screen capture of what I mean: http://ift.tt/1gcUDnv for helping me understand this better.</t>
  </si>
  <si>
    <t>http://ift.tt/1iESHWF</t>
  </si>
  <si>
    <t>February 08, 2014 at 01:53PM</t>
  </si>
  <si>
    <t>Thesinc</t>
  </si>
  <si>
    <t>Dave the recovery man. Is the man!</t>
  </si>
  <si>
    <t>Having not used my bitcoins in a while, when trying to unlock my wallet and the password was coming up incorrect I started to panic. Having thought that my bitcoins were going to be lost, I went to Google to find my answer. And my answer came from this man. Dave is the man! To be able to brute force in to my wallet I had to trust him with all my bitcoins. He had all my bitcoins at his disposal and when he cracked the password, took his fee and like a man of his word returned them back to me. This guy is well recommended!</t>
  </si>
  <si>
    <t>http://ift.tt/1bboSO8</t>
  </si>
  <si>
    <t>February 08, 2014 at 01:48PM</t>
  </si>
  <si>
    <t>hsaleem</t>
  </si>
  <si>
    <t>Bitcoins: Coming Soon to a Store Near You!</t>
  </si>
  <si>
    <t>http://ift.tt/LGyzYF</t>
  </si>
  <si>
    <t>http://ift.tt/LGyCDO</t>
  </si>
  <si>
    <t>February 08, 2014 at 01:47PM</t>
  </si>
  <si>
    <t>smeggletoot</t>
  </si>
  <si>
    <t>Outraged at Apple, I decided to spend my day making this Protest Ad: Bitcoin Vs. Apple - Here's to 1984 [and the really crazy ones]</t>
  </si>
  <si>
    <t>http://ift.tt/1bboXSb</t>
  </si>
  <si>
    <t>http://ift.tt/1bbp14k</t>
  </si>
  <si>
    <t>February 08, 2014 at 01:40PM</t>
  </si>
  <si>
    <t>Receiving bitcoin tips and seeing actual bitcoins in your account for the first time</t>
  </si>
  <si>
    <t>http://ift.tt/1bbp4wT</t>
  </si>
  <si>
    <t>http://ift.tt/LGyHHv</t>
  </si>
  <si>
    <t>February 08, 2014 at 02:08PM</t>
  </si>
  <si>
    <t>Are Buying Multipool Crypto-stocks Worth It?</t>
  </si>
  <si>
    <t>http://ift.tt/1lIYdg4 Multipool started selling crypto stocks, and the total of 20,000 shares account for 10% of pool fees as a dividend.Right now they're charging 0.0191 per share.Assuming they make 100 BTC worth of fees a month, that's 10 BTC given to shareholders, and ultimately a dividend of 0.5 mBTC a month. At that rate, it would take 20 months to pay itself off, assuming you don't sell the stock itself.Does anyone have any input on this? I've never dealt with cryptostocks, and I feel like buying a few shares to see where it goes. Is this legitimate?</t>
  </si>
  <si>
    <t>http://ift.tt/1fHHT7Z</t>
  </si>
  <si>
    <t>February 08, 2014 at 05:24PM</t>
  </si>
  <si>
    <t>dbbo</t>
  </si>
  <si>
    <t>I am fed up with Coinbase. Can someone please recommend an alternative?</t>
  </si>
  <si>
    <t>Coinbase has become too much of a pain in my ass to justify giving them any more of my money, but there are way too many exchanges to know which ones are any better, and more importantly which ones are trustworthy.A summary of what I am looking for:able to buy coin with a US bank accountno absurd waiting period, same day at mostno absurd identity requirementsno absurd downtime/freezing (these last two rule out Gox)Any ideas?</t>
  </si>
  <si>
    <t>http://ift.tt/1g5TZcK</t>
  </si>
  <si>
    <t>February 08, 2014 at 05:23PM</t>
  </si>
  <si>
    <t>nalesnikld</t>
  </si>
  <si>
    <t>New p2p, file-based, offline working currency, start at Q1 2014, aliorbank supported</t>
  </si>
  <si>
    <t>more info:http://ift.tt/1g5UfZj</t>
  </si>
  <si>
    <t>http://ift.tt/1d54ddC</t>
  </si>
  <si>
    <t>February 08, 2014 at 05:14PM</t>
  </si>
  <si>
    <t>mess110</t>
  </si>
  <si>
    <t>coinmarketcap.com data as JSON HTTP api</t>
  </si>
  <si>
    <t>Need data from coinmarketcap.com as JSON? To use in your programs? Through a HTTP interface? Checkout http://ift.tt/1knogrA usagehttp://coinmarketcap.northpole.ro/api/all.jsonhttp://coinmarketcap.northpole.ro/api/btc.jsonhttp://coinmarketcap.northpole.ro/api/ltc.jsonhttp://coinmarketcap.northpole.ro/api/doge.jsonIf you have questions or any ideas please leave a comment</t>
  </si>
  <si>
    <t>http://ift.tt/1aGn0ww</t>
  </si>
  <si>
    <t>February 08, 2014 at 05:05PM</t>
  </si>
  <si>
    <t>Apple Approves of Dogecoin, But Not Bitcoin?</t>
  </si>
  <si>
    <t>http://ift.tt/1eGWthS</t>
  </si>
  <si>
    <t>http://ift.tt/1eGWq5P</t>
  </si>
  <si>
    <t>February 08, 2014 at 04:51PM</t>
  </si>
  <si>
    <t>Cool Factor : Bitcoin is popular among Young Americans</t>
  </si>
  <si>
    <t>http://ift.tt/1d4Zwk2</t>
  </si>
  <si>
    <t>http://ift.tt/1d4Zyby</t>
  </si>
  <si>
    <t>February 08, 2014 at 04:49PM</t>
  </si>
  <si>
    <t>it's been 3 hours since i've sent this transaction, and not a single confirmation...</t>
  </si>
  <si>
    <t>http://ift.tt/1d4ZybA</t>
  </si>
  <si>
    <t>http://ift.tt/1g5Pi2J</t>
  </si>
  <si>
    <t>February 08, 2014 at 05:46PM</t>
  </si>
  <si>
    <t>BTCNews</t>
  </si>
  <si>
    <t>Minecraft's Law Firm Sheridans to Start Accepting Bitcoin Payments</t>
  </si>
  <si>
    <t>http://ift.tt/LH7tkd</t>
  </si>
  <si>
    <t>http://ift.tt/LH7vbO</t>
  </si>
  <si>
    <t>February 08, 2014 at 05:42PM</t>
  </si>
  <si>
    <t>New p2p, anonymous, file-based, offline working currency, fast, no fees, but emitted by banks, pegged to fiat. Start at Q1 2014, aliorbank(Poland) supported. Maybe decentralised exchange integration?</t>
  </si>
  <si>
    <t>more info:http://ift.tt/LH7C7c is ecosystem:http://ift.tt/Nje321 is created by banks, but it fast, anonymous have no transaction fees (fees on changing to physical banknotes), its pegged to PLN (fiat) so it look perfect to create decentralized market with real fiat money. (money are hidden in files, so it looks that it can be somehow programmed)</t>
  </si>
  <si>
    <t>http://ift.tt/LH7C7e</t>
  </si>
  <si>
    <t>February 08, 2014 at 05:41PM</t>
  </si>
  <si>
    <t>TekHunterUk</t>
  </si>
  <si>
    <t>We Think Differently - Bitcoin</t>
  </si>
  <si>
    <t>http://ift.tt/LH7Fjc</t>
  </si>
  <si>
    <t>http://ift.tt/LH7Fje</t>
  </si>
  <si>
    <t>February 08, 2014 at 04:48PM</t>
  </si>
  <si>
    <t>Crypto-Prices.com - Prices &amp;amp; Charts of all CryptoCoins!</t>
  </si>
  <si>
    <t>http://ift.tt/1g3S1K0</t>
  </si>
  <si>
    <t>http://ift.tt/1g5Pi2L</t>
  </si>
  <si>
    <t>February 08, 2014 at 04:40PM</t>
  </si>
  <si>
    <t>Bitcoin Stock Exchange On the Rise At New York City.</t>
  </si>
  <si>
    <t>http://ift.tt/1d4ZwAn</t>
  </si>
  <si>
    <t>http://ift.tt/1d4ZyrU</t>
  </si>
  <si>
    <t>pjdelport</t>
  </si>
  <si>
    <t>Lessons I Learned While Losing Money in Bitcoin Trading.</t>
  </si>
  <si>
    <t>http://ift.tt/18UcizJ</t>
  </si>
  <si>
    <t>http://ift.tt/1g5PjUj</t>
  </si>
  <si>
    <t>February 08, 2014 at 04:34PM</t>
  </si>
  <si>
    <t>Non-Violent Global Bitcoin Protest Outside Your Nearest Apple Store?</t>
  </si>
  <si>
    <t>Thoughts on this?</t>
  </si>
  <si>
    <t>http://ift.tt/1gdrN6s</t>
  </si>
  <si>
    <t>February 08, 2014 at 06:04PM</t>
  </si>
  <si>
    <t>Wisconsin man Bitcoin Stolen By A Limey Git.</t>
  </si>
  <si>
    <t>http://ift.tt/1bbYzYn</t>
  </si>
  <si>
    <t>http://ift.tt/1bbYwM3</t>
  </si>
  <si>
    <t>February 08, 2014 at 06:02PM</t>
  </si>
  <si>
    <t>sheksher</t>
  </si>
  <si>
    <t>So.. where can I buy a beer with BTC in NYC?</t>
  </si>
  <si>
    <t>It's my buddies birthday tomorrow and a bunch of us are getting together. I figure stopping by a bar in Manhattan that accepts BTC would be a good way to get a conversation started about crypto. They're all lawyers. We'll probably need a lot of 'em down the road.</t>
  </si>
  <si>
    <t>http://ift.tt/1bbYDap</t>
  </si>
  <si>
    <t>February 08, 2014 at 06:00PM</t>
  </si>
  <si>
    <t>caducus</t>
  </si>
  <si>
    <t>A redditor has been selling high end gear at discount over at r/buyitforlife and I noticed he takes Bitcoin. Wanted to give him a shout out here</t>
  </si>
  <si>
    <t>http://ift.tt/1bbYHHo</t>
  </si>
  <si>
    <t>http://ift.tt/LHaxg4</t>
  </si>
  <si>
    <t>February 08, 2014 at 05:55PM</t>
  </si>
  <si>
    <t>fireup6</t>
  </si>
  <si>
    <t>Any Silicon Valley angel investors lurking /r/bitcoin?</t>
  </si>
  <si>
    <t>Hello! I'm looking for investors for a bitcoin-related company i founded recently. I've already invested a good deal of personal time and money into the project, and the main product/service has already been developed and is already for sale. It's very unique and has never been done before.I'm currently raising funds for the company, so if there are any investors out there who are in Silicon Valley and interested in bitcoin projects, please send me a message. I'd really appreciate the chance to meet for just 10 minutes to present myself and my company.It's a long shot, but I'm working on covering all the bases. Thanks!</t>
  </si>
  <si>
    <t>http://ift.tt/1bbYO5G</t>
  </si>
  <si>
    <t>February 08, 2014 at 05:50PM</t>
  </si>
  <si>
    <t>HDSeed</t>
  </si>
  <si>
    <t>Bitcoin takes a dive as Mt. Gox, a major exchange, suspends withdrawals</t>
  </si>
  <si>
    <t>http://ift.tt/1iCPBCk</t>
  </si>
  <si>
    <t>http://ift.tt/1fIufBF</t>
  </si>
  <si>
    <t>February 08, 2014 at 06:22PM</t>
  </si>
  <si>
    <t>IdentitiesROverrated</t>
  </si>
  <si>
    <t>Is there a trustworthy, tax-compliant, non-US software/service reseller that accepts Bitcoin?</t>
  </si>
  <si>
    <t>My small company would like to accept Bitcoin, but for a variety of reasons, we try to avoid doing our own order processing, if at all possible.Currently, we rely on a German company that specializes in order processing for all aspects of the actual accepting of payments, issuing invoices, remitting tax to the right countries, etc. We are very pleased with the company we work with, but at this time, they aren't ready to accept Bitcoin.We would like to accept Bitcoin, but (1) we need all payments to be processed by an external company that's willing to handle details like what amount of tax to charge and where to remit it to, and (2) it cannot be a US company.Does anyone know a business that would enable us to do that?</t>
  </si>
  <si>
    <t>http://ift.tt/1fIDEck</t>
  </si>
  <si>
    <t>February 08, 2014 at 06:15PM</t>
  </si>
  <si>
    <t>afk11</t>
  </si>
  <si>
    <t>Bitcoins, redeemable by anyone.</t>
  </si>
  <si>
    <t>http://ift.tt/1fIDLoi</t>
  </si>
  <si>
    <t>http://ift.tt/1eB4p62</t>
  </si>
  <si>
    <t>February 08, 2014 at 06:07PM</t>
  </si>
  <si>
    <t>userNameNotLongEnoug</t>
  </si>
  <si>
    <t>Bitcoin charts weighted average or another source?</t>
  </si>
  <si>
    <t>Hey guys,I've been using the bitcoin charts weighted average API for BTC to USD conversions on my website. Today I noticed their weighted average for the last 24 hours is USD 603. How is that possible? According to bitcoinindex.es the 24 hour low among all exchanges was around 650 at mt gox.Does anyone know how the get their value? Am I missing something or is it way off? What should I use instead for a json accessible weighted average?</t>
  </si>
  <si>
    <t>http://ift.tt/Nji3zC</t>
  </si>
  <si>
    <t>February 08, 2014 at 06:28PM</t>
  </si>
  <si>
    <t>guaka</t>
  </si>
  <si>
    <t>Cryptographic Code Obfuscation: Decentralized Autonomous Organizations Are About to Take a Huge Leap Forward</t>
  </si>
  <si>
    <t>http://ift.tt/1ccXlGO</t>
  </si>
  <si>
    <t>http://ift.tt/LHfWE3</t>
  </si>
  <si>
    <t>February 09, 2014 at 01:13AM</t>
  </si>
  <si>
    <t>MooCoin</t>
  </si>
  <si>
    <t>BitSonata - A beautiful visualization of the blockchain. First in a series.</t>
  </si>
  <si>
    <t>http://ift.tt/NkLz82</t>
  </si>
  <si>
    <t>http://ift.tt/NkLz86</t>
  </si>
  <si>
    <t>February 09, 2014 at 01:06AM</t>
  </si>
  <si>
    <t>samcornwell</t>
  </si>
  <si>
    <t>What value do you put on a single Bitcoin when you're working out a price IRL?</t>
  </si>
  <si>
    <t>For instance, if you're chatting to someone away from the computer, so no easy access to conversion sites like preev.com.I've been known to keep it simple and multiply by $1000, knowing full well the price at the exchange is nearer $800 today. Does anybody else do this?</t>
  </si>
  <si>
    <t>http://ift.tt/LIqoLf</t>
  </si>
  <si>
    <t>February 09, 2014 at 01:01AM</t>
  </si>
  <si>
    <t>bitcoincoaches</t>
  </si>
  <si>
    <t>FREE top-selling Bitcoin book AND a free Bitcoin-related gift!</t>
  </si>
  <si>
    <t>FREE through Wednesday, February 12! Top-selling Kindle book about Bitcoin! You've heard about Bitcoin, and if you have wondered what the heck it is all about, this is your chance to learn all about it FOR FREE from the Bitcoin coaches! http://ift.tt/1lgjJsj</t>
  </si>
  <si>
    <t>http://ift.tt/1bGKRKN</t>
  </si>
  <si>
    <t>February 09, 2014 at 01:00AM</t>
  </si>
  <si>
    <t>Bitcoin is not bad. People are.</t>
  </si>
  <si>
    <t>This is the perfect invention to reveal character. So far greedy pigs and criminals are making the invention look bad, time to look in the mirror. Guns don't kill people, people kill people.</t>
  </si>
  <si>
    <t>http://ift.tt/1bGKPCK</t>
  </si>
  <si>
    <t>February 09, 2014 at 12:57AM</t>
  </si>
  <si>
    <t>vakilterion</t>
  </si>
  <si>
    <t>Help with a science fair?</t>
  </si>
  <si>
    <t>In light of the recent post where a 11 year old girl posted about her project, I realized that /r/Bitcoin might be able to help me. I am 14 year old dude who also is doing a project on bitcoin. (guess I can't even feel original anymore?)Anyway I realized that a larger sample size could help me. Could you lovely folks at /r/Bitcoin help me out? It would be extremely helpful if as many people as possible could mine bitcoin for about 5 minutes and send me your average hash rate. I understand that I can find the average hash rates of many gpu's and other mining devices online, but being able to have the sample tied to a user is extremely helpful.Please consider taking a few minutes out of your day to help me out! Thanks!p.s. The premise of the project is to compare SHA-256 with scrypt, so it would be extremely cool if you guys could also do the same for litecoin, but I know r/bitcoin doesn't really like litecoin, so I will make a separate post for litecoin at its subreddit. THANKS AGAIN!</t>
  </si>
  <si>
    <t>http://ift.tt/1fKH5zi</t>
  </si>
  <si>
    <t>February 09, 2014 at 12:55AM</t>
  </si>
  <si>
    <t>flojin</t>
  </si>
  <si>
    <t>Bitoin Trading Classes $1,500</t>
  </si>
  <si>
    <t>My wife works near Wall St. and was handed a postcard on the street by some guy. It offers a bitcoin "Master Trading Course" for $1,500 and "Bitcoin 101 $500".It reminds me of the gold rush, the folks who got rich were the ones selling the shovels.</t>
  </si>
  <si>
    <t>http://ift.tt/1bGKS1b</t>
  </si>
  <si>
    <t>February 09, 2014 at 12:51AM</t>
  </si>
  <si>
    <t>[15:56m] Global News: 16x9 Global: FULL STORY: Bitcoin</t>
  </si>
  <si>
    <t>http://ift.tt/1fKIpSA</t>
  </si>
  <si>
    <t>http://ift.tt/1bGKS1f</t>
  </si>
  <si>
    <t>February 09, 2014 at 12:50AM</t>
  </si>
  <si>
    <t>ELI5-How do I get in on verifying transactions?</t>
  </si>
  <si>
    <t>How does one set their computer up to help verify all the transactions (and collect fees)?</t>
  </si>
  <si>
    <t>http://ift.tt/1bGKS1n</t>
  </si>
  <si>
    <t>February 09, 2014 at 01:32AM</t>
  </si>
  <si>
    <t>miedda</t>
  </si>
  <si>
    <t>Experiments with bitcoin at my local makerspace</t>
  </si>
  <si>
    <t>For anyone looking for a personalized bitcoin momento, I would recommend checking out your local makerspace!I attended a laser cutting workshop here in Sydney, Australia at the Robots and Dinosaurs makerspace.For my first lasercuts and 3D print, I decided to try out the bitcoin logo, a QR code, and an octopus!</t>
  </si>
  <si>
    <t>http://ift.tt/1fKSmPV</t>
  </si>
  <si>
    <t>February 09, 2014 at 01:31AM</t>
  </si>
  <si>
    <t>Bank of England Staff Said to Condone FX Traders’ Conduct</t>
  </si>
  <si>
    <t>http://ift.tt/1eAoVnj</t>
  </si>
  <si>
    <t>http://ift.tt/1eCAZEC</t>
  </si>
  <si>
    <t>February 09, 2014 at 01:30AM</t>
  </si>
  <si>
    <t>A very urgent need for a decentralized exchange</t>
  </si>
  <si>
    <t>Hi,Although I am not a market maker and did not have anything in MT Gox, seeing what happened just made me feel awful. What is going on with Mt. Gox is no different than what the Banks have done to people's money. What is going on with Mt. Gox is the result of incompetence and greed.So first, I have no idea how possible or impossible this idea of decentralized exchange is, but if it is, then why don't we as a community raise a bounty for someone who first comes up with a decentralized exchange.We as a community can raise money for people to make, and use a trusted third party to hold it. When the code is completely finished and exchange is out of Beta the money raised can go to the team / people working on it.I am sure we can also come up with a plan to maintain this network.I think these centralized exchanges are killing us by manipulating prices and doing all kind of shady shit that we do not know. This completely destroys the ideology behind Bitcoin.</t>
  </si>
  <si>
    <t>http://ift.tt/1eCB6Qm</t>
  </si>
  <si>
    <t>Ed &amp;amp; Ethan's Live Bitcoin Report - Episode 1</t>
  </si>
  <si>
    <t>http://ift.tt/1fKSZZL</t>
  </si>
  <si>
    <t>http://ift.tt/1eCBdvo</t>
  </si>
  <si>
    <t>February 09, 2014 at 01:24AM</t>
  </si>
  <si>
    <t>goodbtc</t>
  </si>
  <si>
    <t>Timothy B. Lee @ cato.org : Bitcoin, the Poor and Regulation</t>
  </si>
  <si>
    <t>http://ift.tt/1fKT8ww</t>
  </si>
  <si>
    <t>http://ift.tt/1fKT8wx</t>
  </si>
  <si>
    <t>February 09, 2014 at 12:47AM</t>
  </si>
  <si>
    <t>an_albino_rhino</t>
  </si>
  <si>
    <t>What's your best elevator pitch for bitcoin?</t>
  </si>
  <si>
    <t>I was trying to articulate bitcoin to someone I was having a conversation at a bar with last night, and had a hard time giving him a short summary of what bitcoin is and why it matters. I figured most people you meet at a bar that have heard about bitcoin, but have misconceptions or just don't know what it is don't want to spend a couple hours of their Friday night listening to a 30-60 minute technical explanation of bitcoin and why it matters. So I'm asking you, r/bitcoin, to help me develop a succinct but effective summary of what bitcoin is and why it matters that I'd be able to share with someone to spark interest and possibly a more in depth conversation about bitcoin. Ready, go!</t>
  </si>
  <si>
    <t>http://ift.tt/LIkLNl</t>
  </si>
  <si>
    <t>February 09, 2014 at 12:43AM</t>
  </si>
  <si>
    <t>ib927</t>
  </si>
  <si>
    <t>My first love</t>
  </si>
  <si>
    <t>You're not "just a currency", you're so much more than that. I know I love you because I dream of you when I go to sleep. I just cant get you out of head. I've never felt this way before, I get butterflies when I hear your name but my blood boils if they step out of line. I fear your strength but I feel safe with you. Your innocence is young and pure. You showed me a new way, a new world, a new light. Your beautifully simple, and simply beautiful. Together we can change the world.</t>
  </si>
  <si>
    <t>http://ift.tt/LIkJoA</t>
  </si>
  <si>
    <t>Abby Martin Tells it as it is - HSBC To Big To Jail Bitcoin Isn't</t>
  </si>
  <si>
    <t>http://ift.tt/1bd0Pys</t>
  </si>
  <si>
    <t>http://ift.tt/LIkJF2</t>
  </si>
  <si>
    <t>February 09, 2014 at 12:41AM</t>
  </si>
  <si>
    <t>zxcvb_123</t>
  </si>
  <si>
    <t>Bitcoin is a public ledger</t>
  </si>
  <si>
    <t>http://ift.tt/1bd0Pyx</t>
  </si>
  <si>
    <t>http://ift.tt/LIkMkp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</si>
</sst>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Rp&quot;#,##0"/>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quotePrefix="1" borderId="0" fillId="0" fontId="1" numFmtId="0" xfId="0" applyAlignment="1" applyFont="1">
      <alignment readingOrder="0" shrinkToFit="0" wrapText="1"/>
    </xf>
    <xf borderId="0" fillId="0" fontId="1"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039" Type="http://schemas.openxmlformats.org/officeDocument/2006/relationships/drawing" Target="../drawings/drawing1.xml"/><Relationship Id="rId392" Type="http://schemas.openxmlformats.org/officeDocument/2006/relationships/hyperlink" Target="http://ift.tt/1kfHixA" TargetMode="External"/><Relationship Id="rId391" Type="http://schemas.openxmlformats.org/officeDocument/2006/relationships/hyperlink" Target="http://ift.tt/1baMJeB" TargetMode="External"/><Relationship Id="rId390" Type="http://schemas.openxmlformats.org/officeDocument/2006/relationships/hyperlink" Target="http://ift.tt/1baMJez" TargetMode="External"/><Relationship Id="rId1" Type="http://schemas.openxmlformats.org/officeDocument/2006/relationships/hyperlink" Target="http://ift.tt/1jLBcr4" TargetMode="External"/><Relationship Id="rId2" Type="http://schemas.openxmlformats.org/officeDocument/2006/relationships/hyperlink" Target="http://ift.tt/1jLBvC9" TargetMode="External"/><Relationship Id="rId3" Type="http://schemas.openxmlformats.org/officeDocument/2006/relationships/hyperlink" Target="http://ift.tt/Miou4O" TargetMode="External"/><Relationship Id="rId4" Type="http://schemas.openxmlformats.org/officeDocument/2006/relationships/hyperlink" Target="http://ift.tt/Miowtn" TargetMode="External"/><Relationship Id="rId2180" Type="http://schemas.openxmlformats.org/officeDocument/2006/relationships/hyperlink" Target="http://ift.tt/1nSuaRR" TargetMode="External"/><Relationship Id="rId2181" Type="http://schemas.openxmlformats.org/officeDocument/2006/relationships/hyperlink" Target="http://ift.tt/1b1jOvW" TargetMode="External"/><Relationship Id="rId2182" Type="http://schemas.openxmlformats.org/officeDocument/2006/relationships/hyperlink" Target="http://ift.tt/1kboMZC" TargetMode="External"/><Relationship Id="rId3030" Type="http://schemas.openxmlformats.org/officeDocument/2006/relationships/hyperlink" Target="http://ift.tt/1fKIpSA" TargetMode="External"/><Relationship Id="rId2183" Type="http://schemas.openxmlformats.org/officeDocument/2006/relationships/hyperlink" Target="http://ift.tt/1b1jRrm" TargetMode="External"/><Relationship Id="rId9" Type="http://schemas.openxmlformats.org/officeDocument/2006/relationships/hyperlink" Target="http://ift.tt/1icsAqi" TargetMode="External"/><Relationship Id="rId385" Type="http://schemas.openxmlformats.org/officeDocument/2006/relationships/hyperlink" Target="http://ift.tt/1baK3gV" TargetMode="External"/><Relationship Id="rId2184" Type="http://schemas.openxmlformats.org/officeDocument/2006/relationships/hyperlink" Target="http://ift.tt/1c2ThbW" TargetMode="External"/><Relationship Id="rId3032" Type="http://schemas.openxmlformats.org/officeDocument/2006/relationships/hyperlink" Target="http://ift.tt/1bGKS1n" TargetMode="External"/><Relationship Id="rId384" Type="http://schemas.openxmlformats.org/officeDocument/2006/relationships/hyperlink" Target="http://ift.tt/1kfCDM9" TargetMode="External"/><Relationship Id="rId2185" Type="http://schemas.openxmlformats.org/officeDocument/2006/relationships/hyperlink" Target="http://ift.tt/LxHJ9E" TargetMode="External"/><Relationship Id="rId3031" Type="http://schemas.openxmlformats.org/officeDocument/2006/relationships/hyperlink" Target="http://ift.tt/1bGKS1f" TargetMode="External"/><Relationship Id="rId383" Type="http://schemas.openxmlformats.org/officeDocument/2006/relationships/hyperlink" Target="http://ift.tt/1kfCeJo" TargetMode="External"/><Relationship Id="rId2186" Type="http://schemas.openxmlformats.org/officeDocument/2006/relationships/hyperlink" Target="http://ift.tt/1c2Rowb" TargetMode="External"/><Relationship Id="rId3034" Type="http://schemas.openxmlformats.org/officeDocument/2006/relationships/hyperlink" Target="http://ift.tt/LIkJoA" TargetMode="External"/><Relationship Id="rId382" Type="http://schemas.openxmlformats.org/officeDocument/2006/relationships/hyperlink" Target="http://ift.tt/1baJpjt" TargetMode="External"/><Relationship Id="rId2187" Type="http://schemas.openxmlformats.org/officeDocument/2006/relationships/hyperlink" Target="http://ift.tt/1epqZON" TargetMode="External"/><Relationship Id="rId3033" Type="http://schemas.openxmlformats.org/officeDocument/2006/relationships/hyperlink" Target="http://ift.tt/LIkLNl" TargetMode="External"/><Relationship Id="rId5" Type="http://schemas.openxmlformats.org/officeDocument/2006/relationships/hyperlink" Target="http://ift.tt/MioC4j" TargetMode="External"/><Relationship Id="rId389" Type="http://schemas.openxmlformats.org/officeDocument/2006/relationships/hyperlink" Target="http://ift.tt/1a4z8ad" TargetMode="External"/><Relationship Id="rId2188" Type="http://schemas.openxmlformats.org/officeDocument/2006/relationships/hyperlink" Target="http://ift.tt/1kRQAA8" TargetMode="External"/><Relationship Id="rId3036" Type="http://schemas.openxmlformats.org/officeDocument/2006/relationships/hyperlink" Target="http://ift.tt/LIkJF2" TargetMode="External"/><Relationship Id="rId6" Type="http://schemas.openxmlformats.org/officeDocument/2006/relationships/hyperlink" Target="http://ift.tt/1jLAOZv" TargetMode="External"/><Relationship Id="rId388" Type="http://schemas.openxmlformats.org/officeDocument/2006/relationships/hyperlink" Target="http://ift.tt/1dbzB5B" TargetMode="External"/><Relationship Id="rId2189" Type="http://schemas.openxmlformats.org/officeDocument/2006/relationships/hyperlink" Target="http://ift.tt/1btJoqX" TargetMode="External"/><Relationship Id="rId3035" Type="http://schemas.openxmlformats.org/officeDocument/2006/relationships/hyperlink" Target="http://ift.tt/1bd0Pys" TargetMode="External"/><Relationship Id="rId7" Type="http://schemas.openxmlformats.org/officeDocument/2006/relationships/hyperlink" Target="http://ift.tt/1jLBcr4" TargetMode="External"/><Relationship Id="rId387" Type="http://schemas.openxmlformats.org/officeDocument/2006/relationships/hyperlink" Target="http://ift.tt/1dbzB5x" TargetMode="External"/><Relationship Id="rId3038" Type="http://schemas.openxmlformats.org/officeDocument/2006/relationships/hyperlink" Target="http://ift.tt/LIkMkp" TargetMode="External"/><Relationship Id="rId8" Type="http://schemas.openxmlformats.org/officeDocument/2006/relationships/hyperlink" Target="http://ift.tt/1jLBvC9" TargetMode="External"/><Relationship Id="rId386" Type="http://schemas.openxmlformats.org/officeDocument/2006/relationships/hyperlink" Target="http://ift.tt/1a4z8a7" TargetMode="External"/><Relationship Id="rId3037" Type="http://schemas.openxmlformats.org/officeDocument/2006/relationships/hyperlink" Target="http://ift.tt/1bd0Pyx" TargetMode="External"/><Relationship Id="rId3029" Type="http://schemas.openxmlformats.org/officeDocument/2006/relationships/hyperlink" Target="http://ift.tt/1bGKS1b" TargetMode="External"/><Relationship Id="rId3028" Type="http://schemas.openxmlformats.org/officeDocument/2006/relationships/hyperlink" Target="http://ift.tt/1fKH5zi" TargetMode="External"/><Relationship Id="rId381" Type="http://schemas.openxmlformats.org/officeDocument/2006/relationships/hyperlink" Target="http://ift.tt/1kfBYdt" TargetMode="External"/><Relationship Id="rId380" Type="http://schemas.openxmlformats.org/officeDocument/2006/relationships/hyperlink" Target="http://ift.tt/1bDxuaO" TargetMode="External"/><Relationship Id="rId379" Type="http://schemas.openxmlformats.org/officeDocument/2006/relationships/hyperlink" Target="http://ift.tt/1jPe6jf" TargetMode="External"/><Relationship Id="rId2170" Type="http://schemas.openxmlformats.org/officeDocument/2006/relationships/hyperlink" Target="http://ift.tt/1kbiTeY" TargetMode="External"/><Relationship Id="rId2171" Type="http://schemas.openxmlformats.org/officeDocument/2006/relationships/hyperlink" Target="http://ift.tt/1cU3zQ0" TargetMode="External"/><Relationship Id="rId2172" Type="http://schemas.openxmlformats.org/officeDocument/2006/relationships/hyperlink" Target="http://ift.tt/1arYGOA" TargetMode="External"/><Relationship Id="rId374" Type="http://schemas.openxmlformats.org/officeDocument/2006/relationships/hyperlink" Target="http://ift.tt/1czZyjz" TargetMode="External"/><Relationship Id="rId2173" Type="http://schemas.openxmlformats.org/officeDocument/2006/relationships/hyperlink" Target="http://ift.tt/1kRLm7i" TargetMode="External"/><Relationship Id="rId3021" Type="http://schemas.openxmlformats.org/officeDocument/2006/relationships/hyperlink" Target="http://ift.tt/1fKT8ww" TargetMode="External"/><Relationship Id="rId373" Type="http://schemas.openxmlformats.org/officeDocument/2006/relationships/hyperlink" Target="http://ift.tt/1czZe4l" TargetMode="External"/><Relationship Id="rId2174" Type="http://schemas.openxmlformats.org/officeDocument/2006/relationships/hyperlink" Target="http://ift.tt/1g18eOS" TargetMode="External"/><Relationship Id="rId3020" Type="http://schemas.openxmlformats.org/officeDocument/2006/relationships/hyperlink" Target="http://ift.tt/1eCBdvo" TargetMode="External"/><Relationship Id="rId372" Type="http://schemas.openxmlformats.org/officeDocument/2006/relationships/hyperlink" Target="http://ift.tt/1czYWKP" TargetMode="External"/><Relationship Id="rId2175" Type="http://schemas.openxmlformats.org/officeDocument/2006/relationships/hyperlink" Target="http://ift.tt/1epkHP7" TargetMode="External"/><Relationship Id="rId3023" Type="http://schemas.openxmlformats.org/officeDocument/2006/relationships/hyperlink" Target="http://ift.tt/NkLz82" TargetMode="External"/><Relationship Id="rId371" Type="http://schemas.openxmlformats.org/officeDocument/2006/relationships/hyperlink" Target="http://ift.tt/1flzqZy" TargetMode="External"/><Relationship Id="rId2176" Type="http://schemas.openxmlformats.org/officeDocument/2006/relationships/hyperlink" Target="http://ift.tt/1jeT3GR" TargetMode="External"/><Relationship Id="rId3022" Type="http://schemas.openxmlformats.org/officeDocument/2006/relationships/hyperlink" Target="http://ift.tt/1fKT8wx" TargetMode="External"/><Relationship Id="rId378" Type="http://schemas.openxmlformats.org/officeDocument/2006/relationships/hyperlink" Target="http://ift.tt/1nrkQnN" TargetMode="External"/><Relationship Id="rId2177" Type="http://schemas.openxmlformats.org/officeDocument/2006/relationships/hyperlink" Target="http://ift.tt/1epkHP9" TargetMode="External"/><Relationship Id="rId3025" Type="http://schemas.openxmlformats.org/officeDocument/2006/relationships/hyperlink" Target="http://ift.tt/LIqoLf" TargetMode="External"/><Relationship Id="rId377" Type="http://schemas.openxmlformats.org/officeDocument/2006/relationships/hyperlink" Target="http://ift.tt/1flC15O" TargetMode="External"/><Relationship Id="rId2178" Type="http://schemas.openxmlformats.org/officeDocument/2006/relationships/hyperlink" Target="http://ift.tt/1nR49SH" TargetMode="External"/><Relationship Id="rId3024" Type="http://schemas.openxmlformats.org/officeDocument/2006/relationships/hyperlink" Target="http://ift.tt/NkLz86" TargetMode="External"/><Relationship Id="rId376" Type="http://schemas.openxmlformats.org/officeDocument/2006/relationships/hyperlink" Target="http://ift.tt/1flBRet" TargetMode="External"/><Relationship Id="rId2179" Type="http://schemas.openxmlformats.org/officeDocument/2006/relationships/hyperlink" Target="http://ift.tt/1g18f5c" TargetMode="External"/><Relationship Id="rId3027" Type="http://schemas.openxmlformats.org/officeDocument/2006/relationships/hyperlink" Target="http://ift.tt/1bGKPCK" TargetMode="External"/><Relationship Id="rId375" Type="http://schemas.openxmlformats.org/officeDocument/2006/relationships/hyperlink" Target="http://ift.tt/1ffzN6c" TargetMode="External"/><Relationship Id="rId3026" Type="http://schemas.openxmlformats.org/officeDocument/2006/relationships/hyperlink" Target="http://ift.tt/1bGKRKN" TargetMode="External"/><Relationship Id="rId2190" Type="http://schemas.openxmlformats.org/officeDocument/2006/relationships/hyperlink" Target="http://ift.tt/1cU3zQ0" TargetMode="External"/><Relationship Id="rId2191" Type="http://schemas.openxmlformats.org/officeDocument/2006/relationships/hyperlink" Target="http://ift.tt/1arYGOA" TargetMode="External"/><Relationship Id="rId2192" Type="http://schemas.openxmlformats.org/officeDocument/2006/relationships/hyperlink" Target="http://ift.tt/1kRLm7i" TargetMode="External"/><Relationship Id="rId2193" Type="http://schemas.openxmlformats.org/officeDocument/2006/relationships/hyperlink" Target="http://ift.tt/1g18eOS" TargetMode="External"/><Relationship Id="rId2194" Type="http://schemas.openxmlformats.org/officeDocument/2006/relationships/hyperlink" Target="http://ift.tt/1epkHP7" TargetMode="External"/><Relationship Id="rId396" Type="http://schemas.openxmlformats.org/officeDocument/2006/relationships/hyperlink" Target="http://ift.tt/1kfDe0b" TargetMode="External"/><Relationship Id="rId2195" Type="http://schemas.openxmlformats.org/officeDocument/2006/relationships/hyperlink" Target="http://ift.tt/1jeT3GR" TargetMode="External"/><Relationship Id="rId395" Type="http://schemas.openxmlformats.org/officeDocument/2006/relationships/hyperlink" Target="http://ift.tt/1baKhEF" TargetMode="External"/><Relationship Id="rId2196" Type="http://schemas.openxmlformats.org/officeDocument/2006/relationships/hyperlink" Target="http://ift.tt/1epkHP9" TargetMode="External"/><Relationship Id="rId394" Type="http://schemas.openxmlformats.org/officeDocument/2006/relationships/hyperlink" Target="http://ift.tt/1aKTPZs" TargetMode="External"/><Relationship Id="rId2197" Type="http://schemas.openxmlformats.org/officeDocument/2006/relationships/hyperlink" Target="http://ift.tt/1nR49SH" TargetMode="External"/><Relationship Id="rId393" Type="http://schemas.openxmlformats.org/officeDocument/2006/relationships/hyperlink" Target="http://ift.tt/1kfHixF" TargetMode="External"/><Relationship Id="rId2198" Type="http://schemas.openxmlformats.org/officeDocument/2006/relationships/hyperlink" Target="http://ift.tt/1g18f5c" TargetMode="External"/><Relationship Id="rId2199" Type="http://schemas.openxmlformats.org/officeDocument/2006/relationships/hyperlink" Target="http://ift.tt/1nSuaRR" TargetMode="External"/><Relationship Id="rId399" Type="http://schemas.openxmlformats.org/officeDocument/2006/relationships/hyperlink" Target="http://ift.tt/1baKjfP" TargetMode="External"/><Relationship Id="rId398" Type="http://schemas.openxmlformats.org/officeDocument/2006/relationships/hyperlink" Target="http://ift.tt/1kfDhcw" TargetMode="External"/><Relationship Id="rId397" Type="http://schemas.openxmlformats.org/officeDocument/2006/relationships/hyperlink" Target="http://ift.tt/1baKjfL" TargetMode="External"/><Relationship Id="rId1730" Type="http://schemas.openxmlformats.org/officeDocument/2006/relationships/hyperlink" Target="http://ift.tt/1cNvFMO" TargetMode="External"/><Relationship Id="rId1731" Type="http://schemas.openxmlformats.org/officeDocument/2006/relationships/hyperlink" Target="http://ift.tt/1j8gstr" TargetMode="External"/><Relationship Id="rId1732" Type="http://schemas.openxmlformats.org/officeDocument/2006/relationships/hyperlink" Target="http://ift.tt/1j8gIsl" TargetMode="External"/><Relationship Id="rId1733" Type="http://schemas.openxmlformats.org/officeDocument/2006/relationships/hyperlink" Target="http://ift.tt/1j8gIsp" TargetMode="External"/><Relationship Id="rId1734" Type="http://schemas.openxmlformats.org/officeDocument/2006/relationships/hyperlink" Target="http://ift.tt/1j8gT79" TargetMode="External"/><Relationship Id="rId1735" Type="http://schemas.openxmlformats.org/officeDocument/2006/relationships/hyperlink" Target="http://ift.tt/1fBsN61" TargetMode="External"/><Relationship Id="rId1736" Type="http://schemas.openxmlformats.org/officeDocument/2006/relationships/hyperlink" Target="http://ift.tt/1inD9ah" TargetMode="External"/><Relationship Id="rId1737" Type="http://schemas.openxmlformats.org/officeDocument/2006/relationships/hyperlink" Target="http://ift.tt/1kHjFxZ" TargetMode="External"/><Relationship Id="rId1738" Type="http://schemas.openxmlformats.org/officeDocument/2006/relationships/hyperlink" Target="http://satxcc.github.io" TargetMode="External"/><Relationship Id="rId1739" Type="http://schemas.openxmlformats.org/officeDocument/2006/relationships/hyperlink" Target="http://ift.tt/1kHkPd4" TargetMode="External"/><Relationship Id="rId1720" Type="http://schemas.openxmlformats.org/officeDocument/2006/relationships/hyperlink" Target="http://ift.tt/1j89AME" TargetMode="External"/><Relationship Id="rId1721" Type="http://schemas.openxmlformats.org/officeDocument/2006/relationships/hyperlink" Target="http://ift.tt/1bkXbwR" TargetMode="External"/><Relationship Id="rId1722" Type="http://schemas.openxmlformats.org/officeDocument/2006/relationships/hyperlink" Target="http://ift.tt/1fCqJdY" TargetMode="External"/><Relationship Id="rId1723" Type="http://schemas.openxmlformats.org/officeDocument/2006/relationships/hyperlink" Target="http://ift.tt/1bkXfgj" TargetMode="External"/><Relationship Id="rId1724" Type="http://schemas.openxmlformats.org/officeDocument/2006/relationships/hyperlink" Target="http://ift.tt/1nKqh18" TargetMode="External"/><Relationship Id="rId1725" Type="http://schemas.openxmlformats.org/officeDocument/2006/relationships/hyperlink" Target="http://ift.tt/LsY6Vc" TargetMode="External"/><Relationship Id="rId1726" Type="http://schemas.openxmlformats.org/officeDocument/2006/relationships/hyperlink" Target="http://ift.tt/1nKqh1h" TargetMode="External"/><Relationship Id="rId1727" Type="http://schemas.openxmlformats.org/officeDocument/2006/relationships/hyperlink" Target="http://ift.tt/MU0DJv" TargetMode="External"/><Relationship Id="rId1728" Type="http://schemas.openxmlformats.org/officeDocument/2006/relationships/hyperlink" Target="http://ift.tt/1cN5gi4" TargetMode="External"/><Relationship Id="rId1729" Type="http://schemas.openxmlformats.org/officeDocument/2006/relationships/hyperlink" Target="http://ift.tt/1inCENk" TargetMode="External"/><Relationship Id="rId1752" Type="http://schemas.openxmlformats.org/officeDocument/2006/relationships/hyperlink" Target="http://ift.tt/MU0DJv" TargetMode="External"/><Relationship Id="rId1753" Type="http://schemas.openxmlformats.org/officeDocument/2006/relationships/hyperlink" Target="http://ift.tt/1cN5gi4" TargetMode="External"/><Relationship Id="rId2600" Type="http://schemas.openxmlformats.org/officeDocument/2006/relationships/hyperlink" Target="http://ift.tt/1aBg6IJ" TargetMode="External"/><Relationship Id="rId1754" Type="http://schemas.openxmlformats.org/officeDocument/2006/relationships/hyperlink" Target="http://ift.tt/1inCENk" TargetMode="External"/><Relationship Id="rId2601" Type="http://schemas.openxmlformats.org/officeDocument/2006/relationships/hyperlink" Target="http://ift.tt/1g01ou1" TargetMode="External"/><Relationship Id="rId1755" Type="http://schemas.openxmlformats.org/officeDocument/2006/relationships/hyperlink" Target="http://ift.tt/1cNvFMO" TargetMode="External"/><Relationship Id="rId2602" Type="http://schemas.openxmlformats.org/officeDocument/2006/relationships/hyperlink" Target="http://ift.tt/1d1p7KH" TargetMode="External"/><Relationship Id="rId1756" Type="http://schemas.openxmlformats.org/officeDocument/2006/relationships/hyperlink" Target="http://ift.tt/1j8gstr" TargetMode="External"/><Relationship Id="rId2603" Type="http://schemas.openxmlformats.org/officeDocument/2006/relationships/hyperlink" Target="http://ift.tt/1g01Dp1" TargetMode="External"/><Relationship Id="rId1757" Type="http://schemas.openxmlformats.org/officeDocument/2006/relationships/hyperlink" Target="http://ift.tt/1j8gIsl" TargetMode="External"/><Relationship Id="rId2604" Type="http://schemas.openxmlformats.org/officeDocument/2006/relationships/hyperlink" Target="http://ift.tt/Ncl30w" TargetMode="External"/><Relationship Id="rId1758" Type="http://schemas.openxmlformats.org/officeDocument/2006/relationships/hyperlink" Target="http://ift.tt/1j8gIsp" TargetMode="External"/><Relationship Id="rId2605" Type="http://schemas.openxmlformats.org/officeDocument/2006/relationships/hyperlink" Target="http://ift.tt/1l3ADHg" TargetMode="External"/><Relationship Id="rId1759" Type="http://schemas.openxmlformats.org/officeDocument/2006/relationships/hyperlink" Target="http://ift.tt/1j8gT79" TargetMode="External"/><Relationship Id="rId2606" Type="http://schemas.openxmlformats.org/officeDocument/2006/relationships/hyperlink" Target="http://ift.tt/Ncl30F" TargetMode="External"/><Relationship Id="rId808" Type="http://schemas.openxmlformats.org/officeDocument/2006/relationships/hyperlink" Target="http://ift.tt/1klFB1v" TargetMode="External"/><Relationship Id="rId2607" Type="http://schemas.openxmlformats.org/officeDocument/2006/relationships/hyperlink" Target="http://ift.tt/1l3AGmb" TargetMode="External"/><Relationship Id="rId807" Type="http://schemas.openxmlformats.org/officeDocument/2006/relationships/hyperlink" Target="http://ift.tt/1klFsv5" TargetMode="External"/><Relationship Id="rId2608" Type="http://schemas.openxmlformats.org/officeDocument/2006/relationships/hyperlink" Target="http://ift.tt/1gScEw7" TargetMode="External"/><Relationship Id="rId806" Type="http://schemas.openxmlformats.org/officeDocument/2006/relationships/hyperlink" Target="http://ift.tt/1klFmDG" TargetMode="External"/><Relationship Id="rId2609" Type="http://schemas.openxmlformats.org/officeDocument/2006/relationships/hyperlink" Target="http://ift.tt/1nZ5M0P" TargetMode="External"/><Relationship Id="rId805" Type="http://schemas.openxmlformats.org/officeDocument/2006/relationships/hyperlink" Target="http://ift.tt/1iUuwXm" TargetMode="External"/><Relationship Id="rId809" Type="http://schemas.openxmlformats.org/officeDocument/2006/relationships/hyperlink" Target="http://ift.tt/1mK55Fe" TargetMode="External"/><Relationship Id="rId800" Type="http://schemas.openxmlformats.org/officeDocument/2006/relationships/hyperlink" Target="http://ift.tt/1dSGRmS" TargetMode="External"/><Relationship Id="rId804" Type="http://schemas.openxmlformats.org/officeDocument/2006/relationships/hyperlink" Target="http://ift.tt/1fEcKTj" TargetMode="External"/><Relationship Id="rId803" Type="http://schemas.openxmlformats.org/officeDocument/2006/relationships/hyperlink" Target="http://ift.tt/1iUutLi" TargetMode="External"/><Relationship Id="rId802" Type="http://schemas.openxmlformats.org/officeDocument/2006/relationships/hyperlink" Target="http://ift.tt/1klEXkJ" TargetMode="External"/><Relationship Id="rId801" Type="http://schemas.openxmlformats.org/officeDocument/2006/relationships/hyperlink" Target="http://ift.tt/1iUufDG" TargetMode="External"/><Relationship Id="rId1750" Type="http://schemas.openxmlformats.org/officeDocument/2006/relationships/hyperlink" Target="http://ift.tt/LsY6Vc" TargetMode="External"/><Relationship Id="rId1751" Type="http://schemas.openxmlformats.org/officeDocument/2006/relationships/hyperlink" Target="http://ift.tt/1nKqh1h" TargetMode="External"/><Relationship Id="rId1741" Type="http://schemas.openxmlformats.org/officeDocument/2006/relationships/hyperlink" Target="http://ift.tt/1kHkNBS" TargetMode="External"/><Relationship Id="rId1742" Type="http://schemas.openxmlformats.org/officeDocument/2006/relationships/hyperlink" Target="http://ift.tt/1boAVp1" TargetMode="External"/><Relationship Id="rId1743" Type="http://schemas.openxmlformats.org/officeDocument/2006/relationships/hyperlink" Target="http://ift.tt/1k5ewC0" TargetMode="External"/><Relationship Id="rId1744" Type="http://schemas.openxmlformats.org/officeDocument/2006/relationships/hyperlink" Target="http://ift.tt/1kHkNBY" TargetMode="External"/><Relationship Id="rId1745" Type="http://schemas.openxmlformats.org/officeDocument/2006/relationships/hyperlink" Target="http://ift.tt/1nKwUAB" TargetMode="External"/><Relationship Id="rId1746" Type="http://schemas.openxmlformats.org/officeDocument/2006/relationships/hyperlink" Target="http://proudvoices.com" TargetMode="External"/><Relationship Id="rId1747" Type="http://schemas.openxmlformats.org/officeDocument/2006/relationships/hyperlink" Target="http://ift.tt/1nKtDkE" TargetMode="External"/><Relationship Id="rId1748" Type="http://schemas.openxmlformats.org/officeDocument/2006/relationships/hyperlink" Target="http://ift.tt/1bkXfgj" TargetMode="External"/><Relationship Id="rId1749" Type="http://schemas.openxmlformats.org/officeDocument/2006/relationships/hyperlink" Target="http://ift.tt/1nKqh18" TargetMode="External"/><Relationship Id="rId1740" Type="http://schemas.openxmlformats.org/officeDocument/2006/relationships/hyperlink" Target="http://ift.tt/1boAVoX" TargetMode="External"/><Relationship Id="rId1710" Type="http://schemas.openxmlformats.org/officeDocument/2006/relationships/hyperlink" Target="http://ift.tt/1j89xQR" TargetMode="External"/><Relationship Id="rId1711" Type="http://schemas.openxmlformats.org/officeDocument/2006/relationships/hyperlink" Target="http://ift.tt/1inzZ6i" TargetMode="External"/><Relationship Id="rId1712" Type="http://schemas.openxmlformats.org/officeDocument/2006/relationships/hyperlink" Target="http://ift.tt/1kHem1E" TargetMode="External"/><Relationship Id="rId1713" Type="http://schemas.openxmlformats.org/officeDocument/2006/relationships/hyperlink" Target="http://ift.tt/1j89AfE" TargetMode="External"/><Relationship Id="rId1714" Type="http://schemas.openxmlformats.org/officeDocument/2006/relationships/hyperlink" Target="http://ift.tt/1inA0Y3" TargetMode="External"/><Relationship Id="rId1715" Type="http://schemas.openxmlformats.org/officeDocument/2006/relationships/hyperlink" Target="http://ift.tt/1j89AfG" TargetMode="External"/><Relationship Id="rId1716" Type="http://schemas.openxmlformats.org/officeDocument/2006/relationships/hyperlink" Target="http://ift.tt/1inzZ6r" TargetMode="External"/><Relationship Id="rId1717" Type="http://schemas.openxmlformats.org/officeDocument/2006/relationships/hyperlink" Target="http://ift.tt/1inA1ej" TargetMode="External"/><Relationship Id="rId1718" Type="http://schemas.openxmlformats.org/officeDocument/2006/relationships/hyperlink" Target="http://ift.tt/1j89AMA" TargetMode="External"/><Relationship Id="rId1719" Type="http://schemas.openxmlformats.org/officeDocument/2006/relationships/hyperlink" Target="http://ift.tt/1inA1en" TargetMode="External"/><Relationship Id="rId1700" Type="http://schemas.openxmlformats.org/officeDocument/2006/relationships/hyperlink" Target="http://ift.tt/1inD9ah" TargetMode="External"/><Relationship Id="rId1701" Type="http://schemas.openxmlformats.org/officeDocument/2006/relationships/hyperlink" Target="http://ift.tt/1kHjFxZ" TargetMode="External"/><Relationship Id="rId1702" Type="http://schemas.openxmlformats.org/officeDocument/2006/relationships/hyperlink" Target="http://satxcc.github.io" TargetMode="External"/><Relationship Id="rId1703" Type="http://schemas.openxmlformats.org/officeDocument/2006/relationships/hyperlink" Target="http://ift.tt/1kHkPd4" TargetMode="External"/><Relationship Id="rId1704" Type="http://schemas.openxmlformats.org/officeDocument/2006/relationships/hyperlink" Target="http://ift.tt/1boAVoX" TargetMode="External"/><Relationship Id="rId1705" Type="http://schemas.openxmlformats.org/officeDocument/2006/relationships/hyperlink" Target="http://ift.tt/1kHkNBS" TargetMode="External"/><Relationship Id="rId1706" Type="http://schemas.openxmlformats.org/officeDocument/2006/relationships/hyperlink" Target="http://ift.tt/1boAVp1" TargetMode="External"/><Relationship Id="rId1707" Type="http://schemas.openxmlformats.org/officeDocument/2006/relationships/hyperlink" Target="http://ift.tt/1k5ewC0" TargetMode="External"/><Relationship Id="rId1708" Type="http://schemas.openxmlformats.org/officeDocument/2006/relationships/hyperlink" Target="http://ift.tt/1kHkNBY" TargetMode="External"/><Relationship Id="rId1709" Type="http://schemas.openxmlformats.org/officeDocument/2006/relationships/hyperlink" Target="http://ift.tt/1kHkNSe" TargetMode="External"/><Relationship Id="rId40" Type="http://schemas.openxmlformats.org/officeDocument/2006/relationships/hyperlink" Target="http://ift.tt/1fyj4eQ" TargetMode="External"/><Relationship Id="rId1334" Type="http://schemas.openxmlformats.org/officeDocument/2006/relationships/hyperlink" Target="http://ift.tt/1bhh7km" TargetMode="External"/><Relationship Id="rId2665" Type="http://schemas.openxmlformats.org/officeDocument/2006/relationships/hyperlink" Target="http://ift.tt/1nZPwwv" TargetMode="External"/><Relationship Id="rId1335" Type="http://schemas.openxmlformats.org/officeDocument/2006/relationships/hyperlink" Target="http://ift.tt/1fyru84" TargetMode="External"/><Relationship Id="rId2666" Type="http://schemas.openxmlformats.org/officeDocument/2006/relationships/hyperlink" Target="http://ift.tt/1fCk4OP" TargetMode="External"/><Relationship Id="rId42" Type="http://schemas.openxmlformats.org/officeDocument/2006/relationships/hyperlink" Target="http://ift.tt/1dPG9H3" TargetMode="External"/><Relationship Id="rId1336" Type="http://schemas.openxmlformats.org/officeDocument/2006/relationships/hyperlink" Target="http://ift.tt/1gDc05E" TargetMode="External"/><Relationship Id="rId2667" Type="http://schemas.openxmlformats.org/officeDocument/2006/relationships/hyperlink" Target="http://ift.tt/1g0MiEE" TargetMode="External"/><Relationship Id="rId41" Type="http://schemas.openxmlformats.org/officeDocument/2006/relationships/hyperlink" Target="http://ift.tt/1dPG9GZ" TargetMode="External"/><Relationship Id="rId1337" Type="http://schemas.openxmlformats.org/officeDocument/2006/relationships/hyperlink" Target="http://ift.tt/1i7Hduy" TargetMode="External"/><Relationship Id="rId2668" Type="http://schemas.openxmlformats.org/officeDocument/2006/relationships/hyperlink" Target="http://ift.tt/1nZMcBy" TargetMode="External"/><Relationship Id="rId44" Type="http://schemas.openxmlformats.org/officeDocument/2006/relationships/hyperlink" Target="http://ift.tt/1iNBi12" TargetMode="External"/><Relationship Id="rId1338" Type="http://schemas.openxmlformats.org/officeDocument/2006/relationships/hyperlink" Target="http://ift.tt/1gDc2dC" TargetMode="External"/><Relationship Id="rId2669" Type="http://schemas.openxmlformats.org/officeDocument/2006/relationships/hyperlink" Target="http://ift.tt/1nZMcBA" TargetMode="External"/><Relationship Id="rId43" Type="http://schemas.openxmlformats.org/officeDocument/2006/relationships/hyperlink" Target="http://ift.tt/1dPG8CW" TargetMode="External"/><Relationship Id="rId1339" Type="http://schemas.openxmlformats.org/officeDocument/2006/relationships/hyperlink" Target="http://ift.tt/1i7HdKQ" TargetMode="External"/><Relationship Id="rId46" Type="http://schemas.openxmlformats.org/officeDocument/2006/relationships/hyperlink" Target="http://ift.tt/1iNBBsC" TargetMode="External"/><Relationship Id="rId45" Type="http://schemas.openxmlformats.org/officeDocument/2006/relationships/hyperlink" Target="http://ift.tt/1n0mgm5" TargetMode="External"/><Relationship Id="rId745" Type="http://schemas.openxmlformats.org/officeDocument/2006/relationships/hyperlink" Target="http://ift.tt/1a7i0AF" TargetMode="External"/><Relationship Id="rId744" Type="http://schemas.openxmlformats.org/officeDocument/2006/relationships/hyperlink" Target="http://ift.tt/1a7hzq7" TargetMode="External"/><Relationship Id="rId743" Type="http://schemas.openxmlformats.org/officeDocument/2006/relationships/hyperlink" Target="http://ift.tt/1ddRJLY" TargetMode="External"/><Relationship Id="rId742" Type="http://schemas.openxmlformats.org/officeDocument/2006/relationships/hyperlink" Target="http://ift.tt/1ddRrF2" TargetMode="External"/><Relationship Id="rId749" Type="http://schemas.openxmlformats.org/officeDocument/2006/relationships/hyperlink" Target="http://ift.tt/1ddRrF2" TargetMode="External"/><Relationship Id="rId748" Type="http://schemas.openxmlformats.org/officeDocument/2006/relationships/hyperlink" Target="http://ift.tt/1kl9san" TargetMode="External"/><Relationship Id="rId747" Type="http://schemas.openxmlformats.org/officeDocument/2006/relationships/hyperlink" Target="http://ift.tt/1iUdlW1" TargetMode="External"/><Relationship Id="rId746" Type="http://schemas.openxmlformats.org/officeDocument/2006/relationships/hyperlink" Target="http://ift.tt/1kl9cbt" TargetMode="External"/><Relationship Id="rId48" Type="http://schemas.openxmlformats.org/officeDocument/2006/relationships/hyperlink" Target="http://ift.tt/1b73A1F" TargetMode="External"/><Relationship Id="rId47" Type="http://schemas.openxmlformats.org/officeDocument/2006/relationships/hyperlink" Target="http://ift.tt/1n0mpWI" TargetMode="External"/><Relationship Id="rId49" Type="http://schemas.openxmlformats.org/officeDocument/2006/relationships/hyperlink" Target="http://ift.tt/1kazFIE" TargetMode="External"/><Relationship Id="rId2660" Type="http://schemas.openxmlformats.org/officeDocument/2006/relationships/hyperlink" Target="http://ift.tt/NdkxPQ" TargetMode="External"/><Relationship Id="rId741" Type="http://schemas.openxmlformats.org/officeDocument/2006/relationships/hyperlink" Target="http://ift.tt/1jSvx2l" TargetMode="External"/><Relationship Id="rId1330" Type="http://schemas.openxmlformats.org/officeDocument/2006/relationships/hyperlink" Target="http://ift.tt/1fyru7X" TargetMode="External"/><Relationship Id="rId2661" Type="http://schemas.openxmlformats.org/officeDocument/2006/relationships/hyperlink" Target="http://ift.tt/1nfyGqd" TargetMode="External"/><Relationship Id="rId740" Type="http://schemas.openxmlformats.org/officeDocument/2006/relationships/hyperlink" Target="http://ift.tt/1cCPQwU" TargetMode="External"/><Relationship Id="rId1331" Type="http://schemas.openxmlformats.org/officeDocument/2006/relationships/hyperlink" Target="http://ift.tt/1diQnQ3" TargetMode="External"/><Relationship Id="rId2662" Type="http://schemas.openxmlformats.org/officeDocument/2006/relationships/hyperlink" Target="http://ift.tt/1fCl3yv" TargetMode="External"/><Relationship Id="rId1332" Type="http://schemas.openxmlformats.org/officeDocument/2006/relationships/hyperlink" Target="http://ift.tt/1diQlYA" TargetMode="External"/><Relationship Id="rId2663" Type="http://schemas.openxmlformats.org/officeDocument/2006/relationships/hyperlink" Target="http://ift.tt/1aCq24U" TargetMode="External"/><Relationship Id="rId1333" Type="http://schemas.openxmlformats.org/officeDocument/2006/relationships/hyperlink" Target="http://ift.tt/1bQ8YTK" TargetMode="External"/><Relationship Id="rId2664" Type="http://schemas.openxmlformats.org/officeDocument/2006/relationships/hyperlink" Target="http://ift.tt/1nZPrsL" TargetMode="External"/><Relationship Id="rId1323" Type="http://schemas.openxmlformats.org/officeDocument/2006/relationships/hyperlink" Target="http://ift.tt/1j1Hra7" TargetMode="External"/><Relationship Id="rId2654" Type="http://schemas.openxmlformats.org/officeDocument/2006/relationships/hyperlink" Target="http://ift.tt/1kjIoLb" TargetMode="External"/><Relationship Id="rId1324" Type="http://schemas.openxmlformats.org/officeDocument/2006/relationships/hyperlink" Target="http://ift.tt/1ikHBXa" TargetMode="External"/><Relationship Id="rId2655" Type="http://schemas.openxmlformats.org/officeDocument/2006/relationships/hyperlink" Target="http://ift.tt/1e8CVhR" TargetMode="External"/><Relationship Id="rId31" Type="http://schemas.openxmlformats.org/officeDocument/2006/relationships/hyperlink" Target="http://ift.tt/1n096Fv" TargetMode="External"/><Relationship Id="rId1325" Type="http://schemas.openxmlformats.org/officeDocument/2006/relationships/hyperlink" Target="http://ift.tt/1ikHBXc" TargetMode="External"/><Relationship Id="rId2656" Type="http://schemas.openxmlformats.org/officeDocument/2006/relationships/hyperlink" Target="http://ift.tt/1kjIr9V" TargetMode="External"/><Relationship Id="rId30" Type="http://schemas.openxmlformats.org/officeDocument/2006/relationships/hyperlink" Target="http://ift.tt/1jLG3Z7" TargetMode="External"/><Relationship Id="rId1326" Type="http://schemas.openxmlformats.org/officeDocument/2006/relationships/hyperlink" Target="http://ift.tt/1fMJ2vf" TargetMode="External"/><Relationship Id="rId2657" Type="http://schemas.openxmlformats.org/officeDocument/2006/relationships/hyperlink" Target="http://ift.tt/1nfyyHo" TargetMode="External"/><Relationship Id="rId33" Type="http://schemas.openxmlformats.org/officeDocument/2006/relationships/hyperlink" Target="http://ift.tt/1b94mbt" TargetMode="External"/><Relationship Id="rId1327" Type="http://schemas.openxmlformats.org/officeDocument/2006/relationships/hyperlink" Target="http://ift.tt/1j1HsuF" TargetMode="External"/><Relationship Id="rId2658" Type="http://schemas.openxmlformats.org/officeDocument/2006/relationships/hyperlink" Target="http://ift.tt/1nfyw2g" TargetMode="External"/><Relationship Id="rId32" Type="http://schemas.openxmlformats.org/officeDocument/2006/relationships/hyperlink" Target="http://ift.tt/1b94l7g" TargetMode="External"/><Relationship Id="rId1328" Type="http://schemas.openxmlformats.org/officeDocument/2006/relationships/hyperlink" Target="http://ift.tt/1ikHzyq" TargetMode="External"/><Relationship Id="rId2659" Type="http://schemas.openxmlformats.org/officeDocument/2006/relationships/hyperlink" Target="http://ift.tt/1nfyxTR" TargetMode="External"/><Relationship Id="rId35" Type="http://schemas.openxmlformats.org/officeDocument/2006/relationships/hyperlink" Target="http://ift.tt/1fouHae" TargetMode="External"/><Relationship Id="rId1329" Type="http://schemas.openxmlformats.org/officeDocument/2006/relationships/hyperlink" Target="http://ift.tt/1ikHzys" TargetMode="External"/><Relationship Id="rId34" Type="http://schemas.openxmlformats.org/officeDocument/2006/relationships/hyperlink" Target="http://ift.tt/1fouG5W" TargetMode="External"/><Relationship Id="rId739" Type="http://schemas.openxmlformats.org/officeDocument/2006/relationships/hyperlink" Target="http://ift.tt/1fqXKsV" TargetMode="External"/><Relationship Id="rId734" Type="http://schemas.openxmlformats.org/officeDocument/2006/relationships/hyperlink" Target="http://ift.tt/1cCTdUu" TargetMode="External"/><Relationship Id="rId733" Type="http://schemas.openxmlformats.org/officeDocument/2006/relationships/hyperlink" Target="http://ift.tt/1fqXlH6" TargetMode="External"/><Relationship Id="rId732" Type="http://schemas.openxmlformats.org/officeDocument/2006/relationships/hyperlink" Target="http://bithost.io" TargetMode="External"/><Relationship Id="rId731" Type="http://schemas.openxmlformats.org/officeDocument/2006/relationships/hyperlink" Target="http://ift.tt/1fqXeLC" TargetMode="External"/><Relationship Id="rId738" Type="http://schemas.openxmlformats.org/officeDocument/2006/relationships/hyperlink" Target="http://ift.tt/LhMlRk" TargetMode="External"/><Relationship Id="rId737" Type="http://schemas.openxmlformats.org/officeDocument/2006/relationships/hyperlink" Target="http://ift.tt/1fqXBWz" TargetMode="External"/><Relationship Id="rId736" Type="http://schemas.openxmlformats.org/officeDocument/2006/relationships/hyperlink" Target="http://ift.tt/1fqXDgZ" TargetMode="External"/><Relationship Id="rId735" Type="http://schemas.openxmlformats.org/officeDocument/2006/relationships/hyperlink" Target="http://ift.tt/1cCTdUx" TargetMode="External"/><Relationship Id="rId37" Type="http://schemas.openxmlformats.org/officeDocument/2006/relationships/hyperlink" Target="http://ift.tt/1fouJ1N" TargetMode="External"/><Relationship Id="rId36" Type="http://schemas.openxmlformats.org/officeDocument/2006/relationships/hyperlink" Target="http://ift.tt/1fouIed" TargetMode="External"/><Relationship Id="rId39" Type="http://schemas.openxmlformats.org/officeDocument/2006/relationships/hyperlink" Target="http://ift.tt/1fyj66q" TargetMode="External"/><Relationship Id="rId38" Type="http://schemas.openxmlformats.org/officeDocument/2006/relationships/hyperlink" Target="http://ift.tt/1nnpGlI" TargetMode="External"/><Relationship Id="rId730" Type="http://schemas.openxmlformats.org/officeDocument/2006/relationships/hyperlink" Target="http://ift.tt/1fq0ozf" TargetMode="External"/><Relationship Id="rId2650" Type="http://schemas.openxmlformats.org/officeDocument/2006/relationships/hyperlink" Target="http://ift.tt/1nfqhmB" TargetMode="External"/><Relationship Id="rId1320" Type="http://schemas.openxmlformats.org/officeDocument/2006/relationships/hyperlink" Target="http://ift.tt/1fAiYEY" TargetMode="External"/><Relationship Id="rId2651" Type="http://schemas.openxmlformats.org/officeDocument/2006/relationships/hyperlink" Target="http://ift.tt/1eE1S9y" TargetMode="External"/><Relationship Id="rId1321" Type="http://schemas.openxmlformats.org/officeDocument/2006/relationships/hyperlink" Target="http://ift.tt/1cJsW79" TargetMode="External"/><Relationship Id="rId2652" Type="http://schemas.openxmlformats.org/officeDocument/2006/relationships/hyperlink" Target="http://ift.tt/1g9rKbO" TargetMode="External"/><Relationship Id="rId1322" Type="http://schemas.openxmlformats.org/officeDocument/2006/relationships/hyperlink" Target="http://ift.tt/1fAjgM5" TargetMode="External"/><Relationship Id="rId2653" Type="http://schemas.openxmlformats.org/officeDocument/2006/relationships/hyperlink" Target="http://ift.tt/1bBlWrU" TargetMode="External"/><Relationship Id="rId1356" Type="http://schemas.openxmlformats.org/officeDocument/2006/relationships/hyperlink" Target="http://ift.tt/LDxeCl" TargetMode="External"/><Relationship Id="rId2203" Type="http://schemas.openxmlformats.org/officeDocument/2006/relationships/hyperlink" Target="http://ift.tt/1c2ThbW" TargetMode="External"/><Relationship Id="rId2687" Type="http://schemas.openxmlformats.org/officeDocument/2006/relationships/hyperlink" Target="http://ift.tt/1nfyyHo" TargetMode="External"/><Relationship Id="rId1357" Type="http://schemas.openxmlformats.org/officeDocument/2006/relationships/hyperlink" Target="http://ift.tt/1kxG0OC" TargetMode="External"/><Relationship Id="rId2204" Type="http://schemas.openxmlformats.org/officeDocument/2006/relationships/hyperlink" Target="http://ift.tt/LxHJ9E" TargetMode="External"/><Relationship Id="rId2688" Type="http://schemas.openxmlformats.org/officeDocument/2006/relationships/hyperlink" Target="http://ift.tt/1nfyw2g" TargetMode="External"/><Relationship Id="rId20" Type="http://schemas.openxmlformats.org/officeDocument/2006/relationships/hyperlink" Target="http://ift.tt/1icnxGr" TargetMode="External"/><Relationship Id="rId1358" Type="http://schemas.openxmlformats.org/officeDocument/2006/relationships/hyperlink" Target="http://ift.tt/1i7ZrvJ" TargetMode="External"/><Relationship Id="rId2205" Type="http://schemas.openxmlformats.org/officeDocument/2006/relationships/hyperlink" Target="http://ift.tt/1c2Rowb" TargetMode="External"/><Relationship Id="rId2689" Type="http://schemas.openxmlformats.org/officeDocument/2006/relationships/hyperlink" Target="http://ift.tt/1fCl3yv" TargetMode="External"/><Relationship Id="rId1359" Type="http://schemas.openxmlformats.org/officeDocument/2006/relationships/hyperlink" Target="http://ift.tt/1ikHBXa" TargetMode="External"/><Relationship Id="rId2206" Type="http://schemas.openxmlformats.org/officeDocument/2006/relationships/hyperlink" Target="http://ift.tt/N18V2i" TargetMode="External"/><Relationship Id="rId22" Type="http://schemas.openxmlformats.org/officeDocument/2006/relationships/hyperlink" Target="http://ift.tt/MqlNic" TargetMode="External"/><Relationship Id="rId2207" Type="http://schemas.openxmlformats.org/officeDocument/2006/relationships/hyperlink" Target="http://ift.tt/1c2Rx2u" TargetMode="External"/><Relationship Id="rId21" Type="http://schemas.openxmlformats.org/officeDocument/2006/relationships/hyperlink" Target="http://ift.tt/1ka6lSs" TargetMode="External"/><Relationship Id="rId2208" Type="http://schemas.openxmlformats.org/officeDocument/2006/relationships/hyperlink" Target="http://ift.tt/N18V2m" TargetMode="External"/><Relationship Id="rId24" Type="http://schemas.openxmlformats.org/officeDocument/2006/relationships/hyperlink" Target="http://ift.tt/MisHFz" TargetMode="External"/><Relationship Id="rId2209" Type="http://schemas.openxmlformats.org/officeDocument/2006/relationships/hyperlink" Target="http://ift.tt/1c2Rx2y" TargetMode="External"/><Relationship Id="rId23" Type="http://schemas.openxmlformats.org/officeDocument/2006/relationships/hyperlink" Target="http://ift.tt/MisEtp" TargetMode="External"/><Relationship Id="rId767" Type="http://schemas.openxmlformats.org/officeDocument/2006/relationships/hyperlink" Target="http://ift.tt/1bdUMaj" TargetMode="External"/><Relationship Id="rId766" Type="http://schemas.openxmlformats.org/officeDocument/2006/relationships/hyperlink" Target="http://ift.tt/1d8zK9O" TargetMode="External"/><Relationship Id="rId765" Type="http://schemas.openxmlformats.org/officeDocument/2006/relationships/hyperlink" Target="http://ift.tt/1bdULTX" TargetMode="External"/><Relationship Id="rId764" Type="http://schemas.openxmlformats.org/officeDocument/2006/relationships/hyperlink" Target="http://ift.tt/1kkWrh5" TargetMode="External"/><Relationship Id="rId769" Type="http://schemas.openxmlformats.org/officeDocument/2006/relationships/hyperlink" Target="http://ift.tt/1bdUNuY" TargetMode="External"/><Relationship Id="rId768" Type="http://schemas.openxmlformats.org/officeDocument/2006/relationships/hyperlink" Target="http://ift.tt/1kkWrxF" TargetMode="External"/><Relationship Id="rId26" Type="http://schemas.openxmlformats.org/officeDocument/2006/relationships/hyperlink" Target="http://ift.tt/MisMZY" TargetMode="External"/><Relationship Id="rId25" Type="http://schemas.openxmlformats.org/officeDocument/2006/relationships/hyperlink" Target="http://ift.tt/1aJ3tvy" TargetMode="External"/><Relationship Id="rId2680" Type="http://schemas.openxmlformats.org/officeDocument/2006/relationships/hyperlink" Target="http://ift.tt/1fCtKJg" TargetMode="External"/><Relationship Id="rId28" Type="http://schemas.openxmlformats.org/officeDocument/2006/relationships/hyperlink" Target="http://ift.tt/MisSk4" TargetMode="External"/><Relationship Id="rId1350" Type="http://schemas.openxmlformats.org/officeDocument/2006/relationships/hyperlink" Target="http://ift.tt/1bk0wQ2" TargetMode="External"/><Relationship Id="rId2681" Type="http://schemas.openxmlformats.org/officeDocument/2006/relationships/hyperlink" Target="http://ift.tt/1nZVjlD" TargetMode="External"/><Relationship Id="rId27" Type="http://schemas.openxmlformats.org/officeDocument/2006/relationships/hyperlink" Target="http://ift.tt/MisS3Q" TargetMode="External"/><Relationship Id="rId1351" Type="http://schemas.openxmlformats.org/officeDocument/2006/relationships/hyperlink" Target="http://ift.tt/1bk0GqE" TargetMode="External"/><Relationship Id="rId2682" Type="http://schemas.openxmlformats.org/officeDocument/2006/relationships/hyperlink" Target="http://ift.tt/1fCtTfN" TargetMode="External"/><Relationship Id="rId763" Type="http://schemas.openxmlformats.org/officeDocument/2006/relationships/hyperlink" Target="http://ift.tt/1bdULTT" TargetMode="External"/><Relationship Id="rId1352" Type="http://schemas.openxmlformats.org/officeDocument/2006/relationships/hyperlink" Target="http://ift.tt/1bk0GqF" TargetMode="External"/><Relationship Id="rId2683" Type="http://schemas.openxmlformats.org/officeDocument/2006/relationships/hyperlink" Target="http://ift.tt/1nZVn4Q" TargetMode="External"/><Relationship Id="rId29" Type="http://schemas.openxmlformats.org/officeDocument/2006/relationships/hyperlink" Target="http://ift.tt/1n096pf" TargetMode="External"/><Relationship Id="rId762" Type="http://schemas.openxmlformats.org/officeDocument/2006/relationships/hyperlink" Target="http://ift.tt/1bdUNep" TargetMode="External"/><Relationship Id="rId1353" Type="http://schemas.openxmlformats.org/officeDocument/2006/relationships/hyperlink" Target="http://ift.tt/1bk0Luu" TargetMode="External"/><Relationship Id="rId2200" Type="http://schemas.openxmlformats.org/officeDocument/2006/relationships/hyperlink" Target="http://ift.tt/1b1jOvW" TargetMode="External"/><Relationship Id="rId2684" Type="http://schemas.openxmlformats.org/officeDocument/2006/relationships/hyperlink" Target="http://ift.tt/1nZVpKd" TargetMode="External"/><Relationship Id="rId761" Type="http://schemas.openxmlformats.org/officeDocument/2006/relationships/hyperlink" Target="http://ift.tt/1kkWt8K" TargetMode="External"/><Relationship Id="rId1354" Type="http://schemas.openxmlformats.org/officeDocument/2006/relationships/hyperlink" Target="http://ift.tt/1jZR4Gt" TargetMode="External"/><Relationship Id="rId2201" Type="http://schemas.openxmlformats.org/officeDocument/2006/relationships/hyperlink" Target="http://ift.tt/1kboMZC" TargetMode="External"/><Relationship Id="rId2685" Type="http://schemas.openxmlformats.org/officeDocument/2006/relationships/hyperlink" Target="http://ift.tt/1nZVqOi" TargetMode="External"/><Relationship Id="rId760" Type="http://schemas.openxmlformats.org/officeDocument/2006/relationships/hyperlink" Target="http://ift.tt/1kkWsSi" TargetMode="External"/><Relationship Id="rId1355" Type="http://schemas.openxmlformats.org/officeDocument/2006/relationships/hyperlink" Target="http://ift.tt/1jZR6xX" TargetMode="External"/><Relationship Id="rId2202" Type="http://schemas.openxmlformats.org/officeDocument/2006/relationships/hyperlink" Target="http://ift.tt/1b1jRrm" TargetMode="External"/><Relationship Id="rId2686" Type="http://schemas.openxmlformats.org/officeDocument/2006/relationships/hyperlink" Target="http://ift.tt/1kjSA6w" TargetMode="External"/><Relationship Id="rId1345" Type="http://schemas.openxmlformats.org/officeDocument/2006/relationships/hyperlink" Target="http://ift.tt/1bQiNRF" TargetMode="External"/><Relationship Id="rId2676" Type="http://schemas.openxmlformats.org/officeDocument/2006/relationships/hyperlink" Target="http://ift.tt/1eE1S9y" TargetMode="External"/><Relationship Id="rId1346" Type="http://schemas.openxmlformats.org/officeDocument/2006/relationships/hyperlink" Target="http://ift.tt/1kxrTIX" TargetMode="External"/><Relationship Id="rId2677" Type="http://schemas.openxmlformats.org/officeDocument/2006/relationships/hyperlink" Target="http://ift.tt/1g9rKbO" TargetMode="External"/><Relationship Id="rId1347" Type="http://schemas.openxmlformats.org/officeDocument/2006/relationships/hyperlink" Target="http://ift.tt/1kxs5b6" TargetMode="External"/><Relationship Id="rId2678" Type="http://schemas.openxmlformats.org/officeDocument/2006/relationships/hyperlink" Target="http://ift.tt/1nZVayE" TargetMode="External"/><Relationship Id="rId1348" Type="http://schemas.openxmlformats.org/officeDocument/2006/relationships/hyperlink" Target="http://ift.tt/1bk0mYS" TargetMode="External"/><Relationship Id="rId2679" Type="http://schemas.openxmlformats.org/officeDocument/2006/relationships/hyperlink" Target="http://ift.tt/1fCtLwP" TargetMode="External"/><Relationship Id="rId11" Type="http://schemas.openxmlformats.org/officeDocument/2006/relationships/hyperlink" Target="http://ift.tt/1kacT3u" TargetMode="External"/><Relationship Id="rId1349" Type="http://schemas.openxmlformats.org/officeDocument/2006/relationships/hyperlink" Target="http://ift.tt/1bk0zv7" TargetMode="External"/><Relationship Id="rId10" Type="http://schemas.openxmlformats.org/officeDocument/2006/relationships/hyperlink" Target="http://ift.tt/1b6Nrtd" TargetMode="External"/><Relationship Id="rId13" Type="http://schemas.openxmlformats.org/officeDocument/2006/relationships/hyperlink" Target="http://ift.tt/1iNnbJd" TargetMode="External"/><Relationship Id="rId12" Type="http://schemas.openxmlformats.org/officeDocument/2006/relationships/hyperlink" Target="http://ift.tt/1fgIGhn" TargetMode="External"/><Relationship Id="rId756" Type="http://schemas.openxmlformats.org/officeDocument/2006/relationships/hyperlink" Target="http://ift.tt/1jSJoFN" TargetMode="External"/><Relationship Id="rId755" Type="http://schemas.openxmlformats.org/officeDocument/2006/relationships/hyperlink" Target="http://ift.tt/1bHGpbi" TargetMode="External"/><Relationship Id="rId754" Type="http://schemas.openxmlformats.org/officeDocument/2006/relationships/hyperlink" Target="http://ift.tt/1bHGr2G" TargetMode="External"/><Relationship Id="rId753" Type="http://schemas.openxmlformats.org/officeDocument/2006/relationships/hyperlink" Target="http://ift.tt/1ddS9BY" TargetMode="External"/><Relationship Id="rId759" Type="http://schemas.openxmlformats.org/officeDocument/2006/relationships/hyperlink" Target="http://ift.tt/1bdUMY1" TargetMode="External"/><Relationship Id="rId758" Type="http://schemas.openxmlformats.org/officeDocument/2006/relationships/hyperlink" Target="http://ift.tt/1bdUMXV" TargetMode="External"/><Relationship Id="rId757" Type="http://schemas.openxmlformats.org/officeDocument/2006/relationships/hyperlink" Target="http://ift.tt/1bdULDg" TargetMode="External"/><Relationship Id="rId15" Type="http://schemas.openxmlformats.org/officeDocument/2006/relationships/hyperlink" Target="http://ift.tt/1b8XlHK" TargetMode="External"/><Relationship Id="rId14" Type="http://schemas.openxmlformats.org/officeDocument/2006/relationships/hyperlink" Target="http://ift.tt/LqyWqH" TargetMode="External"/><Relationship Id="rId17" Type="http://schemas.openxmlformats.org/officeDocument/2006/relationships/hyperlink" Target="http://ift.tt/1icnxGj" TargetMode="External"/><Relationship Id="rId2670" Type="http://schemas.openxmlformats.org/officeDocument/2006/relationships/hyperlink" Target="http://ift.tt/1nZMpEK" TargetMode="External"/><Relationship Id="rId16" Type="http://schemas.openxmlformats.org/officeDocument/2006/relationships/hyperlink" Target="http://ift.tt/1b8XlHM" TargetMode="External"/><Relationship Id="rId1340" Type="http://schemas.openxmlformats.org/officeDocument/2006/relationships/hyperlink" Target="http://ift.tt/1fyy0eN" TargetMode="External"/><Relationship Id="rId2671" Type="http://schemas.openxmlformats.org/officeDocument/2006/relationships/hyperlink" Target="http://ift.tt/1fCf7Wn" TargetMode="External"/><Relationship Id="rId19" Type="http://schemas.openxmlformats.org/officeDocument/2006/relationships/hyperlink" Target="http://ift.tt/1b6HkVS" TargetMode="External"/><Relationship Id="rId752" Type="http://schemas.openxmlformats.org/officeDocument/2006/relationships/hyperlink" Target="http://ift.tt/1a7i0AF" TargetMode="External"/><Relationship Id="rId1341" Type="http://schemas.openxmlformats.org/officeDocument/2006/relationships/hyperlink" Target="http://ift.tt/1fyy3r0" TargetMode="External"/><Relationship Id="rId2672" Type="http://schemas.openxmlformats.org/officeDocument/2006/relationships/hyperlink" Target="http://ift.tt/Nd61rp" TargetMode="External"/><Relationship Id="rId18" Type="http://schemas.openxmlformats.org/officeDocument/2006/relationships/hyperlink" Target="http://ift.tt/1b6HkVN" TargetMode="External"/><Relationship Id="rId751" Type="http://schemas.openxmlformats.org/officeDocument/2006/relationships/hyperlink" Target="http://ift.tt/1a7hzq7" TargetMode="External"/><Relationship Id="rId1342" Type="http://schemas.openxmlformats.org/officeDocument/2006/relationships/hyperlink" Target="http://ift.tt/1bhmxvD" TargetMode="External"/><Relationship Id="rId2673" Type="http://schemas.openxmlformats.org/officeDocument/2006/relationships/hyperlink" Target="http://ift.tt/Nd61rs" TargetMode="External"/><Relationship Id="rId750" Type="http://schemas.openxmlformats.org/officeDocument/2006/relationships/hyperlink" Target="http://ift.tt/1ddRJLY" TargetMode="External"/><Relationship Id="rId1343" Type="http://schemas.openxmlformats.org/officeDocument/2006/relationships/hyperlink" Target="http://ift.tt/1bhmxvF" TargetMode="External"/><Relationship Id="rId2674" Type="http://schemas.openxmlformats.org/officeDocument/2006/relationships/hyperlink" Target="http://ift.tt/1b7O7RD" TargetMode="External"/><Relationship Id="rId1344" Type="http://schemas.openxmlformats.org/officeDocument/2006/relationships/hyperlink" Target="http://ift.tt/1ikHBXa" TargetMode="External"/><Relationship Id="rId2675" Type="http://schemas.openxmlformats.org/officeDocument/2006/relationships/hyperlink" Target="http://ift.tt/1g9rJVi" TargetMode="External"/><Relationship Id="rId84" Type="http://schemas.openxmlformats.org/officeDocument/2006/relationships/hyperlink" Target="http://ift.tt/1fdLKt3" TargetMode="External"/><Relationship Id="rId1774" Type="http://schemas.openxmlformats.org/officeDocument/2006/relationships/hyperlink" Target="http://ift.tt/1j89AfE" TargetMode="External"/><Relationship Id="rId2621" Type="http://schemas.openxmlformats.org/officeDocument/2006/relationships/hyperlink" Target="http://ift.tt/1nZMpEK" TargetMode="External"/><Relationship Id="rId83" Type="http://schemas.openxmlformats.org/officeDocument/2006/relationships/hyperlink" Target="http://ift.tt/1icL5uL" TargetMode="External"/><Relationship Id="rId1775" Type="http://schemas.openxmlformats.org/officeDocument/2006/relationships/hyperlink" Target="http://ift.tt/1inA0Y3" TargetMode="External"/><Relationship Id="rId2622" Type="http://schemas.openxmlformats.org/officeDocument/2006/relationships/hyperlink" Target="http://ift.tt/1fCf7Wn" TargetMode="External"/><Relationship Id="rId86" Type="http://schemas.openxmlformats.org/officeDocument/2006/relationships/hyperlink" Target="http://ift.tt/Lcc2CG" TargetMode="External"/><Relationship Id="rId1776" Type="http://schemas.openxmlformats.org/officeDocument/2006/relationships/hyperlink" Target="http://ift.tt/1j89AfG" TargetMode="External"/><Relationship Id="rId2623" Type="http://schemas.openxmlformats.org/officeDocument/2006/relationships/hyperlink" Target="http://ift.tt/Nd61rp" TargetMode="External"/><Relationship Id="rId85" Type="http://schemas.openxmlformats.org/officeDocument/2006/relationships/hyperlink" Target="http://ift.tt/1nnS2wm" TargetMode="External"/><Relationship Id="rId1777" Type="http://schemas.openxmlformats.org/officeDocument/2006/relationships/hyperlink" Target="http://ift.tt/1inzZ6r" TargetMode="External"/><Relationship Id="rId2624" Type="http://schemas.openxmlformats.org/officeDocument/2006/relationships/hyperlink" Target="http://ift.tt/Nd61rs" TargetMode="External"/><Relationship Id="rId88" Type="http://schemas.openxmlformats.org/officeDocument/2006/relationships/hyperlink" Target="http://ift.tt/KVPnLb" TargetMode="External"/><Relationship Id="rId1778" Type="http://schemas.openxmlformats.org/officeDocument/2006/relationships/hyperlink" Target="http://ift.tt/1k5u4pm" TargetMode="External"/><Relationship Id="rId2625" Type="http://schemas.openxmlformats.org/officeDocument/2006/relationships/hyperlink" Target="http://ift.tt/1b7O7RD" TargetMode="External"/><Relationship Id="rId87" Type="http://schemas.openxmlformats.org/officeDocument/2006/relationships/hyperlink" Target="http://ift.tt/MxCM2d" TargetMode="External"/><Relationship Id="rId1779" Type="http://schemas.openxmlformats.org/officeDocument/2006/relationships/hyperlink" Target="http://ift.tt/1bXp7a9" TargetMode="External"/><Relationship Id="rId2626" Type="http://schemas.openxmlformats.org/officeDocument/2006/relationships/hyperlink" Target="http://ift.tt/1g9rJVi" TargetMode="External"/><Relationship Id="rId2627" Type="http://schemas.openxmlformats.org/officeDocument/2006/relationships/hyperlink" Target="http://ift.tt/1nfqfv7" TargetMode="External"/><Relationship Id="rId89" Type="http://schemas.openxmlformats.org/officeDocument/2006/relationships/hyperlink" Target="http://ift.tt/Lcc2CN" TargetMode="External"/><Relationship Id="rId2628" Type="http://schemas.openxmlformats.org/officeDocument/2006/relationships/hyperlink" Target="http://ift.tt/1nfqhmB" TargetMode="External"/><Relationship Id="rId709" Type="http://schemas.openxmlformats.org/officeDocument/2006/relationships/hyperlink" Target="http://ift.tt/1hXGNXA" TargetMode="External"/><Relationship Id="rId2629" Type="http://schemas.openxmlformats.org/officeDocument/2006/relationships/hyperlink" Target="http://ift.tt/1eE1S9y" TargetMode="External"/><Relationship Id="rId708" Type="http://schemas.openxmlformats.org/officeDocument/2006/relationships/hyperlink" Target="http://ift.tt/1cCMhH3" TargetMode="External"/><Relationship Id="rId707" Type="http://schemas.openxmlformats.org/officeDocument/2006/relationships/hyperlink" Target="http://ift.tt/1cCMhH1" TargetMode="External"/><Relationship Id="rId706" Type="http://schemas.openxmlformats.org/officeDocument/2006/relationships/hyperlink" Target="http://ift.tt/1cCLXrF" TargetMode="External"/><Relationship Id="rId80" Type="http://schemas.openxmlformats.org/officeDocument/2006/relationships/hyperlink" Target="http://ift.tt/1e9aXZd" TargetMode="External"/><Relationship Id="rId82" Type="http://schemas.openxmlformats.org/officeDocument/2006/relationships/hyperlink" Target="http://ift.tt/LaXQtO" TargetMode="External"/><Relationship Id="rId81" Type="http://schemas.openxmlformats.org/officeDocument/2006/relationships/hyperlink" Target="http://ift.tt/1b7a68A" TargetMode="External"/><Relationship Id="rId701" Type="http://schemas.openxmlformats.org/officeDocument/2006/relationships/hyperlink" Target="http://ift.tt/1hXcxfi" TargetMode="External"/><Relationship Id="rId700" Type="http://schemas.openxmlformats.org/officeDocument/2006/relationships/hyperlink" Target="http://ift.tt/1h2RvLU" TargetMode="External"/><Relationship Id="rId705" Type="http://schemas.openxmlformats.org/officeDocument/2006/relationships/hyperlink" Target="http://ift.tt/1jS3wYB" TargetMode="External"/><Relationship Id="rId704" Type="http://schemas.openxmlformats.org/officeDocument/2006/relationships/hyperlink" Target="http://ift.tt/1bGVrOz" TargetMode="External"/><Relationship Id="rId703" Type="http://schemas.openxmlformats.org/officeDocument/2006/relationships/hyperlink" Target="http://ift.tt/1jS4qo7" TargetMode="External"/><Relationship Id="rId702" Type="http://schemas.openxmlformats.org/officeDocument/2006/relationships/hyperlink" Target="http://ift.tt/1hXcGPX" TargetMode="External"/><Relationship Id="rId1770" Type="http://schemas.openxmlformats.org/officeDocument/2006/relationships/hyperlink" Target="http://ift.tt/1kHkNSe" TargetMode="External"/><Relationship Id="rId1771" Type="http://schemas.openxmlformats.org/officeDocument/2006/relationships/hyperlink" Target="http://ift.tt/1j89xQR" TargetMode="External"/><Relationship Id="rId1772" Type="http://schemas.openxmlformats.org/officeDocument/2006/relationships/hyperlink" Target="http://ift.tt/1inzZ6i" TargetMode="External"/><Relationship Id="rId1773" Type="http://schemas.openxmlformats.org/officeDocument/2006/relationships/hyperlink" Target="http://ift.tt/1kHem1E" TargetMode="External"/><Relationship Id="rId2620" Type="http://schemas.openxmlformats.org/officeDocument/2006/relationships/hyperlink" Target="http://ift.tt/1nZMcBA" TargetMode="External"/><Relationship Id="rId73" Type="http://schemas.openxmlformats.org/officeDocument/2006/relationships/hyperlink" Target="http://ift.tt/1nnJYeS" TargetMode="External"/><Relationship Id="rId1763" Type="http://schemas.openxmlformats.org/officeDocument/2006/relationships/hyperlink" Target="http://satxcc.github.io" TargetMode="External"/><Relationship Id="rId2610" Type="http://schemas.openxmlformats.org/officeDocument/2006/relationships/hyperlink" Target="http://ift.tt/1izWXGL" TargetMode="External"/><Relationship Id="rId72" Type="http://schemas.openxmlformats.org/officeDocument/2006/relationships/hyperlink" Target="http://ift.tt/1nnJWno" TargetMode="External"/><Relationship Id="rId1764" Type="http://schemas.openxmlformats.org/officeDocument/2006/relationships/hyperlink" Target="http://ift.tt/1kHkPd4" TargetMode="External"/><Relationship Id="rId2611" Type="http://schemas.openxmlformats.org/officeDocument/2006/relationships/hyperlink" Target="http://ift.tt/1gScKEd" TargetMode="External"/><Relationship Id="rId75" Type="http://schemas.openxmlformats.org/officeDocument/2006/relationships/hyperlink" Target="http://ift.tt/1icL0Hx" TargetMode="External"/><Relationship Id="rId1765" Type="http://schemas.openxmlformats.org/officeDocument/2006/relationships/hyperlink" Target="http://ift.tt/1boAVoX" TargetMode="External"/><Relationship Id="rId2612" Type="http://schemas.openxmlformats.org/officeDocument/2006/relationships/hyperlink" Target="http://ift.tt/1gScOUt" TargetMode="External"/><Relationship Id="rId74" Type="http://schemas.openxmlformats.org/officeDocument/2006/relationships/hyperlink" Target="http://ift.tt/1hPvYGR" TargetMode="External"/><Relationship Id="rId1766" Type="http://schemas.openxmlformats.org/officeDocument/2006/relationships/hyperlink" Target="http://ift.tt/1kHkNBS" TargetMode="External"/><Relationship Id="rId2613" Type="http://schemas.openxmlformats.org/officeDocument/2006/relationships/hyperlink" Target="http://ift.tt/MwBAvt" TargetMode="External"/><Relationship Id="rId77" Type="http://schemas.openxmlformats.org/officeDocument/2006/relationships/hyperlink" Target="http://ift.tt/1icL1v0" TargetMode="External"/><Relationship Id="rId1767" Type="http://schemas.openxmlformats.org/officeDocument/2006/relationships/hyperlink" Target="http://ift.tt/1boAVp1" TargetMode="External"/><Relationship Id="rId2614" Type="http://schemas.openxmlformats.org/officeDocument/2006/relationships/hyperlink" Target="http://ift.tt/1bAT2rV" TargetMode="External"/><Relationship Id="rId76" Type="http://schemas.openxmlformats.org/officeDocument/2006/relationships/hyperlink" Target="http://ift.tt/1icL0Hz" TargetMode="External"/><Relationship Id="rId1768" Type="http://schemas.openxmlformats.org/officeDocument/2006/relationships/hyperlink" Target="http://ift.tt/1k5ewC0" TargetMode="External"/><Relationship Id="rId2615" Type="http://schemas.openxmlformats.org/officeDocument/2006/relationships/hyperlink" Target="http://ift.tt/1bAYvz0" TargetMode="External"/><Relationship Id="rId79" Type="http://schemas.openxmlformats.org/officeDocument/2006/relationships/hyperlink" Target="http://ift.tt/1b79ZKd" TargetMode="External"/><Relationship Id="rId1769" Type="http://schemas.openxmlformats.org/officeDocument/2006/relationships/hyperlink" Target="http://ift.tt/1kHkNBY" TargetMode="External"/><Relationship Id="rId2616" Type="http://schemas.openxmlformats.org/officeDocument/2006/relationships/hyperlink" Target="http://ift.tt/1bAYwDa" TargetMode="External"/><Relationship Id="rId78" Type="http://schemas.openxmlformats.org/officeDocument/2006/relationships/hyperlink" Target="http://ift.tt/1icL1LJ" TargetMode="External"/><Relationship Id="rId2617" Type="http://schemas.openxmlformats.org/officeDocument/2006/relationships/hyperlink" Target="http://ift.tt/1bAYyLl" TargetMode="External"/><Relationship Id="rId2618" Type="http://schemas.openxmlformats.org/officeDocument/2006/relationships/hyperlink" Target="http://ift.tt/1bAYD1l" TargetMode="External"/><Relationship Id="rId2619" Type="http://schemas.openxmlformats.org/officeDocument/2006/relationships/hyperlink" Target="http://ift.tt/1nZMcBy" TargetMode="External"/><Relationship Id="rId71" Type="http://schemas.openxmlformats.org/officeDocument/2006/relationships/hyperlink" Target="http://ift.tt/1kaCYj8" TargetMode="External"/><Relationship Id="rId70" Type="http://schemas.openxmlformats.org/officeDocument/2006/relationships/hyperlink" Target="http://ift.tt/1kaCWHY" TargetMode="External"/><Relationship Id="rId1760" Type="http://schemas.openxmlformats.org/officeDocument/2006/relationships/hyperlink" Target="http://ift.tt/1fBsN61" TargetMode="External"/><Relationship Id="rId1761" Type="http://schemas.openxmlformats.org/officeDocument/2006/relationships/hyperlink" Target="http://ift.tt/1inD9ah" TargetMode="External"/><Relationship Id="rId1762" Type="http://schemas.openxmlformats.org/officeDocument/2006/relationships/hyperlink" Target="http://ift.tt/1kHjFxZ" TargetMode="External"/><Relationship Id="rId62" Type="http://schemas.openxmlformats.org/officeDocument/2006/relationships/hyperlink" Target="http://ift.tt/1kaCERq" TargetMode="External"/><Relationship Id="rId1312" Type="http://schemas.openxmlformats.org/officeDocument/2006/relationships/hyperlink" Target="http://ift.tt/1j1whlI" TargetMode="External"/><Relationship Id="rId1796" Type="http://schemas.openxmlformats.org/officeDocument/2006/relationships/hyperlink" Target="http://ift.tt/1bX2SRB" TargetMode="External"/><Relationship Id="rId2643" Type="http://schemas.openxmlformats.org/officeDocument/2006/relationships/hyperlink" Target="http://ift.tt/1nZMpEK" TargetMode="External"/><Relationship Id="rId61" Type="http://schemas.openxmlformats.org/officeDocument/2006/relationships/hyperlink" Target="http://ift.tt/1n0mgm5" TargetMode="External"/><Relationship Id="rId1313" Type="http://schemas.openxmlformats.org/officeDocument/2006/relationships/hyperlink" Target="http://ift.tt/1kwVWR5" TargetMode="External"/><Relationship Id="rId1797" Type="http://schemas.openxmlformats.org/officeDocument/2006/relationships/hyperlink" Target="http://ift.tt/1gHyHWt" TargetMode="External"/><Relationship Id="rId2644" Type="http://schemas.openxmlformats.org/officeDocument/2006/relationships/hyperlink" Target="http://ift.tt/1fCf7Wn" TargetMode="External"/><Relationship Id="rId64" Type="http://schemas.openxmlformats.org/officeDocument/2006/relationships/hyperlink" Target="http://ift.tt/1kaCGc1" TargetMode="External"/><Relationship Id="rId1314" Type="http://schemas.openxmlformats.org/officeDocument/2006/relationships/hyperlink" Target="http://ift.tt/1diLyWZ" TargetMode="External"/><Relationship Id="rId1798" Type="http://schemas.openxmlformats.org/officeDocument/2006/relationships/hyperlink" Target="http://ift.tt/1gHyKRT" TargetMode="External"/><Relationship Id="rId2645" Type="http://schemas.openxmlformats.org/officeDocument/2006/relationships/hyperlink" Target="http://ift.tt/Nd61rp" TargetMode="External"/><Relationship Id="rId63" Type="http://schemas.openxmlformats.org/officeDocument/2006/relationships/hyperlink" Target="http://ift.tt/1kaCERs" TargetMode="External"/><Relationship Id="rId1315" Type="http://schemas.openxmlformats.org/officeDocument/2006/relationships/hyperlink" Target="http://ift.tt/1aekbT6" TargetMode="External"/><Relationship Id="rId1799" Type="http://schemas.openxmlformats.org/officeDocument/2006/relationships/hyperlink" Target="http://ift.tt/1bX2TVT" TargetMode="External"/><Relationship Id="rId2646" Type="http://schemas.openxmlformats.org/officeDocument/2006/relationships/hyperlink" Target="http://ift.tt/Nd61rs" TargetMode="External"/><Relationship Id="rId66" Type="http://schemas.openxmlformats.org/officeDocument/2006/relationships/hyperlink" Target="http://ift.tt/L8CoFF" TargetMode="External"/><Relationship Id="rId1316" Type="http://schemas.openxmlformats.org/officeDocument/2006/relationships/hyperlink" Target="http://ift.tt/1j1AaqO" TargetMode="External"/><Relationship Id="rId2647" Type="http://schemas.openxmlformats.org/officeDocument/2006/relationships/hyperlink" Target="http://ift.tt/1b7O7RD" TargetMode="External"/><Relationship Id="rId65" Type="http://schemas.openxmlformats.org/officeDocument/2006/relationships/hyperlink" Target="http://ift.tt/1nnJANF" TargetMode="External"/><Relationship Id="rId1317" Type="http://schemas.openxmlformats.org/officeDocument/2006/relationships/hyperlink" Target="http://ift.tt/1j1AaqP" TargetMode="External"/><Relationship Id="rId2648" Type="http://schemas.openxmlformats.org/officeDocument/2006/relationships/hyperlink" Target="http://ift.tt/1g9rJVi" TargetMode="External"/><Relationship Id="rId68" Type="http://schemas.openxmlformats.org/officeDocument/2006/relationships/hyperlink" Target="http://ift.tt/1kaCOrO" TargetMode="External"/><Relationship Id="rId1318" Type="http://schemas.openxmlformats.org/officeDocument/2006/relationships/hyperlink" Target="http://ift.tt/1bQ2rbR" TargetMode="External"/><Relationship Id="rId2649" Type="http://schemas.openxmlformats.org/officeDocument/2006/relationships/hyperlink" Target="http://ift.tt/1nfqfv7" TargetMode="External"/><Relationship Id="rId67" Type="http://schemas.openxmlformats.org/officeDocument/2006/relationships/hyperlink" Target="http://ift.tt/1nnJCFc" TargetMode="External"/><Relationship Id="rId1319" Type="http://schemas.openxmlformats.org/officeDocument/2006/relationships/hyperlink" Target="http://ift.tt/1cJswxB" TargetMode="External"/><Relationship Id="rId729" Type="http://schemas.openxmlformats.org/officeDocument/2006/relationships/hyperlink" Target="http://ift.tt/1cCT3wq" TargetMode="External"/><Relationship Id="rId728" Type="http://schemas.openxmlformats.org/officeDocument/2006/relationships/hyperlink" Target="http://ift.tt/1cCSWkx" TargetMode="External"/><Relationship Id="rId60" Type="http://schemas.openxmlformats.org/officeDocument/2006/relationships/hyperlink" Target="http://ift.tt/1iNBi12" TargetMode="External"/><Relationship Id="rId723" Type="http://schemas.openxmlformats.org/officeDocument/2006/relationships/hyperlink" Target="http://ift.tt/1nvr71y" TargetMode="External"/><Relationship Id="rId722" Type="http://schemas.openxmlformats.org/officeDocument/2006/relationships/hyperlink" Target="http://ift.tt/1cCLXrF" TargetMode="External"/><Relationship Id="rId721" Type="http://schemas.openxmlformats.org/officeDocument/2006/relationships/hyperlink" Target="http://ift.tt/1jS3wYB" TargetMode="External"/><Relationship Id="rId720" Type="http://schemas.openxmlformats.org/officeDocument/2006/relationships/hyperlink" Target="http://ift.tt/1kkyE0T" TargetMode="External"/><Relationship Id="rId727" Type="http://schemas.openxmlformats.org/officeDocument/2006/relationships/hyperlink" Target="http://ift.tt/1nvr71J" TargetMode="External"/><Relationship Id="rId726" Type="http://schemas.openxmlformats.org/officeDocument/2006/relationships/hyperlink" Target="http://ift.tt/1kkcgoa" TargetMode="External"/><Relationship Id="rId725" Type="http://schemas.openxmlformats.org/officeDocument/2006/relationships/hyperlink" Target="http://ift.tt/1nvr71C" TargetMode="External"/><Relationship Id="rId724" Type="http://schemas.openxmlformats.org/officeDocument/2006/relationships/hyperlink" Target="http://ift.tt/Lwscrj" TargetMode="External"/><Relationship Id="rId69" Type="http://schemas.openxmlformats.org/officeDocument/2006/relationships/hyperlink" Target="http://ift.tt/1nnJR35" TargetMode="External"/><Relationship Id="rId1790" Type="http://schemas.openxmlformats.org/officeDocument/2006/relationships/hyperlink" Target="http://ift.tt/1j89AME" TargetMode="External"/><Relationship Id="rId1791" Type="http://schemas.openxmlformats.org/officeDocument/2006/relationships/hyperlink" Target="http://ift.tt/1alk20h" TargetMode="External"/><Relationship Id="rId1792" Type="http://schemas.openxmlformats.org/officeDocument/2006/relationships/hyperlink" Target="http://ift.tt/1cOCf5B" TargetMode="External"/><Relationship Id="rId1793" Type="http://schemas.openxmlformats.org/officeDocument/2006/relationships/hyperlink" Target="http://ift.tt/1ifITlK" TargetMode="External"/><Relationship Id="rId2640" Type="http://schemas.openxmlformats.org/officeDocument/2006/relationships/hyperlink" Target="http://ift.tt/1g0MiEE" TargetMode="External"/><Relationship Id="rId1310" Type="http://schemas.openxmlformats.org/officeDocument/2006/relationships/hyperlink" Target="http://ift.tt/1kwXtXo" TargetMode="External"/><Relationship Id="rId1794" Type="http://schemas.openxmlformats.org/officeDocument/2006/relationships/hyperlink" Target="http://ift.tt/1ifF8N0" TargetMode="External"/><Relationship Id="rId2641" Type="http://schemas.openxmlformats.org/officeDocument/2006/relationships/hyperlink" Target="http://ift.tt/1nZMcBy" TargetMode="External"/><Relationship Id="rId1311" Type="http://schemas.openxmlformats.org/officeDocument/2006/relationships/hyperlink" Target="http://ift.tt/1j1xeKQ" TargetMode="External"/><Relationship Id="rId1795" Type="http://schemas.openxmlformats.org/officeDocument/2006/relationships/hyperlink" Target="http://ift.tt/1ifF7ss" TargetMode="External"/><Relationship Id="rId2642" Type="http://schemas.openxmlformats.org/officeDocument/2006/relationships/hyperlink" Target="http://ift.tt/1nZMcBA" TargetMode="External"/><Relationship Id="rId51" Type="http://schemas.openxmlformats.org/officeDocument/2006/relationships/hyperlink" Target="http://ift.tt/1b73OG1" TargetMode="External"/><Relationship Id="rId1301" Type="http://schemas.openxmlformats.org/officeDocument/2006/relationships/hyperlink" Target="http://ift.tt/1kwLadM" TargetMode="External"/><Relationship Id="rId1785" Type="http://schemas.openxmlformats.org/officeDocument/2006/relationships/hyperlink" Target="http://ift.tt/1k5ugVI" TargetMode="External"/><Relationship Id="rId2632" Type="http://schemas.openxmlformats.org/officeDocument/2006/relationships/hyperlink" Target="http://ift.tt/1bBlWrU" TargetMode="External"/><Relationship Id="rId50" Type="http://schemas.openxmlformats.org/officeDocument/2006/relationships/hyperlink" Target="http://ift.tt/1kazP2R" TargetMode="External"/><Relationship Id="rId1302" Type="http://schemas.openxmlformats.org/officeDocument/2006/relationships/hyperlink" Target="http://ift.tt/1nDpdfv" TargetMode="External"/><Relationship Id="rId1786" Type="http://schemas.openxmlformats.org/officeDocument/2006/relationships/hyperlink" Target="http://ift.tt/1bXpiSS" TargetMode="External"/><Relationship Id="rId2633" Type="http://schemas.openxmlformats.org/officeDocument/2006/relationships/hyperlink" Target="http://ift.tt/1kjIoLb" TargetMode="External"/><Relationship Id="rId53" Type="http://schemas.openxmlformats.org/officeDocument/2006/relationships/hyperlink" Target="http://ift.tt/1b73SWs" TargetMode="External"/><Relationship Id="rId1303" Type="http://schemas.openxmlformats.org/officeDocument/2006/relationships/hyperlink" Target="http://ift.tt/1bPYTWX" TargetMode="External"/><Relationship Id="rId1787" Type="http://schemas.openxmlformats.org/officeDocument/2006/relationships/hyperlink" Target="http://ift.tt/1inA1ej" TargetMode="External"/><Relationship Id="rId2634" Type="http://schemas.openxmlformats.org/officeDocument/2006/relationships/hyperlink" Target="http://ift.tt/1nZPiWm" TargetMode="External"/><Relationship Id="rId52" Type="http://schemas.openxmlformats.org/officeDocument/2006/relationships/hyperlink" Target="http://ift.tt/1b73OG2" TargetMode="External"/><Relationship Id="rId1304" Type="http://schemas.openxmlformats.org/officeDocument/2006/relationships/hyperlink" Target="http://ift.tt/1nDpkaL" TargetMode="External"/><Relationship Id="rId1788" Type="http://schemas.openxmlformats.org/officeDocument/2006/relationships/hyperlink" Target="http://ift.tt/1j89AMA" TargetMode="External"/><Relationship Id="rId2635" Type="http://schemas.openxmlformats.org/officeDocument/2006/relationships/hyperlink" Target="http://ift.tt/1jPe6jf" TargetMode="External"/><Relationship Id="rId55" Type="http://schemas.openxmlformats.org/officeDocument/2006/relationships/hyperlink" Target="http://ift.tt/1b73UxF" TargetMode="External"/><Relationship Id="rId1305" Type="http://schemas.openxmlformats.org/officeDocument/2006/relationships/hyperlink" Target="http://ift.tt/1kwQAFu" TargetMode="External"/><Relationship Id="rId1789" Type="http://schemas.openxmlformats.org/officeDocument/2006/relationships/hyperlink" Target="http://ift.tt/1inA1en" TargetMode="External"/><Relationship Id="rId2636" Type="http://schemas.openxmlformats.org/officeDocument/2006/relationships/hyperlink" Target="http://ift.tt/1fCjJvE" TargetMode="External"/><Relationship Id="rId54" Type="http://schemas.openxmlformats.org/officeDocument/2006/relationships/hyperlink" Target="http://ift.tt/10sdI05" TargetMode="External"/><Relationship Id="rId1306" Type="http://schemas.openxmlformats.org/officeDocument/2006/relationships/hyperlink" Target="http://ift.tt/1kvYb7o" TargetMode="External"/><Relationship Id="rId2637" Type="http://schemas.openxmlformats.org/officeDocument/2006/relationships/hyperlink" Target="http://ift.tt/1nZPrsL" TargetMode="External"/><Relationship Id="rId57" Type="http://schemas.openxmlformats.org/officeDocument/2006/relationships/hyperlink" Target="http://ift.tt/1kaA2TI" TargetMode="External"/><Relationship Id="rId1307" Type="http://schemas.openxmlformats.org/officeDocument/2006/relationships/hyperlink" Target="http://ift.tt/1fMqpb0" TargetMode="External"/><Relationship Id="rId2638" Type="http://schemas.openxmlformats.org/officeDocument/2006/relationships/hyperlink" Target="http://ift.tt/1nZPwwv" TargetMode="External"/><Relationship Id="rId56" Type="http://schemas.openxmlformats.org/officeDocument/2006/relationships/hyperlink" Target="http://ift.tt/1b73VS9" TargetMode="External"/><Relationship Id="rId1308" Type="http://schemas.openxmlformats.org/officeDocument/2006/relationships/hyperlink" Target="http://ift.tt/1aS99DJ" TargetMode="External"/><Relationship Id="rId2639" Type="http://schemas.openxmlformats.org/officeDocument/2006/relationships/hyperlink" Target="http://ift.tt/1fCk4OP" TargetMode="External"/><Relationship Id="rId1309" Type="http://schemas.openxmlformats.org/officeDocument/2006/relationships/hyperlink" Target="http://ift.tt/1j1xbPa" TargetMode="External"/><Relationship Id="rId719" Type="http://schemas.openxmlformats.org/officeDocument/2006/relationships/hyperlink" Target="http://ift.tt/1hXHYGj" TargetMode="External"/><Relationship Id="rId718" Type="http://schemas.openxmlformats.org/officeDocument/2006/relationships/hyperlink" Target="http://ift.tt/1hXHYGg" TargetMode="External"/><Relationship Id="rId717" Type="http://schemas.openxmlformats.org/officeDocument/2006/relationships/hyperlink" Target="http://ift.tt/1hXHP5L" TargetMode="External"/><Relationship Id="rId712" Type="http://schemas.openxmlformats.org/officeDocument/2006/relationships/hyperlink" Target="http://ift.tt/1hXHuQF" TargetMode="External"/><Relationship Id="rId711" Type="http://schemas.openxmlformats.org/officeDocument/2006/relationships/hyperlink" Target="http://ift.tt/1aMMecI" TargetMode="External"/><Relationship Id="rId710" Type="http://schemas.openxmlformats.org/officeDocument/2006/relationships/hyperlink" Target="http://ift.tt/MDMSPb" TargetMode="External"/><Relationship Id="rId716" Type="http://schemas.openxmlformats.org/officeDocument/2006/relationships/hyperlink" Target="http://ift.tt/1aMMwjT" TargetMode="External"/><Relationship Id="rId715" Type="http://schemas.openxmlformats.org/officeDocument/2006/relationships/hyperlink" Target="http://ift.tt/1hXHEHC" TargetMode="External"/><Relationship Id="rId714" Type="http://schemas.openxmlformats.org/officeDocument/2006/relationships/hyperlink" Target="http://ift.tt/1hXHy2T" TargetMode="External"/><Relationship Id="rId713" Type="http://schemas.openxmlformats.org/officeDocument/2006/relationships/hyperlink" Target="http://ift.tt/1hXHsrY" TargetMode="External"/><Relationship Id="rId59" Type="http://schemas.openxmlformats.org/officeDocument/2006/relationships/hyperlink" Target="http://ift.tt/1jLSS5P" TargetMode="External"/><Relationship Id="rId58" Type="http://schemas.openxmlformats.org/officeDocument/2006/relationships/hyperlink" Target="http://ift.tt/1b2ZaZJ" TargetMode="External"/><Relationship Id="rId1780" Type="http://schemas.openxmlformats.org/officeDocument/2006/relationships/hyperlink" Target="http://ift.tt/1bXp8uA" TargetMode="External"/><Relationship Id="rId1781" Type="http://schemas.openxmlformats.org/officeDocument/2006/relationships/hyperlink" Target="http://ift.tt/1bXp667" TargetMode="External"/><Relationship Id="rId1782" Type="http://schemas.openxmlformats.org/officeDocument/2006/relationships/hyperlink" Target="http://ift.tt/1fHztiq" TargetMode="External"/><Relationship Id="rId1783" Type="http://schemas.openxmlformats.org/officeDocument/2006/relationships/hyperlink" Target="http://ift.tt/1bXpce1" TargetMode="External"/><Relationship Id="rId2630" Type="http://schemas.openxmlformats.org/officeDocument/2006/relationships/hyperlink" Target="http://ift.tt/1g9rJVy" TargetMode="External"/><Relationship Id="rId1300" Type="http://schemas.openxmlformats.org/officeDocument/2006/relationships/hyperlink" Target="http://ift.tt/1nDjO87" TargetMode="External"/><Relationship Id="rId1784" Type="http://schemas.openxmlformats.org/officeDocument/2006/relationships/hyperlink" Target="http://ift.tt/1bXphhJ" TargetMode="External"/><Relationship Id="rId2631" Type="http://schemas.openxmlformats.org/officeDocument/2006/relationships/hyperlink" Target="http://ift.tt/1g9rKbO" TargetMode="External"/><Relationship Id="rId2269" Type="http://schemas.openxmlformats.org/officeDocument/2006/relationships/hyperlink" Target="http://ift.tt/LAtJvO" TargetMode="External"/><Relationship Id="rId349" Type="http://schemas.openxmlformats.org/officeDocument/2006/relationships/hyperlink" Target="http://ift.tt/1b9L2hx" TargetMode="External"/><Relationship Id="rId348" Type="http://schemas.openxmlformats.org/officeDocument/2006/relationships/hyperlink" Target="http://ift.tt/1b9KHLH" TargetMode="External"/><Relationship Id="rId347" Type="http://schemas.openxmlformats.org/officeDocument/2006/relationships/hyperlink" Target="http://ift.tt/1b9KHLF" TargetMode="External"/><Relationship Id="rId346" Type="http://schemas.openxmlformats.org/officeDocument/2006/relationships/hyperlink" Target="http://ift.tt/1ke2MLh" TargetMode="External"/><Relationship Id="rId2260" Type="http://schemas.openxmlformats.org/officeDocument/2006/relationships/hyperlink" Target="http://ift.tt/1fvPtSZ" TargetMode="External"/><Relationship Id="rId341" Type="http://schemas.openxmlformats.org/officeDocument/2006/relationships/hyperlink" Target="http://ift.tt/1daFEHq" TargetMode="External"/><Relationship Id="rId2261" Type="http://schemas.openxmlformats.org/officeDocument/2006/relationships/hyperlink" Target="http://ift.tt/1cWC2gP" TargetMode="External"/><Relationship Id="rId340" Type="http://schemas.openxmlformats.org/officeDocument/2006/relationships/hyperlink" Target="http://ift.tt/1daFpMt" TargetMode="External"/><Relationship Id="rId2262" Type="http://schemas.openxmlformats.org/officeDocument/2006/relationships/hyperlink" Target="http://ift.tt/1cWCc7M" TargetMode="External"/><Relationship Id="rId2263" Type="http://schemas.openxmlformats.org/officeDocument/2006/relationships/hyperlink" Target="http://ift.tt/1cWCc7O" TargetMode="External"/><Relationship Id="rId2264" Type="http://schemas.openxmlformats.org/officeDocument/2006/relationships/hyperlink" Target="http://ift.tt/1cWCn2Z" TargetMode="External"/><Relationship Id="rId345" Type="http://schemas.openxmlformats.org/officeDocument/2006/relationships/hyperlink" Target="http://ift.tt/1ke2La6" TargetMode="External"/><Relationship Id="rId2265" Type="http://schemas.openxmlformats.org/officeDocument/2006/relationships/hyperlink" Target="http://ift.tt/1cWCn31" TargetMode="External"/><Relationship Id="rId344" Type="http://schemas.openxmlformats.org/officeDocument/2006/relationships/hyperlink" Target="http://ift.tt/1fkF91C" TargetMode="External"/><Relationship Id="rId2266" Type="http://schemas.openxmlformats.org/officeDocument/2006/relationships/hyperlink" Target="http://ift.tt/1fTx6cm" TargetMode="External"/><Relationship Id="rId343" Type="http://schemas.openxmlformats.org/officeDocument/2006/relationships/hyperlink" Target="http://ift.tt/1fkF8Lk" TargetMode="External"/><Relationship Id="rId2267" Type="http://schemas.openxmlformats.org/officeDocument/2006/relationships/hyperlink" Target="http://bittag.net/" TargetMode="External"/><Relationship Id="rId342" Type="http://schemas.openxmlformats.org/officeDocument/2006/relationships/hyperlink" Target="http://ift.tt/1a43OIE" TargetMode="External"/><Relationship Id="rId2268" Type="http://schemas.openxmlformats.org/officeDocument/2006/relationships/hyperlink" Target="http://ift.tt/1cWCE6a" TargetMode="External"/><Relationship Id="rId2258" Type="http://schemas.openxmlformats.org/officeDocument/2006/relationships/hyperlink" Target="http://ift.tt/1fvPne7" TargetMode="External"/><Relationship Id="rId2259" Type="http://schemas.openxmlformats.org/officeDocument/2006/relationships/hyperlink" Target="http://ift.tt/1auGNif" TargetMode="External"/><Relationship Id="rId338" Type="http://schemas.openxmlformats.org/officeDocument/2006/relationships/hyperlink" Target="http://ift.tt/1hRyKLL" TargetMode="External"/><Relationship Id="rId337" Type="http://schemas.openxmlformats.org/officeDocument/2006/relationships/hyperlink" Target="http://ift.tt/1hRyKvl" TargetMode="External"/><Relationship Id="rId336" Type="http://schemas.openxmlformats.org/officeDocument/2006/relationships/hyperlink" Target="http://ift.tt/1gtTDjv" TargetMode="External"/><Relationship Id="rId335" Type="http://schemas.openxmlformats.org/officeDocument/2006/relationships/hyperlink" Target="http://ift.tt/1eazMEe" TargetMode="External"/><Relationship Id="rId339" Type="http://schemas.openxmlformats.org/officeDocument/2006/relationships/hyperlink" Target="http://ift.tt/1hRyKLO" TargetMode="External"/><Relationship Id="rId330" Type="http://schemas.openxmlformats.org/officeDocument/2006/relationships/hyperlink" Target="http://ift.tt/1fA4QKE" TargetMode="External"/><Relationship Id="rId2250" Type="http://schemas.openxmlformats.org/officeDocument/2006/relationships/hyperlink" Target="http://ift.tt/1kbVyK4" TargetMode="External"/><Relationship Id="rId2251" Type="http://schemas.openxmlformats.org/officeDocument/2006/relationships/hyperlink" Target="http://ift.tt/1c3gJG4" TargetMode="External"/><Relationship Id="rId2252" Type="http://schemas.openxmlformats.org/officeDocument/2006/relationships/hyperlink" Target="http://ift.tt/1c1sz3E" TargetMode="External"/><Relationship Id="rId2253" Type="http://schemas.openxmlformats.org/officeDocument/2006/relationships/hyperlink" Target="http://ift.tt/1c3gHOs" TargetMode="External"/><Relationship Id="rId334" Type="http://schemas.openxmlformats.org/officeDocument/2006/relationships/hyperlink" Target="http://ift.tt/1fA58RI" TargetMode="External"/><Relationship Id="rId2254" Type="http://schemas.openxmlformats.org/officeDocument/2006/relationships/hyperlink" Target="http://ift.tt/1fvP578" TargetMode="External"/><Relationship Id="rId333" Type="http://schemas.openxmlformats.org/officeDocument/2006/relationships/hyperlink" Target="http://ift.tt/1fA55Fv" TargetMode="External"/><Relationship Id="rId2255" Type="http://schemas.openxmlformats.org/officeDocument/2006/relationships/hyperlink" Target="http://ift.tt/1fvP57a" TargetMode="External"/><Relationship Id="rId332" Type="http://schemas.openxmlformats.org/officeDocument/2006/relationships/hyperlink" Target="http://ift.tt/1fA55Fu" TargetMode="External"/><Relationship Id="rId2256" Type="http://schemas.openxmlformats.org/officeDocument/2006/relationships/hyperlink" Target="http://ift.tt/1auG54K" TargetMode="External"/><Relationship Id="rId331" Type="http://schemas.openxmlformats.org/officeDocument/2006/relationships/hyperlink" Target="http://ift.tt/1fA52JQ" TargetMode="External"/><Relationship Id="rId2257" Type="http://schemas.openxmlformats.org/officeDocument/2006/relationships/hyperlink" Target="http://ift.tt/1a0abq4" TargetMode="External"/><Relationship Id="rId370" Type="http://schemas.openxmlformats.org/officeDocument/2006/relationships/hyperlink" Target="http://ift.tt/1czYD2q" TargetMode="External"/><Relationship Id="rId369" Type="http://schemas.openxmlformats.org/officeDocument/2006/relationships/hyperlink" Target="http://ift.tt/1flyFzI" TargetMode="External"/><Relationship Id="rId368" Type="http://schemas.openxmlformats.org/officeDocument/2006/relationships/hyperlink" Target="http://ift.tt/1flxMXZ" TargetMode="External"/><Relationship Id="rId2280" Type="http://schemas.openxmlformats.org/officeDocument/2006/relationships/hyperlink" Target="http://ift.tt/LRV9yi" TargetMode="External"/><Relationship Id="rId2281" Type="http://schemas.openxmlformats.org/officeDocument/2006/relationships/hyperlink" Target="http://ift.tt/1fwqoHJ" TargetMode="External"/><Relationship Id="rId2282" Type="http://schemas.openxmlformats.org/officeDocument/2006/relationships/hyperlink" Target="http://ift.tt/1is6W0G" TargetMode="External"/><Relationship Id="rId363" Type="http://schemas.openxmlformats.org/officeDocument/2006/relationships/hyperlink" Target="http://ift.tt/1czOYck" TargetMode="External"/><Relationship Id="rId2283" Type="http://schemas.openxmlformats.org/officeDocument/2006/relationships/hyperlink" Target="http://ift.tt/LRVdOs" TargetMode="External"/><Relationship Id="rId362" Type="http://schemas.openxmlformats.org/officeDocument/2006/relationships/hyperlink" Target="http://ift.tt/Mg7pIJ" TargetMode="External"/><Relationship Id="rId2284" Type="http://schemas.openxmlformats.org/officeDocument/2006/relationships/hyperlink" Target="http://ift.tt/1fwqtv3" TargetMode="External"/><Relationship Id="rId361" Type="http://schemas.openxmlformats.org/officeDocument/2006/relationships/hyperlink" Target="http://ift.tt/1nreIvK" TargetMode="External"/><Relationship Id="rId2285" Type="http://schemas.openxmlformats.org/officeDocument/2006/relationships/hyperlink" Target="http://ift.tt/1fwqtLj" TargetMode="External"/><Relationship Id="rId360" Type="http://schemas.openxmlformats.org/officeDocument/2006/relationships/hyperlink" Target="http://ift.tt/1kequa2" TargetMode="External"/><Relationship Id="rId2286" Type="http://schemas.openxmlformats.org/officeDocument/2006/relationships/hyperlink" Target="http://ift.tt/1fwqvmD" TargetMode="External"/><Relationship Id="rId367" Type="http://schemas.openxmlformats.org/officeDocument/2006/relationships/hyperlink" Target="http://ift.tt/1hSFdpR" TargetMode="External"/><Relationship Id="rId2287" Type="http://schemas.openxmlformats.org/officeDocument/2006/relationships/hyperlink" Target="http://ift.tt/1fwquix" TargetMode="External"/><Relationship Id="rId366" Type="http://schemas.openxmlformats.org/officeDocument/2006/relationships/hyperlink" Target="http://ift.tt/1npqUgn" TargetMode="External"/><Relationship Id="rId2288" Type="http://schemas.openxmlformats.org/officeDocument/2006/relationships/hyperlink" Target="http://ift.tt/LRVhOc" TargetMode="External"/><Relationship Id="rId365" Type="http://schemas.openxmlformats.org/officeDocument/2006/relationships/hyperlink" Target="http://ift.tt/1hSxTKR" TargetMode="External"/><Relationship Id="rId2289" Type="http://schemas.openxmlformats.org/officeDocument/2006/relationships/hyperlink" Target="http://ift.tt/LRVhOd" TargetMode="External"/><Relationship Id="rId364" Type="http://schemas.openxmlformats.org/officeDocument/2006/relationships/hyperlink" Target="http://ift.tt/1hSxTKO" TargetMode="External"/><Relationship Id="rId95" Type="http://schemas.openxmlformats.org/officeDocument/2006/relationships/hyperlink" Target="http://ift.tt/MiYaHM" TargetMode="External"/><Relationship Id="rId94" Type="http://schemas.openxmlformats.org/officeDocument/2006/relationships/hyperlink" Target="http://ift.tt/1jM6I8m" TargetMode="External"/><Relationship Id="rId97" Type="http://schemas.openxmlformats.org/officeDocument/2006/relationships/hyperlink" Target="http://ift.tt/1no2hk7" TargetMode="External"/><Relationship Id="rId96" Type="http://schemas.openxmlformats.org/officeDocument/2006/relationships/hyperlink" Target="http://ift.tt/1bA1SCT" TargetMode="External"/><Relationship Id="rId99" Type="http://schemas.openxmlformats.org/officeDocument/2006/relationships/hyperlink" Target="http://ift.tt/Mj0X3J" TargetMode="External"/><Relationship Id="rId98" Type="http://schemas.openxmlformats.org/officeDocument/2006/relationships/hyperlink" Target="http://ift.tt/1no63u1" TargetMode="External"/><Relationship Id="rId91" Type="http://schemas.openxmlformats.org/officeDocument/2006/relationships/hyperlink" Target="http://ift.tt/1no1e3J" TargetMode="External"/><Relationship Id="rId90" Type="http://schemas.openxmlformats.org/officeDocument/2006/relationships/hyperlink" Target="http://ift.tt/1kaOKtL" TargetMode="External"/><Relationship Id="rId93" Type="http://schemas.openxmlformats.org/officeDocument/2006/relationships/hyperlink" Target="http://ift.tt/1kaPcYR" TargetMode="External"/><Relationship Id="rId92" Type="http://schemas.openxmlformats.org/officeDocument/2006/relationships/hyperlink" Target="http://ift.tt/1no1C2d" TargetMode="External"/><Relationship Id="rId359" Type="http://schemas.openxmlformats.org/officeDocument/2006/relationships/hyperlink" Target="http://ift.tt/1kewiQW" TargetMode="External"/><Relationship Id="rId358" Type="http://schemas.openxmlformats.org/officeDocument/2006/relationships/hyperlink" Target="http://ift.tt/1kewgIW" TargetMode="External"/><Relationship Id="rId357" Type="http://schemas.openxmlformats.org/officeDocument/2006/relationships/hyperlink" Target="http://ift.tt/1guvQA0" TargetMode="External"/><Relationship Id="rId2270" Type="http://schemas.openxmlformats.org/officeDocument/2006/relationships/hyperlink" Target="http://ift.tt/LAtKA9" TargetMode="External"/><Relationship Id="rId2271" Type="http://schemas.openxmlformats.org/officeDocument/2006/relationships/hyperlink" Target="http://ift.tt/N5RIVC" TargetMode="External"/><Relationship Id="rId352" Type="http://schemas.openxmlformats.org/officeDocument/2006/relationships/hyperlink" Target="http://ift.tt/1czOYck" TargetMode="External"/><Relationship Id="rId2272" Type="http://schemas.openxmlformats.org/officeDocument/2006/relationships/hyperlink" Target="http://ift.tt/LAtXTZ" TargetMode="External"/><Relationship Id="rId351" Type="http://schemas.openxmlformats.org/officeDocument/2006/relationships/hyperlink" Target="http://ift.tt/Mg7pIJ" TargetMode="External"/><Relationship Id="rId2273" Type="http://schemas.openxmlformats.org/officeDocument/2006/relationships/hyperlink" Target="http://ift.tt/LAtWiD" TargetMode="External"/><Relationship Id="rId350" Type="http://schemas.openxmlformats.org/officeDocument/2006/relationships/hyperlink" Target="http://ift.tt/1b9L2xK" TargetMode="External"/><Relationship Id="rId2274" Type="http://schemas.openxmlformats.org/officeDocument/2006/relationships/hyperlink" Target="http://ift.tt/N5Sa68" TargetMode="External"/><Relationship Id="rId2275" Type="http://schemas.openxmlformats.org/officeDocument/2006/relationships/hyperlink" Target="http://ift.tt/N5Sa6c" TargetMode="External"/><Relationship Id="rId356" Type="http://schemas.openxmlformats.org/officeDocument/2006/relationships/hyperlink" Target="http://ift.tt/1hSCXib" TargetMode="External"/><Relationship Id="rId2276" Type="http://schemas.openxmlformats.org/officeDocument/2006/relationships/hyperlink" Target="http://ift.tt/1ikFDWc" TargetMode="External"/><Relationship Id="rId355" Type="http://schemas.openxmlformats.org/officeDocument/2006/relationships/hyperlink" Target="http://ift.tt/1hSyj3Y" TargetMode="External"/><Relationship Id="rId2277" Type="http://schemas.openxmlformats.org/officeDocument/2006/relationships/hyperlink" Target="http://ift.tt/1eVXvD2" TargetMode="External"/><Relationship Id="rId354" Type="http://schemas.openxmlformats.org/officeDocument/2006/relationships/hyperlink" Target="http://ift.tt/1hSxTKR" TargetMode="External"/><Relationship Id="rId2278" Type="http://schemas.openxmlformats.org/officeDocument/2006/relationships/hyperlink" Target="http://ift.tt/N5NOMn" TargetMode="External"/><Relationship Id="rId353" Type="http://schemas.openxmlformats.org/officeDocument/2006/relationships/hyperlink" Target="http://ift.tt/1hSxTKO" TargetMode="External"/><Relationship Id="rId2279" Type="http://schemas.openxmlformats.org/officeDocument/2006/relationships/hyperlink" Target="http://ift.tt/N5NNYR" TargetMode="External"/><Relationship Id="rId1378" Type="http://schemas.openxmlformats.org/officeDocument/2006/relationships/hyperlink" Target="http://ift.tt/1dWihkW" TargetMode="External"/><Relationship Id="rId2225" Type="http://schemas.openxmlformats.org/officeDocument/2006/relationships/hyperlink" Target="http://ift.tt/1bqwjM7" TargetMode="External"/><Relationship Id="rId1379" Type="http://schemas.openxmlformats.org/officeDocument/2006/relationships/hyperlink" Target="http://ift.tt/1gDp8Yn" TargetMode="External"/><Relationship Id="rId2226" Type="http://schemas.openxmlformats.org/officeDocument/2006/relationships/hyperlink" Target="http://ift.tt/1kbVytC" TargetMode="External"/><Relationship Id="rId2227" Type="http://schemas.openxmlformats.org/officeDocument/2006/relationships/hyperlink" Target="http://ift.tt/1c3gHya" TargetMode="External"/><Relationship Id="rId2228" Type="http://schemas.openxmlformats.org/officeDocument/2006/relationships/hyperlink" Target="http://ift.tt/1kbVyK4" TargetMode="External"/><Relationship Id="rId2229" Type="http://schemas.openxmlformats.org/officeDocument/2006/relationships/hyperlink" Target="http://ift.tt/1c3gJG4" TargetMode="External"/><Relationship Id="rId305" Type="http://schemas.openxmlformats.org/officeDocument/2006/relationships/hyperlink" Target="http://ift.tt/1fzpsmd" TargetMode="External"/><Relationship Id="rId789" Type="http://schemas.openxmlformats.org/officeDocument/2006/relationships/hyperlink" Target="http://ift.tt/1hVkFNr" TargetMode="External"/><Relationship Id="rId304" Type="http://schemas.openxmlformats.org/officeDocument/2006/relationships/hyperlink" Target="http://ift.tt/1b9bzLH" TargetMode="External"/><Relationship Id="rId788" Type="http://schemas.openxmlformats.org/officeDocument/2006/relationships/hyperlink" Target="http://ift.tt/1be9Sg8" TargetMode="External"/><Relationship Id="rId303" Type="http://schemas.openxmlformats.org/officeDocument/2006/relationships/hyperlink" Target="http://ift.tt/1kddQbr" TargetMode="External"/><Relationship Id="rId787" Type="http://schemas.openxmlformats.org/officeDocument/2006/relationships/hyperlink" Target="http://ift.tt/1be9Sg6" TargetMode="External"/><Relationship Id="rId302" Type="http://schemas.openxmlformats.org/officeDocument/2006/relationships/hyperlink" Target="http://ift.tt/1gtTGfd" TargetMode="External"/><Relationship Id="rId786" Type="http://schemas.openxmlformats.org/officeDocument/2006/relationships/hyperlink" Target="http://ift.tt/1klpbpY" TargetMode="External"/><Relationship Id="rId309" Type="http://schemas.openxmlformats.org/officeDocument/2006/relationships/hyperlink" Target="http://ift.tt/1idOfhP" TargetMode="External"/><Relationship Id="rId308" Type="http://schemas.openxmlformats.org/officeDocument/2006/relationships/hyperlink" Target="http://ift.tt/1feRhj5" TargetMode="External"/><Relationship Id="rId307" Type="http://schemas.openxmlformats.org/officeDocument/2006/relationships/hyperlink" Target="http://ift.tt/1kdbR6V" TargetMode="External"/><Relationship Id="rId306" Type="http://schemas.openxmlformats.org/officeDocument/2006/relationships/hyperlink" Target="http://ift.tt/1nq8VGL" TargetMode="External"/><Relationship Id="rId781" Type="http://schemas.openxmlformats.org/officeDocument/2006/relationships/hyperlink" Target="http://ift.tt/1kloSeG" TargetMode="External"/><Relationship Id="rId1370" Type="http://schemas.openxmlformats.org/officeDocument/2006/relationships/hyperlink" Target="http://ift.tt/1fyAfih" TargetMode="External"/><Relationship Id="rId780" Type="http://schemas.openxmlformats.org/officeDocument/2006/relationships/hyperlink" Target="http://ift.tt/1bHLCzF" TargetMode="External"/><Relationship Id="rId1371" Type="http://schemas.openxmlformats.org/officeDocument/2006/relationships/hyperlink" Target="http://ift.tt/1cJNs7B" TargetMode="External"/><Relationship Id="rId1372" Type="http://schemas.openxmlformats.org/officeDocument/2006/relationships/hyperlink" Target="http://ift.tt/1cJLaVU" TargetMode="External"/><Relationship Id="rId1373" Type="http://schemas.openxmlformats.org/officeDocument/2006/relationships/hyperlink" Target="http://ift.tt/1i8835I" TargetMode="External"/><Relationship Id="rId2220" Type="http://schemas.openxmlformats.org/officeDocument/2006/relationships/hyperlink" Target="http://ift.tt/1g1pBz4" TargetMode="External"/><Relationship Id="rId301" Type="http://schemas.openxmlformats.org/officeDocument/2006/relationships/hyperlink" Target="http://ift.tt/1hRyL2h" TargetMode="External"/><Relationship Id="rId785" Type="http://schemas.openxmlformats.org/officeDocument/2006/relationships/hyperlink" Target="http://ift.tt/1klp6mj" TargetMode="External"/><Relationship Id="rId1374" Type="http://schemas.openxmlformats.org/officeDocument/2006/relationships/hyperlink" Target="http://ift.tt/1dWi5ST" TargetMode="External"/><Relationship Id="rId2221" Type="http://schemas.openxmlformats.org/officeDocument/2006/relationships/hyperlink" Target="http://ift.tt/1g1pBz7" TargetMode="External"/><Relationship Id="rId300" Type="http://schemas.openxmlformats.org/officeDocument/2006/relationships/hyperlink" Target="http://ift.tt/1hRyL2c" TargetMode="External"/><Relationship Id="rId784" Type="http://schemas.openxmlformats.org/officeDocument/2006/relationships/hyperlink" Target="http://ift.tt/1aMWt0W" TargetMode="External"/><Relationship Id="rId1375" Type="http://schemas.openxmlformats.org/officeDocument/2006/relationships/hyperlink" Target="http://ift.tt/1dWi3KJ" TargetMode="External"/><Relationship Id="rId2222" Type="http://schemas.openxmlformats.org/officeDocument/2006/relationships/hyperlink" Target="http://ift.tt/1kbVydc" TargetMode="External"/><Relationship Id="rId783" Type="http://schemas.openxmlformats.org/officeDocument/2006/relationships/hyperlink" Target="http://ift.tt/1be9HRP" TargetMode="External"/><Relationship Id="rId1376" Type="http://schemas.openxmlformats.org/officeDocument/2006/relationships/hyperlink" Target="http://ift.tt/1dWi9C5" TargetMode="External"/><Relationship Id="rId2223" Type="http://schemas.openxmlformats.org/officeDocument/2006/relationships/hyperlink" Target="http://ift.tt/1kbVyty" TargetMode="External"/><Relationship Id="rId782" Type="http://schemas.openxmlformats.org/officeDocument/2006/relationships/hyperlink" Target="http://ift.tt/1be9KgC" TargetMode="External"/><Relationship Id="rId1377" Type="http://schemas.openxmlformats.org/officeDocument/2006/relationships/hyperlink" Target="http://ift.tt/1dWihkU" TargetMode="External"/><Relationship Id="rId2224" Type="http://schemas.openxmlformats.org/officeDocument/2006/relationships/hyperlink" Target="http://ift.tt/1c3gJpC" TargetMode="External"/><Relationship Id="rId1367" Type="http://schemas.openxmlformats.org/officeDocument/2006/relationships/hyperlink" Target="http://bithost.io" TargetMode="External"/><Relationship Id="rId2214" Type="http://schemas.openxmlformats.org/officeDocument/2006/relationships/hyperlink" Target="http://ift.tt/1kbZDxR" TargetMode="External"/><Relationship Id="rId2698" Type="http://schemas.openxmlformats.org/officeDocument/2006/relationships/hyperlink" Target="http://ift.tt/1iAKYc9" TargetMode="External"/><Relationship Id="rId1368" Type="http://schemas.openxmlformats.org/officeDocument/2006/relationships/hyperlink" Target="http://ift.tt/1dj48OS" TargetMode="External"/><Relationship Id="rId2215" Type="http://schemas.openxmlformats.org/officeDocument/2006/relationships/hyperlink" Target="http://ift.tt/1kbZDxT" TargetMode="External"/><Relationship Id="rId2699" Type="http://schemas.openxmlformats.org/officeDocument/2006/relationships/hyperlink" Target="http://ift.tt/1gSIWqR" TargetMode="External"/><Relationship Id="rId1369" Type="http://schemas.openxmlformats.org/officeDocument/2006/relationships/hyperlink" Target="http://ift.tt/1jZJDPr" TargetMode="External"/><Relationship Id="rId2216" Type="http://schemas.openxmlformats.org/officeDocument/2006/relationships/hyperlink" Target="http://ift.tt/1kc023B" TargetMode="External"/><Relationship Id="rId2217" Type="http://schemas.openxmlformats.org/officeDocument/2006/relationships/hyperlink" Target="http://ift.tt/1kc04IJ" TargetMode="External"/><Relationship Id="rId2218" Type="http://schemas.openxmlformats.org/officeDocument/2006/relationships/hyperlink" Target="http://ift.tt/1epG5no" TargetMode="External"/><Relationship Id="rId2219" Type="http://schemas.openxmlformats.org/officeDocument/2006/relationships/hyperlink" Target="http://ift.tt/1c3gJpv" TargetMode="External"/><Relationship Id="rId778" Type="http://schemas.openxmlformats.org/officeDocument/2006/relationships/hyperlink" Target="http://ift.tt/1ih9eR4" TargetMode="External"/><Relationship Id="rId777" Type="http://schemas.openxmlformats.org/officeDocument/2006/relationships/hyperlink" Target="http://ift.tt/1ih9a3K" TargetMode="External"/><Relationship Id="rId776" Type="http://schemas.openxmlformats.org/officeDocument/2006/relationships/hyperlink" Target="http://ift.tt/1ih9dfP" TargetMode="External"/><Relationship Id="rId775" Type="http://schemas.openxmlformats.org/officeDocument/2006/relationships/hyperlink" Target="http://ift.tt/1iUhp8s" TargetMode="External"/><Relationship Id="rId779" Type="http://schemas.openxmlformats.org/officeDocument/2006/relationships/hyperlink" Target="http://ift.tt/1ih9f7i" TargetMode="External"/><Relationship Id="rId770" Type="http://schemas.openxmlformats.org/officeDocument/2006/relationships/hyperlink" Target="http://ift.tt/1kkWtW8" TargetMode="External"/><Relationship Id="rId2690" Type="http://schemas.openxmlformats.org/officeDocument/2006/relationships/hyperlink" Target="http://ift.tt/1aCq24U" TargetMode="External"/><Relationship Id="rId1360" Type="http://schemas.openxmlformats.org/officeDocument/2006/relationships/hyperlink" Target="http://ift.tt/1fADxAV" TargetMode="External"/><Relationship Id="rId2691" Type="http://schemas.openxmlformats.org/officeDocument/2006/relationships/hyperlink" Target="http://ift.tt/1nZPrsL" TargetMode="External"/><Relationship Id="rId1361" Type="http://schemas.openxmlformats.org/officeDocument/2006/relationships/hyperlink" Target="http://ift.tt/1fyCiD0" TargetMode="External"/><Relationship Id="rId2692" Type="http://schemas.openxmlformats.org/officeDocument/2006/relationships/hyperlink" Target="http://ift.tt/1nZPwwv" TargetMode="External"/><Relationship Id="rId1362" Type="http://schemas.openxmlformats.org/officeDocument/2006/relationships/hyperlink" Target="http://ift.tt/1dj469v" TargetMode="External"/><Relationship Id="rId2693" Type="http://schemas.openxmlformats.org/officeDocument/2006/relationships/hyperlink" Target="http://ift.tt/1fCk4OP" TargetMode="External"/><Relationship Id="rId774" Type="http://schemas.openxmlformats.org/officeDocument/2006/relationships/hyperlink" Target="http://ift.tt/1iUhoSc" TargetMode="External"/><Relationship Id="rId1363" Type="http://schemas.openxmlformats.org/officeDocument/2006/relationships/hyperlink" Target="http://ift.tt/12SL06t" TargetMode="External"/><Relationship Id="rId2210" Type="http://schemas.openxmlformats.org/officeDocument/2006/relationships/hyperlink" Target="http://ift.tt/1cU9Wmq" TargetMode="External"/><Relationship Id="rId2694" Type="http://schemas.openxmlformats.org/officeDocument/2006/relationships/hyperlink" Target="http://ift.tt/1g0MiEE" TargetMode="External"/><Relationship Id="rId773" Type="http://schemas.openxmlformats.org/officeDocument/2006/relationships/hyperlink" Target="http://ift.tt/1iUhkBZ" TargetMode="External"/><Relationship Id="rId1364" Type="http://schemas.openxmlformats.org/officeDocument/2006/relationships/hyperlink" Target="http://ift.tt/1dj469z" TargetMode="External"/><Relationship Id="rId2211" Type="http://schemas.openxmlformats.org/officeDocument/2006/relationships/hyperlink" Target="http://ift.tt/1btC0fd" TargetMode="External"/><Relationship Id="rId2695" Type="http://schemas.openxmlformats.org/officeDocument/2006/relationships/hyperlink" Target="http://ift.tt/1nZMcBy" TargetMode="External"/><Relationship Id="rId772" Type="http://schemas.openxmlformats.org/officeDocument/2006/relationships/hyperlink" Target="http://ift.tt/1kkWrO9" TargetMode="External"/><Relationship Id="rId1365" Type="http://schemas.openxmlformats.org/officeDocument/2006/relationships/hyperlink" Target="http://ift.tt/1dj469F" TargetMode="External"/><Relationship Id="rId2212" Type="http://schemas.openxmlformats.org/officeDocument/2006/relationships/hyperlink" Target="http://ift.tt/N1ry6e" TargetMode="External"/><Relationship Id="rId2696" Type="http://schemas.openxmlformats.org/officeDocument/2006/relationships/hyperlink" Target="http://ift.tt/1nZMcBA" TargetMode="External"/><Relationship Id="rId771" Type="http://schemas.openxmlformats.org/officeDocument/2006/relationships/hyperlink" Target="http://ift.tt/1bdUMqN" TargetMode="External"/><Relationship Id="rId1366" Type="http://schemas.openxmlformats.org/officeDocument/2006/relationships/hyperlink" Target="http://ift.tt/1aeOGIp" TargetMode="External"/><Relationship Id="rId2213" Type="http://schemas.openxmlformats.org/officeDocument/2006/relationships/hyperlink" Target="http://ift.tt/1kRW8KX" TargetMode="External"/><Relationship Id="rId2697" Type="http://schemas.openxmlformats.org/officeDocument/2006/relationships/hyperlink" Target="http://ift.tt/1iAKP8o" TargetMode="External"/><Relationship Id="rId2247" Type="http://schemas.openxmlformats.org/officeDocument/2006/relationships/hyperlink" Target="http://ift.tt/1bqwjM7" TargetMode="External"/><Relationship Id="rId2248" Type="http://schemas.openxmlformats.org/officeDocument/2006/relationships/hyperlink" Target="http://ift.tt/1kbVytC" TargetMode="External"/><Relationship Id="rId2249" Type="http://schemas.openxmlformats.org/officeDocument/2006/relationships/hyperlink" Target="http://ift.tt/1c3gHya" TargetMode="External"/><Relationship Id="rId327" Type="http://schemas.openxmlformats.org/officeDocument/2006/relationships/hyperlink" Target="http://ift.tt/1eazdtW" TargetMode="External"/><Relationship Id="rId326" Type="http://schemas.openxmlformats.org/officeDocument/2006/relationships/hyperlink" Target="http://ift.tt/1eazddG" TargetMode="External"/><Relationship Id="rId325" Type="http://schemas.openxmlformats.org/officeDocument/2006/relationships/hyperlink" Target="http://ift.tt/1fA4m7b" TargetMode="External"/><Relationship Id="rId324" Type="http://schemas.openxmlformats.org/officeDocument/2006/relationships/hyperlink" Target="http://ift.tt/1eayOrr" TargetMode="External"/><Relationship Id="rId329" Type="http://schemas.openxmlformats.org/officeDocument/2006/relationships/hyperlink" Target="http://ift.tt/1aJBUCw" TargetMode="External"/><Relationship Id="rId1390" Type="http://schemas.openxmlformats.org/officeDocument/2006/relationships/hyperlink" Target="http://ift.tt/1aSNL0W" TargetMode="External"/><Relationship Id="rId328" Type="http://schemas.openxmlformats.org/officeDocument/2006/relationships/hyperlink" Target="http://ift.tt/1fA4JyL" TargetMode="External"/><Relationship Id="rId1391" Type="http://schemas.openxmlformats.org/officeDocument/2006/relationships/hyperlink" Target="http://ift.tt/1i8h3rk" TargetMode="External"/><Relationship Id="rId1392" Type="http://schemas.openxmlformats.org/officeDocument/2006/relationships/hyperlink" Target="http://ift.tt/1i8h3rq" TargetMode="External"/><Relationship Id="rId1393" Type="http://schemas.openxmlformats.org/officeDocument/2006/relationships/hyperlink" Target="http://ift.tt/1i8fTfy" TargetMode="External"/><Relationship Id="rId2240" Type="http://schemas.openxmlformats.org/officeDocument/2006/relationships/hyperlink" Target="http://ift.tt/1epG5no" TargetMode="External"/><Relationship Id="rId1394" Type="http://schemas.openxmlformats.org/officeDocument/2006/relationships/hyperlink" Target="http://ift.tt/1cJQ1GO" TargetMode="External"/><Relationship Id="rId2241" Type="http://schemas.openxmlformats.org/officeDocument/2006/relationships/hyperlink" Target="http://ift.tt/1c3gJpv" TargetMode="External"/><Relationship Id="rId1395" Type="http://schemas.openxmlformats.org/officeDocument/2006/relationships/hyperlink" Target="http://ift.tt/1i8h4vF" TargetMode="External"/><Relationship Id="rId2242" Type="http://schemas.openxmlformats.org/officeDocument/2006/relationships/hyperlink" Target="http://ift.tt/1g1pBz4" TargetMode="External"/><Relationship Id="rId323" Type="http://schemas.openxmlformats.org/officeDocument/2006/relationships/hyperlink" Target="http://ift.tt/1cz8yoV" TargetMode="External"/><Relationship Id="rId1396" Type="http://schemas.openxmlformats.org/officeDocument/2006/relationships/hyperlink" Target="http://ift.tt/MM23WC" TargetMode="External"/><Relationship Id="rId2243" Type="http://schemas.openxmlformats.org/officeDocument/2006/relationships/hyperlink" Target="http://ift.tt/1g1pBz7" TargetMode="External"/><Relationship Id="rId322" Type="http://schemas.openxmlformats.org/officeDocument/2006/relationships/hyperlink" Target="http://ift.tt/1idMmBN" TargetMode="External"/><Relationship Id="rId1397" Type="http://schemas.openxmlformats.org/officeDocument/2006/relationships/hyperlink" Target="http://ift.tt/1aSNLhH" TargetMode="External"/><Relationship Id="rId2244" Type="http://schemas.openxmlformats.org/officeDocument/2006/relationships/hyperlink" Target="http://ift.tt/1kbVydc" TargetMode="External"/><Relationship Id="rId321" Type="http://schemas.openxmlformats.org/officeDocument/2006/relationships/hyperlink" Target="http://ift.tt/1cz8vtu" TargetMode="External"/><Relationship Id="rId1398" Type="http://schemas.openxmlformats.org/officeDocument/2006/relationships/hyperlink" Target="http://ift.tt/1i8h4Mb" TargetMode="External"/><Relationship Id="rId2245" Type="http://schemas.openxmlformats.org/officeDocument/2006/relationships/hyperlink" Target="http://ift.tt/1kbVyty" TargetMode="External"/><Relationship Id="rId320" Type="http://schemas.openxmlformats.org/officeDocument/2006/relationships/hyperlink" Target="http://ift.tt/1n06fg1" TargetMode="External"/><Relationship Id="rId1399" Type="http://schemas.openxmlformats.org/officeDocument/2006/relationships/hyperlink" Target="http://ift.tt/1i8h52p" TargetMode="External"/><Relationship Id="rId2246" Type="http://schemas.openxmlformats.org/officeDocument/2006/relationships/hyperlink" Target="http://ift.tt/1c3gJpC" TargetMode="External"/><Relationship Id="rId1389" Type="http://schemas.openxmlformats.org/officeDocument/2006/relationships/hyperlink" Target="http://ift.tt/1i8h3aM" TargetMode="External"/><Relationship Id="rId2236" Type="http://schemas.openxmlformats.org/officeDocument/2006/relationships/hyperlink" Target="http://ift.tt/1kbZDxR" TargetMode="External"/><Relationship Id="rId2237" Type="http://schemas.openxmlformats.org/officeDocument/2006/relationships/hyperlink" Target="http://ift.tt/1kbZDxT" TargetMode="External"/><Relationship Id="rId2238" Type="http://schemas.openxmlformats.org/officeDocument/2006/relationships/hyperlink" Target="http://ift.tt/1kc023B" TargetMode="External"/><Relationship Id="rId2239" Type="http://schemas.openxmlformats.org/officeDocument/2006/relationships/hyperlink" Target="http://ift.tt/1kc04IJ" TargetMode="External"/><Relationship Id="rId316" Type="http://schemas.openxmlformats.org/officeDocument/2006/relationships/hyperlink" Target="http://ift.tt/1fkfYfM" TargetMode="External"/><Relationship Id="rId315" Type="http://schemas.openxmlformats.org/officeDocument/2006/relationships/hyperlink" Target="http://ift.tt/1idMnpv" TargetMode="External"/><Relationship Id="rId799" Type="http://schemas.openxmlformats.org/officeDocument/2006/relationships/hyperlink" Target="http://ift.tt/1iSYhI6" TargetMode="External"/><Relationship Id="rId314" Type="http://schemas.openxmlformats.org/officeDocument/2006/relationships/hyperlink" Target="http://ift.tt/1iPIutu" TargetMode="External"/><Relationship Id="rId798" Type="http://schemas.openxmlformats.org/officeDocument/2006/relationships/hyperlink" Target="http://ift.tt/MFg9ZC" TargetMode="External"/><Relationship Id="rId313" Type="http://schemas.openxmlformats.org/officeDocument/2006/relationships/hyperlink" Target="http://ift.tt/1iPIsSm" TargetMode="External"/><Relationship Id="rId797" Type="http://schemas.openxmlformats.org/officeDocument/2006/relationships/hyperlink" Target="http://ift.tt/Li9Ycy" TargetMode="External"/><Relationship Id="rId319" Type="http://schemas.openxmlformats.org/officeDocument/2006/relationships/hyperlink" Target="http://ift.tt/1cz8vtp" TargetMode="External"/><Relationship Id="rId318" Type="http://schemas.openxmlformats.org/officeDocument/2006/relationships/hyperlink" Target="http://ift.tt/1cz8sxN" TargetMode="External"/><Relationship Id="rId317" Type="http://schemas.openxmlformats.org/officeDocument/2006/relationships/hyperlink" Target="http://ift.tt/1idMnFO" TargetMode="External"/><Relationship Id="rId1380" Type="http://schemas.openxmlformats.org/officeDocument/2006/relationships/hyperlink" Target="http://ift.tt/1cJVrkV" TargetMode="External"/><Relationship Id="rId792" Type="http://schemas.openxmlformats.org/officeDocument/2006/relationships/hyperlink" Target="http://ift.tt/Li9AdV" TargetMode="External"/><Relationship Id="rId1381" Type="http://schemas.openxmlformats.org/officeDocument/2006/relationships/hyperlink" Target="http://ift.tt/1fAWovX" TargetMode="External"/><Relationship Id="rId791" Type="http://schemas.openxmlformats.org/officeDocument/2006/relationships/hyperlink" Target="http://ift.tt/LdTnGz" TargetMode="External"/><Relationship Id="rId1382" Type="http://schemas.openxmlformats.org/officeDocument/2006/relationships/hyperlink" Target="http://ift.tt/1fAWoMg" TargetMode="External"/><Relationship Id="rId790" Type="http://schemas.openxmlformats.org/officeDocument/2006/relationships/hyperlink" Target="http://ift.tt/1fhU3UQ" TargetMode="External"/><Relationship Id="rId1383" Type="http://schemas.openxmlformats.org/officeDocument/2006/relationships/hyperlink" Target="http://ift.tt/1dWi5ST" TargetMode="External"/><Relationship Id="rId2230" Type="http://schemas.openxmlformats.org/officeDocument/2006/relationships/hyperlink" Target="http://ift.tt/1c1sz3E" TargetMode="External"/><Relationship Id="rId1384" Type="http://schemas.openxmlformats.org/officeDocument/2006/relationships/hyperlink" Target="http://ift.tt/1dWi3KJ" TargetMode="External"/><Relationship Id="rId2231" Type="http://schemas.openxmlformats.org/officeDocument/2006/relationships/hyperlink" Target="http://ift.tt/1c3gHOs" TargetMode="External"/><Relationship Id="rId312" Type="http://schemas.openxmlformats.org/officeDocument/2006/relationships/hyperlink" Target="http://ift.tt/1idOhpU" TargetMode="External"/><Relationship Id="rId796" Type="http://schemas.openxmlformats.org/officeDocument/2006/relationships/hyperlink" Target="http://ift.tt/Li9WRR" TargetMode="External"/><Relationship Id="rId1385" Type="http://schemas.openxmlformats.org/officeDocument/2006/relationships/hyperlink" Target="http://ift.tt/1dWi9C5" TargetMode="External"/><Relationship Id="rId2232" Type="http://schemas.openxmlformats.org/officeDocument/2006/relationships/hyperlink" Target="http://ift.tt/1c3gHOu" TargetMode="External"/><Relationship Id="rId311" Type="http://schemas.openxmlformats.org/officeDocument/2006/relationships/hyperlink" Target="http://ift.tt/Qwgd7W" TargetMode="External"/><Relationship Id="rId795" Type="http://schemas.openxmlformats.org/officeDocument/2006/relationships/hyperlink" Target="http://ift.tt/MFfZBE" TargetMode="External"/><Relationship Id="rId1386" Type="http://schemas.openxmlformats.org/officeDocument/2006/relationships/hyperlink" Target="http://ift.tt/1dWihkU" TargetMode="External"/><Relationship Id="rId2233" Type="http://schemas.openxmlformats.org/officeDocument/2006/relationships/hyperlink" Target="http://ift.tt/1kbVBpa" TargetMode="External"/><Relationship Id="rId310" Type="http://schemas.openxmlformats.org/officeDocument/2006/relationships/hyperlink" Target="http://ift.tt/1idOg5p" TargetMode="External"/><Relationship Id="rId794" Type="http://schemas.openxmlformats.org/officeDocument/2006/relationships/hyperlink" Target="http://ift.tt/MFg20k" TargetMode="External"/><Relationship Id="rId1387" Type="http://schemas.openxmlformats.org/officeDocument/2006/relationships/hyperlink" Target="http://ift.tt/1dWihkW" TargetMode="External"/><Relationship Id="rId2234" Type="http://schemas.openxmlformats.org/officeDocument/2006/relationships/hyperlink" Target="http://ift.tt/1nSZuzJ" TargetMode="External"/><Relationship Id="rId793" Type="http://schemas.openxmlformats.org/officeDocument/2006/relationships/hyperlink" Target="http://ift.tt/MFfXti" TargetMode="External"/><Relationship Id="rId1388" Type="http://schemas.openxmlformats.org/officeDocument/2006/relationships/hyperlink" Target="http://ift.tt/1cJSX63" TargetMode="External"/><Relationship Id="rId2235" Type="http://schemas.openxmlformats.org/officeDocument/2006/relationships/hyperlink" Target="http://ift.tt/1fungvO" TargetMode="External"/><Relationship Id="rId297" Type="http://schemas.openxmlformats.org/officeDocument/2006/relationships/hyperlink" Target="http://ift.tt/1kAVxR2" TargetMode="External"/><Relationship Id="rId296" Type="http://schemas.openxmlformats.org/officeDocument/2006/relationships/hyperlink" Target="http://ift.tt/1hRyKLO" TargetMode="External"/><Relationship Id="rId295" Type="http://schemas.openxmlformats.org/officeDocument/2006/relationships/hyperlink" Target="http://ift.tt/1hRyKLL" TargetMode="External"/><Relationship Id="rId294" Type="http://schemas.openxmlformats.org/officeDocument/2006/relationships/hyperlink" Target="http://ift.tt/1hRyKvl" TargetMode="External"/><Relationship Id="rId299" Type="http://schemas.openxmlformats.org/officeDocument/2006/relationships/hyperlink" Target="http://ift.tt/1hRyIDJ" TargetMode="External"/><Relationship Id="rId298" Type="http://schemas.openxmlformats.org/officeDocument/2006/relationships/hyperlink" Target="http://ift.tt/1hRyKLT" TargetMode="External"/><Relationship Id="rId271" Type="http://schemas.openxmlformats.org/officeDocument/2006/relationships/hyperlink" Target="http://ift.tt/1bBzyzX" TargetMode="External"/><Relationship Id="rId270" Type="http://schemas.openxmlformats.org/officeDocument/2006/relationships/hyperlink" Target="http://ift.tt/1bBzxw7" TargetMode="External"/><Relationship Id="rId269" Type="http://schemas.openxmlformats.org/officeDocument/2006/relationships/hyperlink" Target="http://ift.tt/1bBzi4b" TargetMode="External"/><Relationship Id="rId264" Type="http://schemas.openxmlformats.org/officeDocument/2006/relationships/hyperlink" Target="http://ift.tt/1jNMdbn" TargetMode="External"/><Relationship Id="rId263" Type="http://schemas.openxmlformats.org/officeDocument/2006/relationships/hyperlink" Target="http://ift.tt/1iPtbB3" TargetMode="External"/><Relationship Id="rId262" Type="http://schemas.openxmlformats.org/officeDocument/2006/relationships/hyperlink" Target="http://ift.tt/1iPtbAZ" TargetMode="External"/><Relationship Id="rId261" Type="http://schemas.openxmlformats.org/officeDocument/2006/relationships/hyperlink" Target="http://ift.tt/1kd5sIV" TargetMode="External"/><Relationship Id="rId268" Type="http://schemas.openxmlformats.org/officeDocument/2006/relationships/hyperlink" Target="http://ift.tt/1b6qPJq" TargetMode="External"/><Relationship Id="rId267" Type="http://schemas.openxmlformats.org/officeDocument/2006/relationships/hyperlink" Target="http://ift.tt/1bByZGp" TargetMode="External"/><Relationship Id="rId266" Type="http://schemas.openxmlformats.org/officeDocument/2006/relationships/hyperlink" Target="http://ift.tt/1bByZGm" TargetMode="External"/><Relationship Id="rId265" Type="http://schemas.openxmlformats.org/officeDocument/2006/relationships/hyperlink" Target="http://ift.tt/1jNMdbp" TargetMode="External"/><Relationship Id="rId260" Type="http://schemas.openxmlformats.org/officeDocument/2006/relationships/hyperlink" Target="http://ift.tt/1iPtagD" TargetMode="External"/><Relationship Id="rId259" Type="http://schemas.openxmlformats.org/officeDocument/2006/relationships/hyperlink" Target="http://ift.tt/LdYCpG" TargetMode="External"/><Relationship Id="rId258" Type="http://schemas.openxmlformats.org/officeDocument/2006/relationships/hyperlink" Target="http://ift.tt/LdYxT5" TargetMode="External"/><Relationship Id="rId2290" Type="http://schemas.openxmlformats.org/officeDocument/2006/relationships/hyperlink" Target="http://ift.tt/LRVlgX" TargetMode="External"/><Relationship Id="rId2291" Type="http://schemas.openxmlformats.org/officeDocument/2006/relationships/hyperlink" Target="http://ift.tt/LRVlgZ" TargetMode="External"/><Relationship Id="rId2292" Type="http://schemas.openxmlformats.org/officeDocument/2006/relationships/hyperlink" Target="http://ift.tt/LRVnFx" TargetMode="External"/><Relationship Id="rId2293" Type="http://schemas.openxmlformats.org/officeDocument/2006/relationships/hyperlink" Target="http://ift.tt/1jhnhc7" TargetMode="External"/><Relationship Id="rId253" Type="http://schemas.openxmlformats.org/officeDocument/2006/relationships/hyperlink" Target="http://ift.tt/1eanqMu" TargetMode="External"/><Relationship Id="rId2294" Type="http://schemas.openxmlformats.org/officeDocument/2006/relationships/hyperlink" Target="http://ift.tt/LAtJvO" TargetMode="External"/><Relationship Id="rId252" Type="http://schemas.openxmlformats.org/officeDocument/2006/relationships/hyperlink" Target="http://ift.tt/MzzNpW" TargetMode="External"/><Relationship Id="rId2295" Type="http://schemas.openxmlformats.org/officeDocument/2006/relationships/hyperlink" Target="http://ift.tt/LAtKA9" TargetMode="External"/><Relationship Id="rId251" Type="http://schemas.openxmlformats.org/officeDocument/2006/relationships/hyperlink" Target="http://ift.tt/1neOdtn" TargetMode="External"/><Relationship Id="rId2296" Type="http://schemas.openxmlformats.org/officeDocument/2006/relationships/hyperlink" Target="http://ift.tt/N5RIVC" TargetMode="External"/><Relationship Id="rId250" Type="http://schemas.openxmlformats.org/officeDocument/2006/relationships/hyperlink" Target="http://ift.tt/MzzIT9" TargetMode="External"/><Relationship Id="rId2297" Type="http://schemas.openxmlformats.org/officeDocument/2006/relationships/hyperlink" Target="http://ift.tt/LAtXTZ" TargetMode="External"/><Relationship Id="rId257" Type="http://schemas.openxmlformats.org/officeDocument/2006/relationships/hyperlink" Target="http://ift.tt/LdYxT4" TargetMode="External"/><Relationship Id="rId2298" Type="http://schemas.openxmlformats.org/officeDocument/2006/relationships/hyperlink" Target="http://ift.tt/LAtWiD" TargetMode="External"/><Relationship Id="rId256" Type="http://schemas.openxmlformats.org/officeDocument/2006/relationships/hyperlink" Target="http://ift.tt/MzA0JD" TargetMode="External"/><Relationship Id="rId2299" Type="http://schemas.openxmlformats.org/officeDocument/2006/relationships/hyperlink" Target="http://ift.tt/N5Sa68" TargetMode="External"/><Relationship Id="rId255" Type="http://schemas.openxmlformats.org/officeDocument/2006/relationships/hyperlink" Target="http://ift.tt/MzzVG1" TargetMode="External"/><Relationship Id="rId254" Type="http://schemas.openxmlformats.org/officeDocument/2006/relationships/hyperlink" Target="http://ift.tt/LdYoPt" TargetMode="External"/><Relationship Id="rId293" Type="http://schemas.openxmlformats.org/officeDocument/2006/relationships/hyperlink" Target="http://ift.tt/1gtTDjv" TargetMode="External"/><Relationship Id="rId292" Type="http://schemas.openxmlformats.org/officeDocument/2006/relationships/hyperlink" Target="http://ift.tt/1eazMEe" TargetMode="External"/><Relationship Id="rId291" Type="http://schemas.openxmlformats.org/officeDocument/2006/relationships/hyperlink" Target="http://ift.tt/1fA58RI" TargetMode="External"/><Relationship Id="rId290" Type="http://schemas.openxmlformats.org/officeDocument/2006/relationships/hyperlink" Target="http://ift.tt/1fA55Fv" TargetMode="External"/><Relationship Id="rId286" Type="http://schemas.openxmlformats.org/officeDocument/2006/relationships/hyperlink" Target="http://ift.tt/1fA4QKE" TargetMode="External"/><Relationship Id="rId285" Type="http://schemas.openxmlformats.org/officeDocument/2006/relationships/hyperlink" Target="http://ift.tt/1aJBUCw" TargetMode="External"/><Relationship Id="rId284" Type="http://schemas.openxmlformats.org/officeDocument/2006/relationships/hyperlink" Target="http://ift.tt/1fA4JyL" TargetMode="External"/><Relationship Id="rId283" Type="http://schemas.openxmlformats.org/officeDocument/2006/relationships/hyperlink" Target="http://ift.tt/1eazdtW" TargetMode="External"/><Relationship Id="rId289" Type="http://schemas.openxmlformats.org/officeDocument/2006/relationships/hyperlink" Target="http://ift.tt/1fA55Fu" TargetMode="External"/><Relationship Id="rId288" Type="http://schemas.openxmlformats.org/officeDocument/2006/relationships/hyperlink" Target="http://ift.tt/1fA52JQ" TargetMode="External"/><Relationship Id="rId287" Type="http://schemas.openxmlformats.org/officeDocument/2006/relationships/hyperlink" Target="http://ift.tt/1fA50Bu" TargetMode="External"/><Relationship Id="rId282" Type="http://schemas.openxmlformats.org/officeDocument/2006/relationships/hyperlink" Target="http://ift.tt/1eazddG" TargetMode="External"/><Relationship Id="rId281" Type="http://schemas.openxmlformats.org/officeDocument/2006/relationships/hyperlink" Target="http://ift.tt/1fA4m7b" TargetMode="External"/><Relationship Id="rId280" Type="http://schemas.openxmlformats.org/officeDocument/2006/relationships/hyperlink" Target="http://ift.tt/1eayOrr" TargetMode="External"/><Relationship Id="rId275" Type="http://schemas.openxmlformats.org/officeDocument/2006/relationships/hyperlink" Target="http://ift.tt/1kd5qAT" TargetMode="External"/><Relationship Id="rId274" Type="http://schemas.openxmlformats.org/officeDocument/2006/relationships/hyperlink" Target="http://ift.tt/1iPtbRJ" TargetMode="External"/><Relationship Id="rId273" Type="http://schemas.openxmlformats.org/officeDocument/2006/relationships/hyperlink" Target="http://ift.tt/1kd5qAJ" TargetMode="External"/><Relationship Id="rId272" Type="http://schemas.openxmlformats.org/officeDocument/2006/relationships/hyperlink" Target="http://ift.tt/1kd5qkt" TargetMode="External"/><Relationship Id="rId279" Type="http://schemas.openxmlformats.org/officeDocument/2006/relationships/hyperlink" Target="http://ift.tt/1npYkvt" TargetMode="External"/><Relationship Id="rId278" Type="http://schemas.openxmlformats.org/officeDocument/2006/relationships/hyperlink" Target="http://pwc.to/1aDuqKa" TargetMode="External"/><Relationship Id="rId277" Type="http://schemas.openxmlformats.org/officeDocument/2006/relationships/hyperlink" Target="http://ift.tt/1iPtb3Y" TargetMode="External"/><Relationship Id="rId276" Type="http://schemas.openxmlformats.org/officeDocument/2006/relationships/hyperlink" Target="http://ift.tt/1kd5tfX" TargetMode="External"/><Relationship Id="rId1851" Type="http://schemas.openxmlformats.org/officeDocument/2006/relationships/hyperlink" Target="http://ift.tt/1k5RYBm" TargetMode="External"/><Relationship Id="rId1852" Type="http://schemas.openxmlformats.org/officeDocument/2006/relationships/hyperlink" Target="http://ift.tt/1nLhWKD" TargetMode="External"/><Relationship Id="rId1853" Type="http://schemas.openxmlformats.org/officeDocument/2006/relationships/hyperlink" Target="http://ift.tt/1bXREMX" TargetMode="External"/><Relationship Id="rId2700" Type="http://schemas.openxmlformats.org/officeDocument/2006/relationships/hyperlink" Target="http://ift.tt/1iAL1Vm" TargetMode="External"/><Relationship Id="rId1854" Type="http://schemas.openxmlformats.org/officeDocument/2006/relationships/hyperlink" Target="http://ift.tt/1bXRF3b" TargetMode="External"/><Relationship Id="rId2701" Type="http://schemas.openxmlformats.org/officeDocument/2006/relationships/hyperlink" Target="http://ift.tt/1iAL97h" TargetMode="External"/><Relationship Id="rId1855" Type="http://schemas.openxmlformats.org/officeDocument/2006/relationships/hyperlink" Target="http://ift.tt/1kInZgE" TargetMode="External"/><Relationship Id="rId2702" Type="http://schemas.openxmlformats.org/officeDocument/2006/relationships/hyperlink" Target="http://ift.tt/1gSJ1ec" TargetMode="External"/><Relationship Id="rId1856" Type="http://schemas.openxmlformats.org/officeDocument/2006/relationships/hyperlink" Target="http://ift.tt/1kIooPX" TargetMode="External"/><Relationship Id="rId2703" Type="http://schemas.openxmlformats.org/officeDocument/2006/relationships/hyperlink" Target="http://ift.tt/1iALd6Q" TargetMode="External"/><Relationship Id="rId1857" Type="http://schemas.openxmlformats.org/officeDocument/2006/relationships/hyperlink" Target="http://bitbling.com" TargetMode="External"/><Relationship Id="rId2704" Type="http://schemas.openxmlformats.org/officeDocument/2006/relationships/hyperlink" Target="http://ift.tt/Ndq0q2" TargetMode="External"/><Relationship Id="rId1858" Type="http://schemas.openxmlformats.org/officeDocument/2006/relationships/hyperlink" Target="http://ift.tt/1k5S0sT" TargetMode="External"/><Relationship Id="rId2705" Type="http://schemas.openxmlformats.org/officeDocument/2006/relationships/hyperlink" Target="http://ift.tt/1nZVayE" TargetMode="External"/><Relationship Id="rId1859" Type="http://schemas.openxmlformats.org/officeDocument/2006/relationships/hyperlink" Target="http://ift.tt/1bXMmAR" TargetMode="External"/><Relationship Id="rId2706" Type="http://schemas.openxmlformats.org/officeDocument/2006/relationships/hyperlink" Target="http://ift.tt/1fCtLwP" TargetMode="External"/><Relationship Id="rId2707" Type="http://schemas.openxmlformats.org/officeDocument/2006/relationships/hyperlink" Target="http://ift.tt/1fCtKJg" TargetMode="External"/><Relationship Id="rId2708" Type="http://schemas.openxmlformats.org/officeDocument/2006/relationships/hyperlink" Target="http://ift.tt/1nZVjlD" TargetMode="External"/><Relationship Id="rId2709" Type="http://schemas.openxmlformats.org/officeDocument/2006/relationships/hyperlink" Target="http://ift.tt/1fCtTfN" TargetMode="External"/><Relationship Id="rId1850" Type="http://schemas.openxmlformats.org/officeDocument/2006/relationships/hyperlink" Target="http://ift.tt/1bXMmAR" TargetMode="External"/><Relationship Id="rId1840" Type="http://schemas.openxmlformats.org/officeDocument/2006/relationships/hyperlink" Target="http://ift.tt/1k5xQiH" TargetMode="External"/><Relationship Id="rId1841" Type="http://schemas.openxmlformats.org/officeDocument/2006/relationships/hyperlink" Target="http://ift.tt/1bXJOmq" TargetMode="External"/><Relationship Id="rId1842" Type="http://schemas.openxmlformats.org/officeDocument/2006/relationships/hyperlink" Target="http://ift.tt/1j7gTEq" TargetMode="External"/><Relationship Id="rId1843" Type="http://schemas.openxmlformats.org/officeDocument/2006/relationships/hyperlink" Target="http://ift.tt/1nL5Ot9" TargetMode="External"/><Relationship Id="rId1844" Type="http://schemas.openxmlformats.org/officeDocument/2006/relationships/hyperlink" Target="http://ift.tt/1fIyDCd" TargetMode="External"/><Relationship Id="rId1845" Type="http://schemas.openxmlformats.org/officeDocument/2006/relationships/hyperlink" Target="http://ift.tt/LJtvmX" TargetMode="External"/><Relationship Id="rId1846" Type="http://schemas.openxmlformats.org/officeDocument/2006/relationships/hyperlink" Target="http://ift.tt/1kInZgE" TargetMode="External"/><Relationship Id="rId1847" Type="http://schemas.openxmlformats.org/officeDocument/2006/relationships/hyperlink" Target="http://ift.tt/1kIooPX" TargetMode="External"/><Relationship Id="rId1848" Type="http://schemas.openxmlformats.org/officeDocument/2006/relationships/hyperlink" Target="http://bitbling.com" TargetMode="External"/><Relationship Id="rId1849" Type="http://schemas.openxmlformats.org/officeDocument/2006/relationships/hyperlink" Target="http://ift.tt/1k5S0sT" TargetMode="External"/><Relationship Id="rId1873" Type="http://schemas.openxmlformats.org/officeDocument/2006/relationships/hyperlink" Target="http://ift.tt/1kIXwzj" TargetMode="External"/><Relationship Id="rId2720" Type="http://schemas.openxmlformats.org/officeDocument/2006/relationships/hyperlink" Target="http://ift.tt/1fCk4OP" TargetMode="External"/><Relationship Id="rId1874" Type="http://schemas.openxmlformats.org/officeDocument/2006/relationships/hyperlink" Target="http://ift.tt/MVcjvy" TargetMode="External"/><Relationship Id="rId2721" Type="http://schemas.openxmlformats.org/officeDocument/2006/relationships/hyperlink" Target="http://ift.tt/1g0MiEE" TargetMode="External"/><Relationship Id="rId1875" Type="http://schemas.openxmlformats.org/officeDocument/2006/relationships/hyperlink" Target="http://ift.tt/1kIZcZK" TargetMode="External"/><Relationship Id="rId2722" Type="http://schemas.openxmlformats.org/officeDocument/2006/relationships/hyperlink" Target="http://ift.tt/1eEfnpP" TargetMode="External"/><Relationship Id="rId1876" Type="http://schemas.openxmlformats.org/officeDocument/2006/relationships/hyperlink" Target="http://ift.tt/MVchUy" TargetMode="External"/><Relationship Id="rId2723" Type="http://schemas.openxmlformats.org/officeDocument/2006/relationships/hyperlink" Target="http://ift.tt/1g9Kc46" TargetMode="External"/><Relationship Id="rId1877" Type="http://schemas.openxmlformats.org/officeDocument/2006/relationships/hyperlink" Target="http://ift.tt/MVciaV" TargetMode="External"/><Relationship Id="rId2724" Type="http://schemas.openxmlformats.org/officeDocument/2006/relationships/hyperlink" Target="http://ift.tt/1g9KhFc" TargetMode="External"/><Relationship Id="rId1878" Type="http://schemas.openxmlformats.org/officeDocument/2006/relationships/hyperlink" Target="http://ift.tt/MVcjvN" TargetMode="External"/><Relationship Id="rId2725" Type="http://schemas.openxmlformats.org/officeDocument/2006/relationships/hyperlink" Target="http://ift.tt/1eEfstH" TargetMode="External"/><Relationship Id="rId1879" Type="http://schemas.openxmlformats.org/officeDocument/2006/relationships/hyperlink" Target="http://ift.tt/MVcib1" TargetMode="External"/><Relationship Id="rId2726" Type="http://schemas.openxmlformats.org/officeDocument/2006/relationships/hyperlink" Target="http://ift.tt/1eEfulh" TargetMode="External"/><Relationship Id="rId2727" Type="http://schemas.openxmlformats.org/officeDocument/2006/relationships/hyperlink" Target="http://ift.tt/1eEfyRR" TargetMode="External"/><Relationship Id="rId2728" Type="http://schemas.openxmlformats.org/officeDocument/2006/relationships/hyperlink" Target="http://ift.tt/1g9Kok5" TargetMode="External"/><Relationship Id="rId2729" Type="http://schemas.openxmlformats.org/officeDocument/2006/relationships/hyperlink" Target="http://ift.tt/1eEfBx4" TargetMode="External"/><Relationship Id="rId1870" Type="http://schemas.openxmlformats.org/officeDocument/2006/relationships/hyperlink" Target="http://ift.tt/MVchEa" TargetMode="External"/><Relationship Id="rId1871" Type="http://schemas.openxmlformats.org/officeDocument/2006/relationships/hyperlink" Target="http://ift.tt/1elv1aZ" TargetMode="External"/><Relationship Id="rId1872" Type="http://schemas.openxmlformats.org/officeDocument/2006/relationships/hyperlink" Target="http://ift.tt/MVcjfg" TargetMode="External"/><Relationship Id="rId1862" Type="http://schemas.openxmlformats.org/officeDocument/2006/relationships/hyperlink" Target="http://ift.tt/1bXN0hX" TargetMode="External"/><Relationship Id="rId1863" Type="http://schemas.openxmlformats.org/officeDocument/2006/relationships/hyperlink" Target="http://ift.tt/1bp6gbe" TargetMode="External"/><Relationship Id="rId2710" Type="http://schemas.openxmlformats.org/officeDocument/2006/relationships/hyperlink" Target="http://ift.tt/1nZVn4Q" TargetMode="External"/><Relationship Id="rId1864" Type="http://schemas.openxmlformats.org/officeDocument/2006/relationships/hyperlink" Target="http://ift.tt/1j9pdUa" TargetMode="External"/><Relationship Id="rId2711" Type="http://schemas.openxmlformats.org/officeDocument/2006/relationships/hyperlink" Target="http://ift.tt/1nZVpKd" TargetMode="External"/><Relationship Id="rId1865" Type="http://schemas.openxmlformats.org/officeDocument/2006/relationships/hyperlink" Target="http://ift.tt/1j9peY7" TargetMode="External"/><Relationship Id="rId2712" Type="http://schemas.openxmlformats.org/officeDocument/2006/relationships/hyperlink" Target="http://ift.tt/1nZVqOi" TargetMode="External"/><Relationship Id="rId1866" Type="http://schemas.openxmlformats.org/officeDocument/2006/relationships/hyperlink" Target="http://ift.tt/1j9psyA" TargetMode="External"/><Relationship Id="rId2713" Type="http://schemas.openxmlformats.org/officeDocument/2006/relationships/hyperlink" Target="http://ift.tt/1kjSA6w" TargetMode="External"/><Relationship Id="rId1867" Type="http://schemas.openxmlformats.org/officeDocument/2006/relationships/hyperlink" Target="http://ift.tt/1kJ2Lzc" TargetMode="External"/><Relationship Id="rId2714" Type="http://schemas.openxmlformats.org/officeDocument/2006/relationships/hyperlink" Target="http://ift.tt/1nfyyHo" TargetMode="External"/><Relationship Id="rId1868" Type="http://schemas.openxmlformats.org/officeDocument/2006/relationships/hyperlink" Target="http://ift.tt/1ie73wP" TargetMode="External"/><Relationship Id="rId2715" Type="http://schemas.openxmlformats.org/officeDocument/2006/relationships/hyperlink" Target="http://ift.tt/1nfyw2g" TargetMode="External"/><Relationship Id="rId1869" Type="http://schemas.openxmlformats.org/officeDocument/2006/relationships/hyperlink" Target="http://ift.tt/1fqgDeb" TargetMode="External"/><Relationship Id="rId2716" Type="http://schemas.openxmlformats.org/officeDocument/2006/relationships/hyperlink" Target="http://ift.tt/1fCl3yv" TargetMode="External"/><Relationship Id="rId2717" Type="http://schemas.openxmlformats.org/officeDocument/2006/relationships/hyperlink" Target="http://ift.tt/1aCq24U" TargetMode="External"/><Relationship Id="rId2718" Type="http://schemas.openxmlformats.org/officeDocument/2006/relationships/hyperlink" Target="http://ift.tt/1nZPrsL" TargetMode="External"/><Relationship Id="rId2719" Type="http://schemas.openxmlformats.org/officeDocument/2006/relationships/hyperlink" Target="http://ift.tt/1nZPwwv" TargetMode="External"/><Relationship Id="rId1860" Type="http://schemas.openxmlformats.org/officeDocument/2006/relationships/hyperlink" Target="http://ift.tt/1k5RYBm" TargetMode="External"/><Relationship Id="rId1861" Type="http://schemas.openxmlformats.org/officeDocument/2006/relationships/hyperlink" Target="http://ift.tt/1bp6gb8" TargetMode="External"/><Relationship Id="rId1810" Type="http://schemas.openxmlformats.org/officeDocument/2006/relationships/hyperlink" Target="http://ift.tt/1fpRCjf" TargetMode="External"/><Relationship Id="rId1811" Type="http://schemas.openxmlformats.org/officeDocument/2006/relationships/hyperlink" Target="http://ift.tt/1bXE9ge" TargetMode="External"/><Relationship Id="rId1812" Type="http://schemas.openxmlformats.org/officeDocument/2006/relationships/hyperlink" Target="http://ift.tt/1nKX3z7" TargetMode="External"/><Relationship Id="rId1813" Type="http://schemas.openxmlformats.org/officeDocument/2006/relationships/hyperlink" Target="http://ift.tt/1bXEi35" TargetMode="External"/><Relationship Id="rId1814" Type="http://schemas.openxmlformats.org/officeDocument/2006/relationships/hyperlink" Target="http://ponzi.io" TargetMode="External"/><Relationship Id="rId1815" Type="http://schemas.openxmlformats.org/officeDocument/2006/relationships/hyperlink" Target="http://ift.tt/1bXEqjf" TargetMode="External"/><Relationship Id="rId1816" Type="http://schemas.openxmlformats.org/officeDocument/2006/relationships/hyperlink" Target="http://ift.tt/1nKXw4g" TargetMode="External"/><Relationship Id="rId1817" Type="http://schemas.openxmlformats.org/officeDocument/2006/relationships/hyperlink" Target="http://ift.tt/1bXEyis" TargetMode="External"/><Relationship Id="rId1818" Type="http://schemas.openxmlformats.org/officeDocument/2006/relationships/hyperlink" Target="http://ift.tt/MUyUZh" TargetMode="External"/><Relationship Id="rId1819" Type="http://schemas.openxmlformats.org/officeDocument/2006/relationships/hyperlink" Target="http://ift.tt/MUyUZj" TargetMode="External"/><Relationship Id="rId1800" Type="http://schemas.openxmlformats.org/officeDocument/2006/relationships/hyperlink" Target="http://ift.tt/1gHyJ0p" TargetMode="External"/><Relationship Id="rId1801" Type="http://schemas.openxmlformats.org/officeDocument/2006/relationships/hyperlink" Target="http://ift.tt/1nK9KdC" TargetMode="External"/><Relationship Id="rId1802" Type="http://schemas.openxmlformats.org/officeDocument/2006/relationships/hyperlink" Target="http://ift.tt/1gHyKS2" TargetMode="External"/><Relationship Id="rId1803" Type="http://schemas.openxmlformats.org/officeDocument/2006/relationships/hyperlink" Target="http://ift.tt/1igeJPc" TargetMode="External"/><Relationship Id="rId1804" Type="http://schemas.openxmlformats.org/officeDocument/2006/relationships/hyperlink" Target="http://ift.tt/1dnOxNU" TargetMode="External"/><Relationship Id="rId1805" Type="http://schemas.openxmlformats.org/officeDocument/2006/relationships/hyperlink" Target="http://ift.tt/1alOTd9" TargetMode="External"/><Relationship Id="rId1806" Type="http://schemas.openxmlformats.org/officeDocument/2006/relationships/hyperlink" Target="http://ift.tt/1dnOMIZ" TargetMode="External"/><Relationship Id="rId1807" Type="http://schemas.openxmlformats.org/officeDocument/2006/relationships/hyperlink" Target="http://ift.tt/1fGViPc" TargetMode="External"/><Relationship Id="rId1808" Type="http://schemas.openxmlformats.org/officeDocument/2006/relationships/hyperlink" Target="http://ift.tt/1alPpaS" TargetMode="External"/><Relationship Id="rId1809" Type="http://schemas.openxmlformats.org/officeDocument/2006/relationships/hyperlink" Target="http://ift.tt/1nKTfhm" TargetMode="External"/><Relationship Id="rId1830" Type="http://schemas.openxmlformats.org/officeDocument/2006/relationships/hyperlink" Target="http://ift.tt/1kIakGc" TargetMode="External"/><Relationship Id="rId1831" Type="http://schemas.openxmlformats.org/officeDocument/2006/relationships/hyperlink" Target="http://ift.tt/1nKXObv" TargetMode="External"/><Relationship Id="rId1832" Type="http://schemas.openxmlformats.org/officeDocument/2006/relationships/hyperlink" Target="http://ift.tt/1bXE9ge" TargetMode="External"/><Relationship Id="rId1833" Type="http://schemas.openxmlformats.org/officeDocument/2006/relationships/hyperlink" Target="http://ift.tt/1nKX3z7" TargetMode="External"/><Relationship Id="rId1834" Type="http://schemas.openxmlformats.org/officeDocument/2006/relationships/hyperlink" Target="http://ift.tt/1bXEi35" TargetMode="External"/><Relationship Id="rId1835" Type="http://schemas.openxmlformats.org/officeDocument/2006/relationships/hyperlink" Target="http://ponzi.io" TargetMode="External"/><Relationship Id="rId1836" Type="http://schemas.openxmlformats.org/officeDocument/2006/relationships/hyperlink" Target="http://ift.tt/1bXEqjf" TargetMode="External"/><Relationship Id="rId1837" Type="http://schemas.openxmlformats.org/officeDocument/2006/relationships/hyperlink" Target="http://ift.tt/1bXt7Yd" TargetMode="External"/><Relationship Id="rId1838" Type="http://schemas.openxmlformats.org/officeDocument/2006/relationships/hyperlink" Target="http://ift.tt/1k5xQiB" TargetMode="External"/><Relationship Id="rId1839" Type="http://schemas.openxmlformats.org/officeDocument/2006/relationships/hyperlink" Target="http://ift.tt/1alAA8n" TargetMode="External"/><Relationship Id="rId1820" Type="http://schemas.openxmlformats.org/officeDocument/2006/relationships/hyperlink" Target="http://ift.tt/1kI9BF2" TargetMode="External"/><Relationship Id="rId1821" Type="http://schemas.openxmlformats.org/officeDocument/2006/relationships/hyperlink" Target="http://ift.tt/1kI9Dwx" TargetMode="External"/><Relationship Id="rId1822" Type="http://schemas.openxmlformats.org/officeDocument/2006/relationships/hyperlink" Target="http://lnc.hr/e5bCT" TargetMode="External"/><Relationship Id="rId1823" Type="http://schemas.openxmlformats.org/officeDocument/2006/relationships/hyperlink" Target="http://ift.tt/MUz8ja" TargetMode="External"/><Relationship Id="rId1824" Type="http://schemas.openxmlformats.org/officeDocument/2006/relationships/hyperlink" Target="http://ift.tt/1kI9QQs" TargetMode="External"/><Relationship Id="rId1825" Type="http://schemas.openxmlformats.org/officeDocument/2006/relationships/hyperlink" Target="http://ift.tt/MUzhCZ" TargetMode="External"/><Relationship Id="rId1826" Type="http://schemas.openxmlformats.org/officeDocument/2006/relationships/hyperlink" Target="http://ift.tt/MUzjLn" TargetMode="External"/><Relationship Id="rId1827" Type="http://schemas.openxmlformats.org/officeDocument/2006/relationships/hyperlink" Target="http://ift.tt/MUzlTo" TargetMode="External"/><Relationship Id="rId1828" Type="http://schemas.openxmlformats.org/officeDocument/2006/relationships/hyperlink" Target="http://ift.tt/1kIaaie" TargetMode="External"/><Relationship Id="rId1829" Type="http://schemas.openxmlformats.org/officeDocument/2006/relationships/hyperlink" Target="http://ift.tt/LsXmiT" TargetMode="External"/><Relationship Id="rId1455" Type="http://schemas.openxmlformats.org/officeDocument/2006/relationships/hyperlink" Target="http://ift.tt/1fON6eH" TargetMode="External"/><Relationship Id="rId2302" Type="http://schemas.openxmlformats.org/officeDocument/2006/relationships/hyperlink" Target="http://ift.tt/1eVXvD2" TargetMode="External"/><Relationship Id="rId2786" Type="http://schemas.openxmlformats.org/officeDocument/2006/relationships/hyperlink" Target="http://ift.tt/1nZMcBA" TargetMode="External"/><Relationship Id="rId1456" Type="http://schemas.openxmlformats.org/officeDocument/2006/relationships/hyperlink" Target="http://ift.tt/1fONklY" TargetMode="External"/><Relationship Id="rId2303" Type="http://schemas.openxmlformats.org/officeDocument/2006/relationships/hyperlink" Target="http://ift.tt/N5NOMn" TargetMode="External"/><Relationship Id="rId2787" Type="http://schemas.openxmlformats.org/officeDocument/2006/relationships/hyperlink" Target="http://ift.tt/1nZMpEK" TargetMode="External"/><Relationship Id="rId1457" Type="http://schemas.openxmlformats.org/officeDocument/2006/relationships/hyperlink" Target="http://ift.tt/1fONkm0" TargetMode="External"/><Relationship Id="rId2304" Type="http://schemas.openxmlformats.org/officeDocument/2006/relationships/hyperlink" Target="http://ift.tt/N5NNYR" TargetMode="External"/><Relationship Id="rId2788" Type="http://schemas.openxmlformats.org/officeDocument/2006/relationships/hyperlink" Target="http://ift.tt/1fCf7Wn" TargetMode="External"/><Relationship Id="rId1458" Type="http://schemas.openxmlformats.org/officeDocument/2006/relationships/hyperlink" Target="http://ift.tt/1fONBFl" TargetMode="External"/><Relationship Id="rId2305" Type="http://schemas.openxmlformats.org/officeDocument/2006/relationships/hyperlink" Target="http://ift.tt/1eVUUt5" TargetMode="External"/><Relationship Id="rId2789" Type="http://schemas.openxmlformats.org/officeDocument/2006/relationships/hyperlink" Target="http://ift.tt/Nd61rp" TargetMode="External"/><Relationship Id="rId1459" Type="http://schemas.openxmlformats.org/officeDocument/2006/relationships/hyperlink" Target="http://ift.tt/1i9D0GL" TargetMode="External"/><Relationship Id="rId2306" Type="http://schemas.openxmlformats.org/officeDocument/2006/relationships/hyperlink" Target="http://ift.tt/1jhlOCO" TargetMode="External"/><Relationship Id="rId2307" Type="http://schemas.openxmlformats.org/officeDocument/2006/relationships/hyperlink" Target="http://ift.tt/1eVUWRv" TargetMode="External"/><Relationship Id="rId2308" Type="http://schemas.openxmlformats.org/officeDocument/2006/relationships/hyperlink" Target="http://ift.tt/1jhlOCR" TargetMode="External"/><Relationship Id="rId2309" Type="http://schemas.openxmlformats.org/officeDocument/2006/relationships/hyperlink" Target="http://ift.tt/1bszfrx" TargetMode="External"/><Relationship Id="rId629" Type="http://schemas.openxmlformats.org/officeDocument/2006/relationships/hyperlink" Target="http://ift.tt/1bG0sH4" TargetMode="External"/><Relationship Id="rId624" Type="http://schemas.openxmlformats.org/officeDocument/2006/relationships/hyperlink" Target="http://ift.tt/1bG02At" TargetMode="External"/><Relationship Id="rId623" Type="http://schemas.openxmlformats.org/officeDocument/2006/relationships/hyperlink" Target="http://ift.tt/1bFZIS4" TargetMode="External"/><Relationship Id="rId622" Type="http://schemas.openxmlformats.org/officeDocument/2006/relationships/hyperlink" Target="http://ift.tt/1gwt79d" TargetMode="External"/><Relationship Id="rId621" Type="http://schemas.openxmlformats.org/officeDocument/2006/relationships/hyperlink" Target="http://ift.tt/1hW41gH" TargetMode="External"/><Relationship Id="rId628" Type="http://schemas.openxmlformats.org/officeDocument/2006/relationships/hyperlink" Target="http://ift.tt/1nuuQww" TargetMode="External"/><Relationship Id="rId627" Type="http://schemas.openxmlformats.org/officeDocument/2006/relationships/hyperlink" Target="http://ift.tt/1bG0sH2" TargetMode="External"/><Relationship Id="rId626" Type="http://schemas.openxmlformats.org/officeDocument/2006/relationships/hyperlink" Target="http://ift.tt/1bG0ejh" TargetMode="External"/><Relationship Id="rId625" Type="http://schemas.openxmlformats.org/officeDocument/2006/relationships/hyperlink" Target="http://ift.tt/1bG0dM0" TargetMode="External"/><Relationship Id="rId2780" Type="http://schemas.openxmlformats.org/officeDocument/2006/relationships/hyperlink" Target="http://ift.tt/1aCq24U" TargetMode="External"/><Relationship Id="rId1450" Type="http://schemas.openxmlformats.org/officeDocument/2006/relationships/hyperlink" Target="http://ift.tt/1kzhaxD" TargetMode="External"/><Relationship Id="rId2781" Type="http://schemas.openxmlformats.org/officeDocument/2006/relationships/hyperlink" Target="http://ift.tt/1nZPrsL" TargetMode="External"/><Relationship Id="rId620" Type="http://schemas.openxmlformats.org/officeDocument/2006/relationships/hyperlink" Target="http://ift.tt/1aM7zmS" TargetMode="External"/><Relationship Id="rId1451" Type="http://schemas.openxmlformats.org/officeDocument/2006/relationships/hyperlink" Target="http://ift.tt/1fmIhIR" TargetMode="External"/><Relationship Id="rId2782" Type="http://schemas.openxmlformats.org/officeDocument/2006/relationships/hyperlink" Target="http://ift.tt/1nZPwwv" TargetMode="External"/><Relationship Id="rId1452" Type="http://schemas.openxmlformats.org/officeDocument/2006/relationships/hyperlink" Target="http://ift.tt/1nEWGWV" TargetMode="External"/><Relationship Id="rId2783" Type="http://schemas.openxmlformats.org/officeDocument/2006/relationships/hyperlink" Target="http://ift.tt/1fCk4OP" TargetMode="External"/><Relationship Id="rId1453" Type="http://schemas.openxmlformats.org/officeDocument/2006/relationships/hyperlink" Target="http://ift.tt/1fOMPsb" TargetMode="External"/><Relationship Id="rId2300" Type="http://schemas.openxmlformats.org/officeDocument/2006/relationships/hyperlink" Target="http://ift.tt/N5Sa6c" TargetMode="External"/><Relationship Id="rId2784" Type="http://schemas.openxmlformats.org/officeDocument/2006/relationships/hyperlink" Target="http://ift.tt/1g0MiEE" TargetMode="External"/><Relationship Id="rId1454" Type="http://schemas.openxmlformats.org/officeDocument/2006/relationships/hyperlink" Target="http://ift.tt/1fON6eF" TargetMode="External"/><Relationship Id="rId2301" Type="http://schemas.openxmlformats.org/officeDocument/2006/relationships/hyperlink" Target="http://ift.tt/1ikFDWc" TargetMode="External"/><Relationship Id="rId2785" Type="http://schemas.openxmlformats.org/officeDocument/2006/relationships/hyperlink" Target="http://ift.tt/1nZMcBy" TargetMode="External"/><Relationship Id="rId1444" Type="http://schemas.openxmlformats.org/officeDocument/2006/relationships/hyperlink" Target="http://ift.tt/1il5tdn" TargetMode="External"/><Relationship Id="rId2775" Type="http://schemas.openxmlformats.org/officeDocument/2006/relationships/hyperlink" Target="http://ift.tt/1g9QPn4" TargetMode="External"/><Relationship Id="rId1445" Type="http://schemas.openxmlformats.org/officeDocument/2006/relationships/hyperlink" Target="http://ift.tt/1bRNUMP" TargetMode="External"/><Relationship Id="rId2776" Type="http://schemas.openxmlformats.org/officeDocument/2006/relationships/hyperlink" Target="http://ift.tt/1eEkA0P" TargetMode="External"/><Relationship Id="rId1446" Type="http://schemas.openxmlformats.org/officeDocument/2006/relationships/hyperlink" Target="http://ift.tt/1nEYYoV" TargetMode="External"/><Relationship Id="rId2777" Type="http://schemas.openxmlformats.org/officeDocument/2006/relationships/hyperlink" Target="http://ift.tt/1eEkG8I" TargetMode="External"/><Relationship Id="rId1447" Type="http://schemas.openxmlformats.org/officeDocument/2006/relationships/hyperlink" Target="http://ift.tt/1bROrhT" TargetMode="External"/><Relationship Id="rId2778" Type="http://schemas.openxmlformats.org/officeDocument/2006/relationships/hyperlink" Target="http://ift.tt/1kk37i1" TargetMode="External"/><Relationship Id="rId1448" Type="http://schemas.openxmlformats.org/officeDocument/2006/relationships/hyperlink" Target="http://ift.tt/1bRODO2" TargetMode="External"/><Relationship Id="rId2779" Type="http://schemas.openxmlformats.org/officeDocument/2006/relationships/hyperlink" Target="http://ift.tt/1fCl3yv" TargetMode="External"/><Relationship Id="rId1449" Type="http://schemas.openxmlformats.org/officeDocument/2006/relationships/hyperlink" Target="http://ift.tt/1kzdUm6" TargetMode="External"/><Relationship Id="rId619" Type="http://schemas.openxmlformats.org/officeDocument/2006/relationships/hyperlink" Target="http://ift.tt/1dcNWP9" TargetMode="External"/><Relationship Id="rId618" Type="http://schemas.openxmlformats.org/officeDocument/2006/relationships/hyperlink" Target="http://ift.tt/1dcNWP5;" TargetMode="External"/><Relationship Id="rId613" Type="http://schemas.openxmlformats.org/officeDocument/2006/relationships/hyperlink" Target="http://ift.tt/1a5PLlM" TargetMode="External"/><Relationship Id="rId612" Type="http://schemas.openxmlformats.org/officeDocument/2006/relationships/hyperlink" Target="http://ift.tt/1nrK70T" TargetMode="External"/><Relationship Id="rId611" Type="http://schemas.openxmlformats.org/officeDocument/2006/relationships/hyperlink" Target="http://ift.tt/1kitCBS" TargetMode="External"/><Relationship Id="rId610" Type="http://schemas.openxmlformats.org/officeDocument/2006/relationships/hyperlink" Target="http://ift.tt/1nujIQ4" TargetMode="External"/><Relationship Id="rId617" Type="http://schemas.openxmlformats.org/officeDocument/2006/relationships/hyperlink" Target="http://ift.tt/1a5PZJD" TargetMode="External"/><Relationship Id="rId616" Type="http://schemas.openxmlformats.org/officeDocument/2006/relationships/hyperlink" Target="http://ift.tt/1dcNTCI" TargetMode="External"/><Relationship Id="rId615" Type="http://schemas.openxmlformats.org/officeDocument/2006/relationships/hyperlink" Target="http://ift.tt/1a5PUFO" TargetMode="External"/><Relationship Id="rId614" Type="http://schemas.openxmlformats.org/officeDocument/2006/relationships/hyperlink" Target="http://ift.tt/1dcNO1Z" TargetMode="External"/><Relationship Id="rId2770" Type="http://schemas.openxmlformats.org/officeDocument/2006/relationships/hyperlink" Target="http://ift.tt/1nZVpKd" TargetMode="External"/><Relationship Id="rId1440" Type="http://schemas.openxmlformats.org/officeDocument/2006/relationships/hyperlink" Target="http://ift.tt/1fw0iqk" TargetMode="External"/><Relationship Id="rId2771" Type="http://schemas.openxmlformats.org/officeDocument/2006/relationships/hyperlink" Target="http://ift.tt/1nZVqOi" TargetMode="External"/><Relationship Id="rId1441" Type="http://schemas.openxmlformats.org/officeDocument/2006/relationships/hyperlink" Target="http://ift.tt/1k0qE7w" TargetMode="External"/><Relationship Id="rId2772" Type="http://schemas.openxmlformats.org/officeDocument/2006/relationships/hyperlink" Target="http://ift.tt/1kjSA6w" TargetMode="External"/><Relationship Id="rId1442" Type="http://schemas.openxmlformats.org/officeDocument/2006/relationships/hyperlink" Target="http://ift.tt/1bRjr1t" TargetMode="External"/><Relationship Id="rId2773" Type="http://schemas.openxmlformats.org/officeDocument/2006/relationships/hyperlink" Target="http://ift.tt/1nfyyHo" TargetMode="External"/><Relationship Id="rId1443" Type="http://schemas.openxmlformats.org/officeDocument/2006/relationships/hyperlink" Target="http://ift.tt/1bRjqKS" TargetMode="External"/><Relationship Id="rId2774" Type="http://schemas.openxmlformats.org/officeDocument/2006/relationships/hyperlink" Target="http://ift.tt/1nfyw2g" TargetMode="External"/><Relationship Id="rId1477" Type="http://schemas.openxmlformats.org/officeDocument/2006/relationships/hyperlink" Target="http://ift.tt/LpliDL" TargetMode="External"/><Relationship Id="rId2324" Type="http://schemas.openxmlformats.org/officeDocument/2006/relationships/hyperlink" Target="http://ift.tt/N66rzQ" TargetMode="External"/><Relationship Id="rId1478" Type="http://schemas.openxmlformats.org/officeDocument/2006/relationships/hyperlink" Target="http://ift.tt/MOU0bn" TargetMode="External"/><Relationship Id="rId2325" Type="http://schemas.openxmlformats.org/officeDocument/2006/relationships/hyperlink" Target="http://ift.tt/1bsEkQF" TargetMode="External"/><Relationship Id="rId1479" Type="http://schemas.openxmlformats.org/officeDocument/2006/relationships/hyperlink" Target="http://ift.tt/MOU1fD" TargetMode="External"/><Relationship Id="rId2326" Type="http://schemas.openxmlformats.org/officeDocument/2006/relationships/hyperlink" Target="http://ift.tt/1bsEmry" TargetMode="External"/><Relationship Id="rId2327" Type="http://schemas.openxmlformats.org/officeDocument/2006/relationships/hyperlink" Target="http://ift.tt/1cWsmTq" TargetMode="External"/><Relationship Id="rId2328" Type="http://schemas.openxmlformats.org/officeDocument/2006/relationships/hyperlink" Target="http://ift.tt/1ezFXjZ" TargetMode="External"/><Relationship Id="rId2329" Type="http://schemas.openxmlformats.org/officeDocument/2006/relationships/hyperlink" Target="http://ift.tt/1ezFZZ7" TargetMode="External"/><Relationship Id="rId646" Type="http://schemas.openxmlformats.org/officeDocument/2006/relationships/hyperlink" Target="http://ift.tt/1igfPuN" TargetMode="External"/><Relationship Id="rId645" Type="http://schemas.openxmlformats.org/officeDocument/2006/relationships/hyperlink" Target="http://ift.tt/1iSYhI6" TargetMode="External"/><Relationship Id="rId644" Type="http://schemas.openxmlformats.org/officeDocument/2006/relationships/hyperlink" Target="http://ift.tt/1igfN6d" TargetMode="External"/><Relationship Id="rId643" Type="http://schemas.openxmlformats.org/officeDocument/2006/relationships/hyperlink" Target="http://ift.tt/1hWpIgs" TargetMode="External"/><Relationship Id="rId649" Type="http://schemas.openxmlformats.org/officeDocument/2006/relationships/hyperlink" Target="http://ift.tt/1bcr0jb" TargetMode="External"/><Relationship Id="rId648" Type="http://schemas.openxmlformats.org/officeDocument/2006/relationships/hyperlink" Target="http://ift.tt/1ecZqbx" TargetMode="External"/><Relationship Id="rId647" Type="http://schemas.openxmlformats.org/officeDocument/2006/relationships/hyperlink" Target="http://ift.tt/1iSYk6I" TargetMode="External"/><Relationship Id="rId1470" Type="http://schemas.openxmlformats.org/officeDocument/2006/relationships/hyperlink" Target="http://ift.tt/1fzzfup" TargetMode="External"/><Relationship Id="rId1471" Type="http://schemas.openxmlformats.org/officeDocument/2006/relationships/hyperlink" Target="http://ift.tt/1fzzhST" TargetMode="External"/><Relationship Id="rId1472" Type="http://schemas.openxmlformats.org/officeDocument/2006/relationships/hyperlink" Target="http://ift.tt/1fzztSc" TargetMode="External"/><Relationship Id="rId642" Type="http://schemas.openxmlformats.org/officeDocument/2006/relationships/hyperlink" Target="http://ift.tt/1cCaNI9" TargetMode="External"/><Relationship Id="rId1473" Type="http://schemas.openxmlformats.org/officeDocument/2006/relationships/hyperlink" Target="http://ift.tt/1kA1MRL" TargetMode="External"/><Relationship Id="rId2320" Type="http://schemas.openxmlformats.org/officeDocument/2006/relationships/hyperlink" Target="http://ift.tt/N66jA9" TargetMode="External"/><Relationship Id="rId641" Type="http://schemas.openxmlformats.org/officeDocument/2006/relationships/hyperlink" Target="http://ift.tt/1hWptly" TargetMode="External"/><Relationship Id="rId1474" Type="http://schemas.openxmlformats.org/officeDocument/2006/relationships/hyperlink" Target="http://ift.tt/MOTY3e" TargetMode="External"/><Relationship Id="rId2321" Type="http://schemas.openxmlformats.org/officeDocument/2006/relationships/hyperlink" Target="http://ift.tt/1kXc3rt" TargetMode="External"/><Relationship Id="rId640" Type="http://schemas.openxmlformats.org/officeDocument/2006/relationships/hyperlink" Target="http://ift.tt/1iSXwi9" TargetMode="External"/><Relationship Id="rId1475" Type="http://schemas.openxmlformats.org/officeDocument/2006/relationships/hyperlink" Target="http://ift.tt/MOU1fv" TargetMode="External"/><Relationship Id="rId2322" Type="http://schemas.openxmlformats.org/officeDocument/2006/relationships/hyperlink" Target="http://ift.tt/N66mfs" TargetMode="External"/><Relationship Id="rId1476" Type="http://schemas.openxmlformats.org/officeDocument/2006/relationships/hyperlink" Target="http://ift.tt/1kzykeO" TargetMode="External"/><Relationship Id="rId2323" Type="http://schemas.openxmlformats.org/officeDocument/2006/relationships/hyperlink" Target="http://ift.tt/1kXcd1Q" TargetMode="External"/><Relationship Id="rId1466" Type="http://schemas.openxmlformats.org/officeDocument/2006/relationships/hyperlink" Target="http://ift.tt/1fznwff" TargetMode="External"/><Relationship Id="rId2313" Type="http://schemas.openxmlformats.org/officeDocument/2006/relationships/hyperlink" Target="http://ift.tt/1eW04oG" TargetMode="External"/><Relationship Id="rId2797" Type="http://schemas.openxmlformats.org/officeDocument/2006/relationships/hyperlink" Target="http://ift.tt/1eEkG8I" TargetMode="External"/><Relationship Id="rId1467" Type="http://schemas.openxmlformats.org/officeDocument/2006/relationships/hyperlink" Target="http://ift.tt/1f23zvd" TargetMode="External"/><Relationship Id="rId2314" Type="http://schemas.openxmlformats.org/officeDocument/2006/relationships/hyperlink" Target="http://ift.tt/1cWSuO6" TargetMode="External"/><Relationship Id="rId2798" Type="http://schemas.openxmlformats.org/officeDocument/2006/relationships/hyperlink" Target="http://ift.tt/1kk37i1" TargetMode="External"/><Relationship Id="rId1468" Type="http://schemas.openxmlformats.org/officeDocument/2006/relationships/hyperlink" Target="http://ift.tt/1fzz7en" TargetMode="External"/><Relationship Id="rId2315" Type="http://schemas.openxmlformats.org/officeDocument/2006/relationships/hyperlink" Target="http://ift.tt/1fTTZMY" TargetMode="External"/><Relationship Id="rId2799" Type="http://schemas.openxmlformats.org/officeDocument/2006/relationships/hyperlink" Target="http://ift.tt/1fCl3yv" TargetMode="External"/><Relationship Id="rId1469" Type="http://schemas.openxmlformats.org/officeDocument/2006/relationships/hyperlink" Target="http://ift.tt/1i9JNjH" TargetMode="External"/><Relationship Id="rId2316" Type="http://schemas.openxmlformats.org/officeDocument/2006/relationships/hyperlink" Target="http://ift.tt/1fTUcj2" TargetMode="External"/><Relationship Id="rId2317" Type="http://schemas.openxmlformats.org/officeDocument/2006/relationships/hyperlink" Target="http://ift.tt/1kXbldE" TargetMode="External"/><Relationship Id="rId2318" Type="http://schemas.openxmlformats.org/officeDocument/2006/relationships/hyperlink" Target="http://ift.tt/N667kG" TargetMode="External"/><Relationship Id="rId2319" Type="http://schemas.openxmlformats.org/officeDocument/2006/relationships/hyperlink" Target="http://ift.tt/1kXbI8f" TargetMode="External"/><Relationship Id="rId635" Type="http://schemas.openxmlformats.org/officeDocument/2006/relationships/hyperlink" Target="http://ift.tt/1bcIBuC" TargetMode="External"/><Relationship Id="rId634" Type="http://schemas.openxmlformats.org/officeDocument/2006/relationships/hyperlink" Target="http://ift.tt/1kiLg8D" TargetMode="External"/><Relationship Id="rId633" Type="http://schemas.openxmlformats.org/officeDocument/2006/relationships/hyperlink" Target="http://ift.tt/1kiLe0o" TargetMode="External"/><Relationship Id="rId632" Type="http://schemas.openxmlformats.org/officeDocument/2006/relationships/hyperlink" Target="http://ift.tt/1kiL8WI" TargetMode="External"/><Relationship Id="rId639" Type="http://schemas.openxmlformats.org/officeDocument/2006/relationships/hyperlink" Target="http://ift.tt/1igf3Oq" TargetMode="External"/><Relationship Id="rId638" Type="http://schemas.openxmlformats.org/officeDocument/2006/relationships/hyperlink" Target="http://ift.tt/1bG6vvb" TargetMode="External"/><Relationship Id="rId637" Type="http://schemas.openxmlformats.org/officeDocument/2006/relationships/hyperlink" Target="http://ift.tt/1jRmM8H" TargetMode="External"/><Relationship Id="rId636" Type="http://schemas.openxmlformats.org/officeDocument/2006/relationships/hyperlink" Target="http://ift.tt/1bG6ibl" TargetMode="External"/><Relationship Id="rId2790" Type="http://schemas.openxmlformats.org/officeDocument/2006/relationships/hyperlink" Target="http://ift.tt/Nd61rs" TargetMode="External"/><Relationship Id="rId1460" Type="http://schemas.openxmlformats.org/officeDocument/2006/relationships/hyperlink" Target="http://ift.tt/1aTEWUK" TargetMode="External"/><Relationship Id="rId2791" Type="http://schemas.openxmlformats.org/officeDocument/2006/relationships/hyperlink" Target="http://ift.tt/1b7O7RD" TargetMode="External"/><Relationship Id="rId1461" Type="http://schemas.openxmlformats.org/officeDocument/2006/relationships/hyperlink" Target="http://ift.tt/1aTEUw7" TargetMode="External"/><Relationship Id="rId2792" Type="http://schemas.openxmlformats.org/officeDocument/2006/relationships/hyperlink" Target="http://ift.tt/1g9rJVi" TargetMode="External"/><Relationship Id="rId631" Type="http://schemas.openxmlformats.org/officeDocument/2006/relationships/hyperlink" Target="http://ift.tt/1kiL8WH" TargetMode="External"/><Relationship Id="rId1462" Type="http://schemas.openxmlformats.org/officeDocument/2006/relationships/hyperlink" Target="http://ift.tt/1i9D1KJ" TargetMode="External"/><Relationship Id="rId2793" Type="http://schemas.openxmlformats.org/officeDocument/2006/relationships/hyperlink" Target="http://ift.tt/1eE1S9y" TargetMode="External"/><Relationship Id="rId630" Type="http://schemas.openxmlformats.org/officeDocument/2006/relationships/hyperlink" Target="http://ift.tt/1kiDM5w" TargetMode="External"/><Relationship Id="rId1463" Type="http://schemas.openxmlformats.org/officeDocument/2006/relationships/hyperlink" Target="http://ift.tt/1i9D0X4" TargetMode="External"/><Relationship Id="rId2310" Type="http://schemas.openxmlformats.org/officeDocument/2006/relationships/hyperlink" Target="http://ift.tt/1bszmDy" TargetMode="External"/><Relationship Id="rId2794" Type="http://schemas.openxmlformats.org/officeDocument/2006/relationships/hyperlink" Target="http://ift.tt/1b8u9WR" TargetMode="External"/><Relationship Id="rId1464" Type="http://schemas.openxmlformats.org/officeDocument/2006/relationships/hyperlink" Target="http://ift.tt/1aTEUwb" TargetMode="External"/><Relationship Id="rId2311" Type="http://schemas.openxmlformats.org/officeDocument/2006/relationships/hyperlink" Target="http://ift.tt/1bszkeN" TargetMode="External"/><Relationship Id="rId2795" Type="http://schemas.openxmlformats.org/officeDocument/2006/relationships/hyperlink" Target="http://ift.tt/1g9QPn4" TargetMode="External"/><Relationship Id="rId1465" Type="http://schemas.openxmlformats.org/officeDocument/2006/relationships/hyperlink" Target="http://ift.tt/1bia2jx" TargetMode="External"/><Relationship Id="rId2312" Type="http://schemas.openxmlformats.org/officeDocument/2006/relationships/hyperlink" Target="http://ift.tt/1cQBzI5" TargetMode="External"/><Relationship Id="rId2796" Type="http://schemas.openxmlformats.org/officeDocument/2006/relationships/hyperlink" Target="http://ift.tt/1eEkA0P" TargetMode="External"/><Relationship Id="rId1411" Type="http://schemas.openxmlformats.org/officeDocument/2006/relationships/hyperlink" Target="http://ift.tt/1fmkXLa" TargetMode="External"/><Relationship Id="rId1895" Type="http://schemas.openxmlformats.org/officeDocument/2006/relationships/hyperlink" Target="http://ift.tt/1ihTIUe" TargetMode="External"/><Relationship Id="rId2742" Type="http://schemas.openxmlformats.org/officeDocument/2006/relationships/hyperlink" Target="http://ift.tt/1fCtTfN" TargetMode="External"/><Relationship Id="rId1412" Type="http://schemas.openxmlformats.org/officeDocument/2006/relationships/hyperlink" Target="http://ift.tt/1ikZPYD" TargetMode="External"/><Relationship Id="rId1896" Type="http://schemas.openxmlformats.org/officeDocument/2006/relationships/hyperlink" Target="http://ift.tt/1kJDm8u" TargetMode="External"/><Relationship Id="rId2743" Type="http://schemas.openxmlformats.org/officeDocument/2006/relationships/hyperlink" Target="http://ift.tt/1nZVn4Q" TargetMode="External"/><Relationship Id="rId1413" Type="http://schemas.openxmlformats.org/officeDocument/2006/relationships/hyperlink" Target="http://ift.tt/1nEfy8i" TargetMode="External"/><Relationship Id="rId1897" Type="http://schemas.openxmlformats.org/officeDocument/2006/relationships/hyperlink" Target="http://ift.tt/1dox8Vn" TargetMode="External"/><Relationship Id="rId2744" Type="http://schemas.openxmlformats.org/officeDocument/2006/relationships/hyperlink" Target="http://ift.tt/1nZVpKd" TargetMode="External"/><Relationship Id="rId1414" Type="http://schemas.openxmlformats.org/officeDocument/2006/relationships/hyperlink" Target="http://ift.tt/1nEfDsI" TargetMode="External"/><Relationship Id="rId1898" Type="http://schemas.openxmlformats.org/officeDocument/2006/relationships/hyperlink" Target="http://ift.tt/1doxafT" TargetMode="External"/><Relationship Id="rId2745" Type="http://schemas.openxmlformats.org/officeDocument/2006/relationships/hyperlink" Target="http://ift.tt/1nZVqOi" TargetMode="External"/><Relationship Id="rId1415" Type="http://schemas.openxmlformats.org/officeDocument/2006/relationships/hyperlink" Target="http://ift.tt/1bQZI1N" TargetMode="External"/><Relationship Id="rId1899" Type="http://schemas.openxmlformats.org/officeDocument/2006/relationships/hyperlink" Target="http://ift.tt/1foiwrw" TargetMode="External"/><Relationship Id="rId2746" Type="http://schemas.openxmlformats.org/officeDocument/2006/relationships/hyperlink" Target="http://ift.tt/1eEi0b6" TargetMode="External"/><Relationship Id="rId1416" Type="http://schemas.openxmlformats.org/officeDocument/2006/relationships/hyperlink" Target="http://ift.tt/1fmkWHg" TargetMode="External"/><Relationship Id="rId2747" Type="http://schemas.openxmlformats.org/officeDocument/2006/relationships/hyperlink" Target="http://ift.tt/1g9Nx3f" TargetMode="External"/><Relationship Id="rId1417" Type="http://schemas.openxmlformats.org/officeDocument/2006/relationships/hyperlink" Target="http://ift.tt/1nEfy8q" TargetMode="External"/><Relationship Id="rId2748" Type="http://schemas.openxmlformats.org/officeDocument/2006/relationships/hyperlink" Target="http://ift.tt/1eEi2zO" TargetMode="External"/><Relationship Id="rId1418" Type="http://schemas.openxmlformats.org/officeDocument/2006/relationships/hyperlink" Target="http://ift.tt/1nEfDsO" TargetMode="External"/><Relationship Id="rId2749" Type="http://schemas.openxmlformats.org/officeDocument/2006/relationships/hyperlink" Target="http://ift.tt/1g9NFjb" TargetMode="External"/><Relationship Id="rId1419" Type="http://schemas.openxmlformats.org/officeDocument/2006/relationships/hyperlink" Target="http://ift.tt/1nEfA0a" TargetMode="External"/><Relationship Id="rId1890" Type="http://schemas.openxmlformats.org/officeDocument/2006/relationships/hyperlink" Target="http://ift.tt/1k6xjx2" TargetMode="External"/><Relationship Id="rId1891" Type="http://schemas.openxmlformats.org/officeDocument/2006/relationships/hyperlink" Target="http://ift.tt/1aYpZAN" TargetMode="External"/><Relationship Id="rId1892" Type="http://schemas.openxmlformats.org/officeDocument/2006/relationships/hyperlink" Target="http://ift.tt/1cw09Om" TargetMode="External"/><Relationship Id="rId1893" Type="http://schemas.openxmlformats.org/officeDocument/2006/relationships/hyperlink" Target="http://ift.tt/1ihVhSc" TargetMode="External"/><Relationship Id="rId2740" Type="http://schemas.openxmlformats.org/officeDocument/2006/relationships/hyperlink" Target="http://ift.tt/1fCtKJg" TargetMode="External"/><Relationship Id="rId1410" Type="http://schemas.openxmlformats.org/officeDocument/2006/relationships/hyperlink" Target="http://ift.tt/1nEfFB0" TargetMode="External"/><Relationship Id="rId1894" Type="http://schemas.openxmlformats.org/officeDocument/2006/relationships/hyperlink" Target="http://www.aclepsa.com" TargetMode="External"/><Relationship Id="rId2741" Type="http://schemas.openxmlformats.org/officeDocument/2006/relationships/hyperlink" Target="http://ift.tt/1nZVjlD" TargetMode="External"/><Relationship Id="rId1400" Type="http://schemas.openxmlformats.org/officeDocument/2006/relationships/hyperlink" Target="http://ift.tt/1aSNLOI" TargetMode="External"/><Relationship Id="rId1884" Type="http://schemas.openxmlformats.org/officeDocument/2006/relationships/hyperlink" Target="http://ift.tt/1doxafT" TargetMode="External"/><Relationship Id="rId2731" Type="http://schemas.openxmlformats.org/officeDocument/2006/relationships/hyperlink" Target="http://ift.tt/1iAKYc9" TargetMode="External"/><Relationship Id="rId1401" Type="http://schemas.openxmlformats.org/officeDocument/2006/relationships/hyperlink" Target="http://ift.tt/1aSNLOJ" TargetMode="External"/><Relationship Id="rId1885" Type="http://schemas.openxmlformats.org/officeDocument/2006/relationships/hyperlink" Target="http://ift.tt/1foiwrw" TargetMode="External"/><Relationship Id="rId2732" Type="http://schemas.openxmlformats.org/officeDocument/2006/relationships/hyperlink" Target="http://ift.tt/1gSIWqR" TargetMode="External"/><Relationship Id="rId1402" Type="http://schemas.openxmlformats.org/officeDocument/2006/relationships/hyperlink" Target="http://ift.tt/1aSVA74" TargetMode="External"/><Relationship Id="rId1886" Type="http://schemas.openxmlformats.org/officeDocument/2006/relationships/hyperlink" Target="http://ift.tt/1bYwGxj" TargetMode="External"/><Relationship Id="rId2733" Type="http://schemas.openxmlformats.org/officeDocument/2006/relationships/hyperlink" Target="http://ift.tt/1iAL1Vm" TargetMode="External"/><Relationship Id="rId1403" Type="http://schemas.openxmlformats.org/officeDocument/2006/relationships/hyperlink" Target="http://ift.tt/1aSVGLS" TargetMode="External"/><Relationship Id="rId1887" Type="http://schemas.openxmlformats.org/officeDocument/2006/relationships/hyperlink" Target="http://ift.tt/1ihOJCX" TargetMode="External"/><Relationship Id="rId2734" Type="http://schemas.openxmlformats.org/officeDocument/2006/relationships/hyperlink" Target="http://ift.tt/1iAL97h" TargetMode="External"/><Relationship Id="rId1404" Type="http://schemas.openxmlformats.org/officeDocument/2006/relationships/hyperlink" Target="http://ift.tt/1nmrlYL" TargetMode="External"/><Relationship Id="rId1888" Type="http://schemas.openxmlformats.org/officeDocument/2006/relationships/hyperlink" Target="http://ift.tt/1aYq1bM" TargetMode="External"/><Relationship Id="rId2735" Type="http://schemas.openxmlformats.org/officeDocument/2006/relationships/hyperlink" Target="http://ift.tt/1gSJ1ec" TargetMode="External"/><Relationship Id="rId1405" Type="http://schemas.openxmlformats.org/officeDocument/2006/relationships/hyperlink" Target="http://ift.tt/1i8rOKg" TargetMode="External"/><Relationship Id="rId1889" Type="http://schemas.openxmlformats.org/officeDocument/2006/relationships/hyperlink" Target="http://ift.tt/1ihOJD0" TargetMode="External"/><Relationship Id="rId2736" Type="http://schemas.openxmlformats.org/officeDocument/2006/relationships/hyperlink" Target="http://ift.tt/1iALd6Q" TargetMode="External"/><Relationship Id="rId1406" Type="http://schemas.openxmlformats.org/officeDocument/2006/relationships/hyperlink" Target="http://ift.tt/1fB83uH" TargetMode="External"/><Relationship Id="rId2737" Type="http://schemas.openxmlformats.org/officeDocument/2006/relationships/hyperlink" Target="http://ift.tt/Ndq0q2" TargetMode="External"/><Relationship Id="rId1407" Type="http://schemas.openxmlformats.org/officeDocument/2006/relationships/hyperlink" Target="http://ift.tt/1ikPR9H" TargetMode="External"/><Relationship Id="rId2738" Type="http://schemas.openxmlformats.org/officeDocument/2006/relationships/hyperlink" Target="http://ift.tt/1nZVayE" TargetMode="External"/><Relationship Id="rId1408" Type="http://schemas.openxmlformats.org/officeDocument/2006/relationships/hyperlink" Target="http://ift.tt/1fB8kOi" TargetMode="External"/><Relationship Id="rId2739" Type="http://schemas.openxmlformats.org/officeDocument/2006/relationships/hyperlink" Target="http://ift.tt/1fCtLwP" TargetMode="External"/><Relationship Id="rId1409" Type="http://schemas.openxmlformats.org/officeDocument/2006/relationships/hyperlink" Target="http://ift.tt/1nEfxRU" TargetMode="External"/><Relationship Id="rId1880" Type="http://schemas.openxmlformats.org/officeDocument/2006/relationships/hyperlink" Target="http://ift.tt/MVcjM1" TargetMode="External"/><Relationship Id="rId1881" Type="http://schemas.openxmlformats.org/officeDocument/2006/relationships/hyperlink" Target="http://ift.tt/1j9jBJx" TargetMode="External"/><Relationship Id="rId1882" Type="http://schemas.openxmlformats.org/officeDocument/2006/relationships/hyperlink" Target="http://ift.tt/1kJDm8u" TargetMode="External"/><Relationship Id="rId1883" Type="http://schemas.openxmlformats.org/officeDocument/2006/relationships/hyperlink" Target="http://ift.tt/1dox8Vn" TargetMode="External"/><Relationship Id="rId2730" Type="http://schemas.openxmlformats.org/officeDocument/2006/relationships/hyperlink" Target="http://ift.tt/1iAKP8o" TargetMode="External"/><Relationship Id="rId1433" Type="http://schemas.openxmlformats.org/officeDocument/2006/relationships/hyperlink" Target="http://ift.tt/1fz0p4r" TargetMode="External"/><Relationship Id="rId2764" Type="http://schemas.openxmlformats.org/officeDocument/2006/relationships/hyperlink" Target="http://ift.tt/1nZVayE" TargetMode="External"/><Relationship Id="rId1434" Type="http://schemas.openxmlformats.org/officeDocument/2006/relationships/hyperlink" Target="http://ift.tt/1fz0pSa" TargetMode="External"/><Relationship Id="rId2765" Type="http://schemas.openxmlformats.org/officeDocument/2006/relationships/hyperlink" Target="http://ift.tt/1fCtLwP" TargetMode="External"/><Relationship Id="rId1435" Type="http://schemas.openxmlformats.org/officeDocument/2006/relationships/hyperlink" Target="http://ift.tt/1fMYfMY" TargetMode="External"/><Relationship Id="rId2766" Type="http://schemas.openxmlformats.org/officeDocument/2006/relationships/hyperlink" Target="http://ift.tt/1fCtKJg" TargetMode="External"/><Relationship Id="rId1436" Type="http://schemas.openxmlformats.org/officeDocument/2006/relationships/hyperlink" Target="http://ift.tt/1bhNaR4" TargetMode="External"/><Relationship Id="rId2767" Type="http://schemas.openxmlformats.org/officeDocument/2006/relationships/hyperlink" Target="http://ift.tt/1nZVjlD" TargetMode="External"/><Relationship Id="rId1437" Type="http://schemas.openxmlformats.org/officeDocument/2006/relationships/hyperlink" Target="http://ift.tt/MNpq1W" TargetMode="External"/><Relationship Id="rId2768" Type="http://schemas.openxmlformats.org/officeDocument/2006/relationships/hyperlink" Target="http://ift.tt/1fCtTfN" TargetMode="External"/><Relationship Id="rId1438" Type="http://schemas.openxmlformats.org/officeDocument/2006/relationships/hyperlink" Target="http://ift.tt/1il45Hx" TargetMode="External"/><Relationship Id="rId2769" Type="http://schemas.openxmlformats.org/officeDocument/2006/relationships/hyperlink" Target="http://ift.tt/1nZVn4Q" TargetMode="External"/><Relationship Id="rId1439" Type="http://schemas.openxmlformats.org/officeDocument/2006/relationships/hyperlink" Target="http://ift.tt/1bRjhae" TargetMode="External"/><Relationship Id="rId609" Type="http://schemas.openxmlformats.org/officeDocument/2006/relationships/hyperlink" Target="http://ift.tt/1bcv5ab" TargetMode="External"/><Relationship Id="rId608" Type="http://schemas.openxmlformats.org/officeDocument/2006/relationships/hyperlink" Target="http://ift.tt/1bcv328" TargetMode="External"/><Relationship Id="rId607" Type="http://schemas.openxmlformats.org/officeDocument/2006/relationships/hyperlink" Target="http://ift.tt/1foI2P4" TargetMode="External"/><Relationship Id="rId602" Type="http://schemas.openxmlformats.org/officeDocument/2006/relationships/hyperlink" Target="http://ift.tt/1cBMPwK" TargetMode="External"/><Relationship Id="rId601" Type="http://schemas.openxmlformats.org/officeDocument/2006/relationships/hyperlink" Target="http://ift.tt/1hVK49z" TargetMode="External"/><Relationship Id="rId600" Type="http://schemas.openxmlformats.org/officeDocument/2006/relationships/hyperlink" Target="http://ift.tt/1hVK3m5" TargetMode="External"/><Relationship Id="rId606" Type="http://schemas.openxmlformats.org/officeDocument/2006/relationships/hyperlink" Target="http://ift.tt/1foHCrQ" TargetMode="External"/><Relationship Id="rId605" Type="http://schemas.openxmlformats.org/officeDocument/2006/relationships/hyperlink" Target="http://ift.tt/1nub8AN" TargetMode="External"/><Relationship Id="rId604" Type="http://schemas.openxmlformats.org/officeDocument/2006/relationships/hyperlink" Target="http://ift.tt/1hVK6ym" TargetMode="External"/><Relationship Id="rId603" Type="http://schemas.openxmlformats.org/officeDocument/2006/relationships/hyperlink" Target="http://ift.tt/1cBMNow" TargetMode="External"/><Relationship Id="rId2760" Type="http://schemas.openxmlformats.org/officeDocument/2006/relationships/hyperlink" Target="http://ift.tt/1iAL97h" TargetMode="External"/><Relationship Id="rId1430" Type="http://schemas.openxmlformats.org/officeDocument/2006/relationships/hyperlink" Target="http://ift.tt/1bhN1xc" TargetMode="External"/><Relationship Id="rId2761" Type="http://schemas.openxmlformats.org/officeDocument/2006/relationships/hyperlink" Target="http://ift.tt/1gSJ1ec" TargetMode="External"/><Relationship Id="rId1431" Type="http://schemas.openxmlformats.org/officeDocument/2006/relationships/hyperlink" Target="http://ift.tt/1bhN1gE" TargetMode="External"/><Relationship Id="rId2762" Type="http://schemas.openxmlformats.org/officeDocument/2006/relationships/hyperlink" Target="http://ift.tt/1iALd6Q" TargetMode="External"/><Relationship Id="rId1432" Type="http://schemas.openxmlformats.org/officeDocument/2006/relationships/hyperlink" Target="http://coinprice.us/" TargetMode="External"/><Relationship Id="rId2763" Type="http://schemas.openxmlformats.org/officeDocument/2006/relationships/hyperlink" Target="http://ift.tt/Ndq0q2" TargetMode="External"/><Relationship Id="rId1422" Type="http://schemas.openxmlformats.org/officeDocument/2006/relationships/hyperlink" Target="http://ift.tt/1bjdCNk" TargetMode="External"/><Relationship Id="rId2753" Type="http://schemas.openxmlformats.org/officeDocument/2006/relationships/hyperlink" Target="http://ift.tt/1f0Qn8s" TargetMode="External"/><Relationship Id="rId1423" Type="http://schemas.openxmlformats.org/officeDocument/2006/relationships/hyperlink" Target="http://ift.tt/1i8EssF" TargetMode="External"/><Relationship Id="rId2754" Type="http://schemas.openxmlformats.org/officeDocument/2006/relationships/hyperlink" Target="http://ift.tt/1eEfulh" TargetMode="External"/><Relationship Id="rId1424" Type="http://schemas.openxmlformats.org/officeDocument/2006/relationships/hyperlink" Target="http://ift.tt/1i8Etgt" TargetMode="External"/><Relationship Id="rId2755" Type="http://schemas.openxmlformats.org/officeDocument/2006/relationships/hyperlink" Target="http://ift.tt/1eEfBx4" TargetMode="External"/><Relationship Id="rId1425" Type="http://schemas.openxmlformats.org/officeDocument/2006/relationships/hyperlink" Target="http://ift.tt/1djtXOB" TargetMode="External"/><Relationship Id="rId2756" Type="http://schemas.openxmlformats.org/officeDocument/2006/relationships/hyperlink" Target="http://ift.tt/1iAKP8o" TargetMode="External"/><Relationship Id="rId1426" Type="http://schemas.openxmlformats.org/officeDocument/2006/relationships/hyperlink" Target="http://ift.tt/1bhMUkZ" TargetMode="External"/><Relationship Id="rId2757" Type="http://schemas.openxmlformats.org/officeDocument/2006/relationships/hyperlink" Target="http://ift.tt/1iAKYc9" TargetMode="External"/><Relationship Id="rId1427" Type="http://schemas.openxmlformats.org/officeDocument/2006/relationships/hyperlink" Target="http://ift.tt/1fz0epR" TargetMode="External"/><Relationship Id="rId2758" Type="http://schemas.openxmlformats.org/officeDocument/2006/relationships/hyperlink" Target="http://ift.tt/1gSIWqR" TargetMode="External"/><Relationship Id="rId1428" Type="http://schemas.openxmlformats.org/officeDocument/2006/relationships/hyperlink" Target="http://ift.tt/1bhN0cu" TargetMode="External"/><Relationship Id="rId2759" Type="http://schemas.openxmlformats.org/officeDocument/2006/relationships/hyperlink" Target="http://ift.tt/1iAL1Vm" TargetMode="External"/><Relationship Id="rId1429" Type="http://schemas.openxmlformats.org/officeDocument/2006/relationships/hyperlink" Target="http://ift.tt/1bhMXNN" TargetMode="External"/><Relationship Id="rId2750" Type="http://schemas.openxmlformats.org/officeDocument/2006/relationships/hyperlink" Target="http://ift.tt/1g9NGUl" TargetMode="External"/><Relationship Id="rId1420" Type="http://schemas.openxmlformats.org/officeDocument/2006/relationships/hyperlink" Target="http://ift.tt/1fmkZCM" TargetMode="External"/><Relationship Id="rId2751" Type="http://schemas.openxmlformats.org/officeDocument/2006/relationships/hyperlink" Target="http://ift.tt/1g9NO6l" TargetMode="External"/><Relationship Id="rId1421" Type="http://schemas.openxmlformats.org/officeDocument/2006/relationships/hyperlink" Target="http://ift.tt/1cK65rS" TargetMode="External"/><Relationship Id="rId2752" Type="http://schemas.openxmlformats.org/officeDocument/2006/relationships/hyperlink" Target="http://ift.tt/1f0QmBz" TargetMode="External"/><Relationship Id="rId1059" Type="http://schemas.openxmlformats.org/officeDocument/2006/relationships/hyperlink" Target="http://ift.tt/1jVjEc1" TargetMode="External"/><Relationship Id="rId228" Type="http://schemas.openxmlformats.org/officeDocument/2006/relationships/hyperlink" Target="http://ift.tt/1iPnzqq" TargetMode="External"/><Relationship Id="rId227" Type="http://schemas.openxmlformats.org/officeDocument/2006/relationships/hyperlink" Target="http://ift.tt/1idAUpV" TargetMode="External"/><Relationship Id="rId226" Type="http://schemas.openxmlformats.org/officeDocument/2006/relationships/hyperlink" Target="http://ift.tt/1fjCG7A" TargetMode="External"/><Relationship Id="rId225" Type="http://schemas.openxmlformats.org/officeDocument/2006/relationships/hyperlink" Target="http://ift.tt/LsnL0J" TargetMode="External"/><Relationship Id="rId2380" Type="http://schemas.openxmlformats.org/officeDocument/2006/relationships/hyperlink" Target="http://ift.tt/1gOE9qz" TargetMode="External"/><Relationship Id="rId229" Type="http://schemas.openxmlformats.org/officeDocument/2006/relationships/hyperlink" Target="http://ift.tt/1iPnByC" TargetMode="External"/><Relationship Id="rId1050" Type="http://schemas.openxmlformats.org/officeDocument/2006/relationships/hyperlink" Target="http://ift.tt/1fuuDVC" TargetMode="External"/><Relationship Id="rId2381" Type="http://schemas.openxmlformats.org/officeDocument/2006/relationships/hyperlink" Target="http://ift.tt/1kfuqtL" TargetMode="External"/><Relationship Id="rId220" Type="http://schemas.openxmlformats.org/officeDocument/2006/relationships/hyperlink" Target="http://ift.tt/1npSrOW" TargetMode="External"/><Relationship Id="rId1051" Type="http://schemas.openxmlformats.org/officeDocument/2006/relationships/hyperlink" Target="http://ift.tt/1jVbZdF" TargetMode="External"/><Relationship Id="rId2382" Type="http://schemas.openxmlformats.org/officeDocument/2006/relationships/hyperlink" Target="http://ift.tt/1g4nNFo" TargetMode="External"/><Relationship Id="rId1052" Type="http://schemas.openxmlformats.org/officeDocument/2006/relationships/hyperlink" Target="http://ift.tt/1iWQ31N" TargetMode="External"/><Relationship Id="rId2383" Type="http://schemas.openxmlformats.org/officeDocument/2006/relationships/hyperlink" Target="http://ift.tt/1fwM0DK" TargetMode="External"/><Relationship Id="rId1053" Type="http://schemas.openxmlformats.org/officeDocument/2006/relationships/hyperlink" Target="http://ift.tt/1iWQeKl" TargetMode="External"/><Relationship Id="rId2384" Type="http://schemas.openxmlformats.org/officeDocument/2006/relationships/hyperlink" Target="http://ift.tt/1awzVRB" TargetMode="External"/><Relationship Id="rId1054" Type="http://schemas.openxmlformats.org/officeDocument/2006/relationships/hyperlink" Target="http://ift.tt/1jVjFN0" TargetMode="External"/><Relationship Id="rId2385" Type="http://schemas.openxmlformats.org/officeDocument/2006/relationships/hyperlink" Target="http://ift.tt/1eszIzL" TargetMode="External"/><Relationship Id="rId224" Type="http://schemas.openxmlformats.org/officeDocument/2006/relationships/hyperlink" Target="http://ift.tt/1fjCIfU" TargetMode="External"/><Relationship Id="rId1055" Type="http://schemas.openxmlformats.org/officeDocument/2006/relationships/hyperlink" Target="http://ift.tt/1jVjEbR" TargetMode="External"/><Relationship Id="rId2386" Type="http://schemas.openxmlformats.org/officeDocument/2006/relationships/hyperlink" Target="http://ift.tt/1fwM1ri" TargetMode="External"/><Relationship Id="rId223" Type="http://schemas.openxmlformats.org/officeDocument/2006/relationships/hyperlink" Target="http://ift.tt/1b85fEj" TargetMode="External"/><Relationship Id="rId1056" Type="http://schemas.openxmlformats.org/officeDocument/2006/relationships/hyperlink" Target="http://ift.tt/1jVjFN2" TargetMode="External"/><Relationship Id="rId2387" Type="http://schemas.openxmlformats.org/officeDocument/2006/relationships/hyperlink" Target="http://ift.tt/1awzW7Y" TargetMode="External"/><Relationship Id="rId222" Type="http://schemas.openxmlformats.org/officeDocument/2006/relationships/hyperlink" Target="http://ift.tt/1npSwSD" TargetMode="External"/><Relationship Id="rId1057" Type="http://schemas.openxmlformats.org/officeDocument/2006/relationships/hyperlink" Target="http://ift.tt/1bKMFPj" TargetMode="External"/><Relationship Id="rId2388" Type="http://schemas.openxmlformats.org/officeDocument/2006/relationships/hyperlink" Target="https://coinpunk.com/" TargetMode="External"/><Relationship Id="rId221" Type="http://schemas.openxmlformats.org/officeDocument/2006/relationships/hyperlink" Target="http://ift.tt/1feJ26P" TargetMode="External"/><Relationship Id="rId1058" Type="http://schemas.openxmlformats.org/officeDocument/2006/relationships/hyperlink" Target="http://ift.tt/1bKMFPr" TargetMode="External"/><Relationship Id="rId2389" Type="http://schemas.openxmlformats.org/officeDocument/2006/relationships/hyperlink" Target="http://ift.tt/1fwM1ro" TargetMode="External"/><Relationship Id="rId1048" Type="http://schemas.openxmlformats.org/officeDocument/2006/relationships/hyperlink" Target="http://ift.tt/1fuuzFn" TargetMode="External"/><Relationship Id="rId2379" Type="http://schemas.openxmlformats.org/officeDocument/2006/relationships/hyperlink" Target="http://ift.tt/1e58GZb" TargetMode="External"/><Relationship Id="rId1049" Type="http://schemas.openxmlformats.org/officeDocument/2006/relationships/hyperlink" Target="http://ift.tt/1cFhNUM" TargetMode="External"/><Relationship Id="rId217" Type="http://schemas.openxmlformats.org/officeDocument/2006/relationships/hyperlink" Target="http://ift.tt/1feIZb6" TargetMode="External"/><Relationship Id="rId216" Type="http://schemas.openxmlformats.org/officeDocument/2006/relationships/hyperlink" Target="http://ift.tt/1feeyll" TargetMode="External"/><Relationship Id="rId215" Type="http://schemas.openxmlformats.org/officeDocument/2006/relationships/hyperlink" Target="http://ift.tt/1jNwOrm" TargetMode="External"/><Relationship Id="rId699" Type="http://schemas.openxmlformats.org/officeDocument/2006/relationships/hyperlink" Target="http://ift.tt/1aMyU8c" TargetMode="External"/><Relationship Id="rId214" Type="http://schemas.openxmlformats.org/officeDocument/2006/relationships/hyperlink" Target="http://ift.tt/1feDH0F" TargetMode="External"/><Relationship Id="rId698" Type="http://schemas.openxmlformats.org/officeDocument/2006/relationships/hyperlink" Target="http://ift.tt/1bGRiKv" TargetMode="External"/><Relationship Id="rId219" Type="http://schemas.openxmlformats.org/officeDocument/2006/relationships/hyperlink" Target="http://ift.tt/1feIXQz" TargetMode="External"/><Relationship Id="rId218" Type="http://schemas.openxmlformats.org/officeDocument/2006/relationships/hyperlink" Target="http://ift.tt/1feJ0vw" TargetMode="External"/><Relationship Id="rId2370" Type="http://schemas.openxmlformats.org/officeDocument/2006/relationships/hyperlink" Target="http://ift.tt/1cXdZhG" TargetMode="External"/><Relationship Id="rId693" Type="http://schemas.openxmlformats.org/officeDocument/2006/relationships/hyperlink" Target="http://ift.tt/1jS3TCv" TargetMode="External"/><Relationship Id="rId1040" Type="http://schemas.openxmlformats.org/officeDocument/2006/relationships/hyperlink" Target="http://ift.tt/1nyrpF6" TargetMode="External"/><Relationship Id="rId2371" Type="http://schemas.openxmlformats.org/officeDocument/2006/relationships/hyperlink" Target="http://ift.tt/1cXe1WW" TargetMode="External"/><Relationship Id="rId692" Type="http://schemas.openxmlformats.org/officeDocument/2006/relationships/hyperlink" Target="http://ift.tt/1jS3OyK" TargetMode="External"/><Relationship Id="rId1041" Type="http://schemas.openxmlformats.org/officeDocument/2006/relationships/hyperlink" Target="http://ift.tt/1fulQmC" TargetMode="External"/><Relationship Id="rId2372" Type="http://schemas.openxmlformats.org/officeDocument/2006/relationships/hyperlink" Target="http://ift.tt/1cXe3ho" TargetMode="External"/><Relationship Id="rId691" Type="http://schemas.openxmlformats.org/officeDocument/2006/relationships/hyperlink" Target="http://ift.tt/1jNSXG4" TargetMode="External"/><Relationship Id="rId1042" Type="http://schemas.openxmlformats.org/officeDocument/2006/relationships/hyperlink" Target="http://ift.tt/1ftJNdQ" TargetMode="External"/><Relationship Id="rId2373" Type="http://schemas.openxmlformats.org/officeDocument/2006/relationships/hyperlink" Target="http://ift.tt/1cXe4C7" TargetMode="External"/><Relationship Id="rId690" Type="http://schemas.openxmlformats.org/officeDocument/2006/relationships/hyperlink" Target="http://ift.tt/1bGUAx6" TargetMode="External"/><Relationship Id="rId1043" Type="http://schemas.openxmlformats.org/officeDocument/2006/relationships/hyperlink" Target="http://ift.tt/1fulQDd" TargetMode="External"/><Relationship Id="rId2374" Type="http://schemas.openxmlformats.org/officeDocument/2006/relationships/hyperlink" Target="http://ift.tt/1cXe5WD" TargetMode="External"/><Relationship Id="rId213" Type="http://schemas.openxmlformats.org/officeDocument/2006/relationships/hyperlink" Target="http://ift.tt/1npOcCK" TargetMode="External"/><Relationship Id="rId697" Type="http://schemas.openxmlformats.org/officeDocument/2006/relationships/hyperlink" Target="http://ift.tt/1bGV1aQ" TargetMode="External"/><Relationship Id="rId1044" Type="http://schemas.openxmlformats.org/officeDocument/2006/relationships/hyperlink" Target="http://ift.tt/1nyv1Xv" TargetMode="External"/><Relationship Id="rId2375" Type="http://schemas.openxmlformats.org/officeDocument/2006/relationships/hyperlink" Target="http://ift.tt/1fUjjSX" TargetMode="External"/><Relationship Id="rId212" Type="http://schemas.openxmlformats.org/officeDocument/2006/relationships/hyperlink" Target="http://ift.tt/1npOaej" TargetMode="External"/><Relationship Id="rId696" Type="http://schemas.openxmlformats.org/officeDocument/2006/relationships/hyperlink" Target="http://ift.tt/1cBNnml" TargetMode="External"/><Relationship Id="rId1045" Type="http://schemas.openxmlformats.org/officeDocument/2006/relationships/hyperlink" Target="http://ift.tt/1fjc851" TargetMode="External"/><Relationship Id="rId2376" Type="http://schemas.openxmlformats.org/officeDocument/2006/relationships/hyperlink" Target="http://ift.tt/1cXe84S" TargetMode="External"/><Relationship Id="rId211" Type="http://schemas.openxmlformats.org/officeDocument/2006/relationships/hyperlink" Target="http://ift.tt/Ml2WEC" TargetMode="External"/><Relationship Id="rId695" Type="http://schemas.openxmlformats.org/officeDocument/2006/relationships/hyperlink" Target="http://ift.tt/1bGUVzX" TargetMode="External"/><Relationship Id="rId1046" Type="http://schemas.openxmlformats.org/officeDocument/2006/relationships/hyperlink" Target="http://ift.tt/MHBrpH" TargetMode="External"/><Relationship Id="rId2377" Type="http://schemas.openxmlformats.org/officeDocument/2006/relationships/hyperlink" Target="http://ift.tt/1e58GZ6" TargetMode="External"/><Relationship Id="rId210" Type="http://schemas.openxmlformats.org/officeDocument/2006/relationships/hyperlink" Target="http://ift.tt/Ml2Rko" TargetMode="External"/><Relationship Id="rId694" Type="http://schemas.openxmlformats.org/officeDocument/2006/relationships/hyperlink" Target="http://ift.tt/1jRv14G" TargetMode="External"/><Relationship Id="rId1047" Type="http://schemas.openxmlformats.org/officeDocument/2006/relationships/hyperlink" Target="http://ift.tt/1iWEN5m" TargetMode="External"/><Relationship Id="rId2378" Type="http://schemas.openxmlformats.org/officeDocument/2006/relationships/hyperlink" Target="http://ift.tt/1iiYaSS" TargetMode="External"/><Relationship Id="rId249" Type="http://schemas.openxmlformats.org/officeDocument/2006/relationships/hyperlink" Target="http://ift.tt/MzzCLm" TargetMode="External"/><Relationship Id="rId248" Type="http://schemas.openxmlformats.org/officeDocument/2006/relationships/hyperlink" Target="http://ift.tt/LdYaaZ" TargetMode="External"/><Relationship Id="rId247" Type="http://schemas.openxmlformats.org/officeDocument/2006/relationships/hyperlink" Target="http://ift.tt/1iPtbRJ" TargetMode="External"/><Relationship Id="rId1070" Type="http://schemas.openxmlformats.org/officeDocument/2006/relationships/hyperlink" Target="http://ift.tt/1dfBYUU" TargetMode="External"/><Relationship Id="rId1071" Type="http://schemas.openxmlformats.org/officeDocument/2006/relationships/hyperlink" Target="http://ift.tt/1dTEpwt" TargetMode="External"/><Relationship Id="rId1072" Type="http://schemas.openxmlformats.org/officeDocument/2006/relationships/hyperlink" Target="http://ift.tt/1jVgQeV" TargetMode="External"/><Relationship Id="rId242" Type="http://schemas.openxmlformats.org/officeDocument/2006/relationships/hyperlink" Target="http://ift.tt/1bBzi4b" TargetMode="External"/><Relationship Id="rId1073" Type="http://schemas.openxmlformats.org/officeDocument/2006/relationships/hyperlink" Target="http://ift.tt/1dTEpwv" TargetMode="External"/><Relationship Id="rId241" Type="http://schemas.openxmlformats.org/officeDocument/2006/relationships/hyperlink" Target="http://ift.tt/1b6qPJq" TargetMode="External"/><Relationship Id="rId1074" Type="http://schemas.openxmlformats.org/officeDocument/2006/relationships/hyperlink" Target="http://ift.tt/1nyJxi0" TargetMode="External"/><Relationship Id="rId240" Type="http://schemas.openxmlformats.org/officeDocument/2006/relationships/hyperlink" Target="http://ift.tt/1bByZGp" TargetMode="External"/><Relationship Id="rId1075" Type="http://schemas.openxmlformats.org/officeDocument/2006/relationships/hyperlink" Target="http://ift.tt/1nyJxi2" TargetMode="External"/><Relationship Id="rId1076" Type="http://schemas.openxmlformats.org/officeDocument/2006/relationships/hyperlink" Target="http://ift.tt/1cFqPkL" TargetMode="External"/><Relationship Id="rId246" Type="http://schemas.openxmlformats.org/officeDocument/2006/relationships/hyperlink" Target="http://ift.tt/1kd5qAJ" TargetMode="External"/><Relationship Id="rId1077" Type="http://schemas.openxmlformats.org/officeDocument/2006/relationships/hyperlink" Target="http://ift.tt/1fuFpex" TargetMode="External"/><Relationship Id="rId245" Type="http://schemas.openxmlformats.org/officeDocument/2006/relationships/hyperlink" Target="http://ift.tt/1kd5qkt" TargetMode="External"/><Relationship Id="rId1078" Type="http://schemas.openxmlformats.org/officeDocument/2006/relationships/hyperlink" Target="http://ift.tt/1fii3Hr" TargetMode="External"/><Relationship Id="rId244" Type="http://schemas.openxmlformats.org/officeDocument/2006/relationships/hyperlink" Target="http://ift.tt/1bBzyzX" TargetMode="External"/><Relationship Id="rId1079" Type="http://schemas.openxmlformats.org/officeDocument/2006/relationships/hyperlink" Target="http://ift.tt/1gzLqdv" TargetMode="External"/><Relationship Id="rId243" Type="http://schemas.openxmlformats.org/officeDocument/2006/relationships/hyperlink" Target="http://ift.tt/1bBzxw7" TargetMode="External"/><Relationship Id="rId239" Type="http://schemas.openxmlformats.org/officeDocument/2006/relationships/hyperlink" Target="http://ift.tt/1bByZGm" TargetMode="External"/><Relationship Id="rId238" Type="http://schemas.openxmlformats.org/officeDocument/2006/relationships/hyperlink" Target="http://ift.tt/1jNMdbp" TargetMode="External"/><Relationship Id="rId237" Type="http://schemas.openxmlformats.org/officeDocument/2006/relationships/hyperlink" Target="http://ift.tt/1jNMdbn" TargetMode="External"/><Relationship Id="rId236" Type="http://schemas.openxmlformats.org/officeDocument/2006/relationships/hyperlink" Target="http://ift.tt/1fpQAWz" TargetMode="External"/><Relationship Id="rId2390" Type="http://schemas.openxmlformats.org/officeDocument/2006/relationships/hyperlink" Target="http://ift.tt/1kfp95q" TargetMode="External"/><Relationship Id="rId1060" Type="http://schemas.openxmlformats.org/officeDocument/2006/relationships/hyperlink" Target="http://ift.tt/1dTF9BA" TargetMode="External"/><Relationship Id="rId2391" Type="http://schemas.openxmlformats.org/officeDocument/2006/relationships/hyperlink" Target="http://ift.tt/1c5SzuH" TargetMode="External"/><Relationship Id="rId1061" Type="http://schemas.openxmlformats.org/officeDocument/2006/relationships/hyperlink" Target="http://ift.tt/1jVitcE" TargetMode="External"/><Relationship Id="rId2392" Type="http://schemas.openxmlformats.org/officeDocument/2006/relationships/hyperlink" Target="http://ift.tt/1fUw28e" TargetMode="External"/><Relationship Id="rId231" Type="http://schemas.openxmlformats.org/officeDocument/2006/relationships/hyperlink" Target="http://ift.tt/1mZF4St" TargetMode="External"/><Relationship Id="rId1062" Type="http://schemas.openxmlformats.org/officeDocument/2006/relationships/hyperlink" Target="http://ift.tt/1bKMHXC" TargetMode="External"/><Relationship Id="rId2393" Type="http://schemas.openxmlformats.org/officeDocument/2006/relationships/hyperlink" Target="http://ift.tt/1cXnxcz" TargetMode="External"/><Relationship Id="rId230" Type="http://schemas.openxmlformats.org/officeDocument/2006/relationships/hyperlink" Target="http://ift.tt/1iPnymA" TargetMode="External"/><Relationship Id="rId1063" Type="http://schemas.openxmlformats.org/officeDocument/2006/relationships/hyperlink" Target="http://ift.tt/1bKMG5O" TargetMode="External"/><Relationship Id="rId2394" Type="http://schemas.openxmlformats.org/officeDocument/2006/relationships/hyperlink" Target="http://ift.tt/1iqtejm" TargetMode="External"/><Relationship Id="rId1064" Type="http://schemas.openxmlformats.org/officeDocument/2006/relationships/hyperlink" Target="http://ift.tt/1jVjEsn" TargetMode="External"/><Relationship Id="rId2395" Type="http://schemas.openxmlformats.org/officeDocument/2006/relationships/hyperlink" Target="http://ift.tt/1esQw9N" TargetMode="External"/><Relationship Id="rId1065" Type="http://schemas.openxmlformats.org/officeDocument/2006/relationships/hyperlink" Target="http://ift.tt/1bKMG5Q" TargetMode="External"/><Relationship Id="rId2396" Type="http://schemas.openxmlformats.org/officeDocument/2006/relationships/hyperlink" Target="http://ift.tt/1g4ChoW" TargetMode="External"/><Relationship Id="rId235" Type="http://schemas.openxmlformats.org/officeDocument/2006/relationships/hyperlink" Target="http://ift.tt/1ba4DLi" TargetMode="External"/><Relationship Id="rId1066" Type="http://schemas.openxmlformats.org/officeDocument/2006/relationships/hyperlink" Target="http://ift.tt/1a9GHN0" TargetMode="External"/><Relationship Id="rId2397" Type="http://schemas.openxmlformats.org/officeDocument/2006/relationships/hyperlink" Target="http://ift.tt/1esQwXB" TargetMode="External"/><Relationship Id="rId234" Type="http://schemas.openxmlformats.org/officeDocument/2006/relationships/hyperlink" Target="http://ift.tt/1iPnIKK" TargetMode="External"/><Relationship Id="rId1067" Type="http://schemas.openxmlformats.org/officeDocument/2006/relationships/hyperlink" Target="http://ift.tt/1jVgQeR" TargetMode="External"/><Relationship Id="rId2398" Type="http://schemas.openxmlformats.org/officeDocument/2006/relationships/hyperlink" Target="http://ift.tt/1g4ChFc" TargetMode="External"/><Relationship Id="rId233" Type="http://schemas.openxmlformats.org/officeDocument/2006/relationships/hyperlink" Target="http://ift.tt/1iPnJOK" TargetMode="External"/><Relationship Id="rId1068" Type="http://schemas.openxmlformats.org/officeDocument/2006/relationships/hyperlink" Target="http://ift.tt/1i1nGfg" TargetMode="External"/><Relationship Id="rId2399" Type="http://schemas.openxmlformats.org/officeDocument/2006/relationships/hyperlink" Target="http://ift.tt/1esQxdV" TargetMode="External"/><Relationship Id="rId232" Type="http://schemas.openxmlformats.org/officeDocument/2006/relationships/hyperlink" Target="http://ift.tt/1idATSJ" TargetMode="External"/><Relationship Id="rId1069" Type="http://schemas.openxmlformats.org/officeDocument/2006/relationships/hyperlink" Target="http://ift.tt/1cFlrOh" TargetMode="External"/><Relationship Id="rId1015" Type="http://schemas.openxmlformats.org/officeDocument/2006/relationships/hyperlink" Target="http://ift.tt/1koN9R4" TargetMode="External"/><Relationship Id="rId1499" Type="http://schemas.openxmlformats.org/officeDocument/2006/relationships/hyperlink" Target="http://ift.tt/MOTY3e" TargetMode="External"/><Relationship Id="rId2346" Type="http://schemas.openxmlformats.org/officeDocument/2006/relationships/hyperlink" Target="http://ift.tt/1ezGqCs" TargetMode="External"/><Relationship Id="rId1016" Type="http://schemas.openxmlformats.org/officeDocument/2006/relationships/hyperlink" Target="http://ift.tt/1nyhI9v" TargetMode="External"/><Relationship Id="rId2347" Type="http://schemas.openxmlformats.org/officeDocument/2006/relationships/hyperlink" Target="http://ift.tt/1fUiTvS" TargetMode="External"/><Relationship Id="rId1017" Type="http://schemas.openxmlformats.org/officeDocument/2006/relationships/hyperlink" Target="http://ift.tt/1koNaV9" TargetMode="External"/><Relationship Id="rId2348" Type="http://schemas.openxmlformats.org/officeDocument/2006/relationships/hyperlink" Target="http://ift.tt/1fUiREm" TargetMode="External"/><Relationship Id="rId1018" Type="http://schemas.openxmlformats.org/officeDocument/2006/relationships/hyperlink" Target="http://ift.tt/1fvp6yE" TargetMode="External"/><Relationship Id="rId2349" Type="http://schemas.openxmlformats.org/officeDocument/2006/relationships/hyperlink" Target="http://ift.tt/1fUj5ez" TargetMode="External"/><Relationship Id="rId1019" Type="http://schemas.openxmlformats.org/officeDocument/2006/relationships/hyperlink" Target="http://ift.tt/1fvpdKM" TargetMode="External"/><Relationship Id="rId668" Type="http://schemas.openxmlformats.org/officeDocument/2006/relationships/hyperlink" Target="http://ift.tt/1iTea1b" TargetMode="External"/><Relationship Id="rId667" Type="http://schemas.openxmlformats.org/officeDocument/2006/relationships/hyperlink" Target="http://ift.tt/1bdbYwC" TargetMode="External"/><Relationship Id="rId666" Type="http://schemas.openxmlformats.org/officeDocument/2006/relationships/hyperlink" Target="http://ift.tt/1igsjTa" TargetMode="External"/><Relationship Id="rId665" Type="http://schemas.openxmlformats.org/officeDocument/2006/relationships/hyperlink" Target="http://ift.tt/1bdbRRG" TargetMode="External"/><Relationship Id="rId669" Type="http://schemas.openxmlformats.org/officeDocument/2006/relationships/hyperlink" Target="http://ift.tt/1fq0hDM" TargetMode="External"/><Relationship Id="rId1490" Type="http://schemas.openxmlformats.org/officeDocument/2006/relationships/hyperlink" Target="http://ift.tt/1j1whlI" TargetMode="External"/><Relationship Id="rId660" Type="http://schemas.openxmlformats.org/officeDocument/2006/relationships/hyperlink" Target="http://ift.tt/1hWHMHw" TargetMode="External"/><Relationship Id="rId1491" Type="http://schemas.openxmlformats.org/officeDocument/2006/relationships/hyperlink" Target="http://ift.tt/1kA68bu" TargetMode="External"/><Relationship Id="rId1492" Type="http://schemas.openxmlformats.org/officeDocument/2006/relationships/hyperlink" Target="http://ift.tt/1f23zvd" TargetMode="External"/><Relationship Id="rId1493" Type="http://schemas.openxmlformats.org/officeDocument/2006/relationships/hyperlink" Target="http://ift.tt/1fzz7en" TargetMode="External"/><Relationship Id="rId2340" Type="http://schemas.openxmlformats.org/officeDocument/2006/relationships/hyperlink" Target="http://ift.tt/LSb6o8" TargetMode="External"/><Relationship Id="rId1010" Type="http://schemas.openxmlformats.org/officeDocument/2006/relationships/hyperlink" Target="http://ift.tt/1kll5xY" TargetMode="External"/><Relationship Id="rId1494" Type="http://schemas.openxmlformats.org/officeDocument/2006/relationships/hyperlink" Target="http://ift.tt/1i9JNjH" TargetMode="External"/><Relationship Id="rId2341" Type="http://schemas.openxmlformats.org/officeDocument/2006/relationships/hyperlink" Target="http://ift.tt/N6g9lA" TargetMode="External"/><Relationship Id="rId664" Type="http://schemas.openxmlformats.org/officeDocument/2006/relationships/hyperlink" Target="http://ift.tt/1bdbTJz" TargetMode="External"/><Relationship Id="rId1011" Type="http://schemas.openxmlformats.org/officeDocument/2006/relationships/hyperlink" Target="http://ift.tt/1cF17gb" TargetMode="External"/><Relationship Id="rId1495" Type="http://schemas.openxmlformats.org/officeDocument/2006/relationships/hyperlink" Target="http://ift.tt/1fzzfup" TargetMode="External"/><Relationship Id="rId2342" Type="http://schemas.openxmlformats.org/officeDocument/2006/relationships/hyperlink" Target="http://ift.tt/N6g7u4" TargetMode="External"/><Relationship Id="rId663" Type="http://schemas.openxmlformats.org/officeDocument/2006/relationships/hyperlink" Target="http://ift.tt/1bdbOFu" TargetMode="External"/><Relationship Id="rId1012" Type="http://schemas.openxmlformats.org/officeDocument/2006/relationships/hyperlink" Target="http://ift.tt/1iWsYMr" TargetMode="External"/><Relationship Id="rId1496" Type="http://schemas.openxmlformats.org/officeDocument/2006/relationships/hyperlink" Target="http://ift.tt/1fzzhST" TargetMode="External"/><Relationship Id="rId2343" Type="http://schemas.openxmlformats.org/officeDocument/2006/relationships/hyperlink" Target="http://ift.tt/1fwGgdg" TargetMode="External"/><Relationship Id="rId662" Type="http://schemas.openxmlformats.org/officeDocument/2006/relationships/hyperlink" Target="http://ift.tt/1kjyEyb" TargetMode="External"/><Relationship Id="rId1013" Type="http://schemas.openxmlformats.org/officeDocument/2006/relationships/hyperlink" Target="http://ift.tt/1koS84m" TargetMode="External"/><Relationship Id="rId1497" Type="http://schemas.openxmlformats.org/officeDocument/2006/relationships/hyperlink" Target="http://ift.tt/1fzztSc" TargetMode="External"/><Relationship Id="rId2344" Type="http://schemas.openxmlformats.org/officeDocument/2006/relationships/hyperlink" Target="http://ift.tt/1ezGqmc" TargetMode="External"/><Relationship Id="rId661" Type="http://schemas.openxmlformats.org/officeDocument/2006/relationships/hyperlink" Target="http://ift.tt/1fpnztn" TargetMode="External"/><Relationship Id="rId1014" Type="http://schemas.openxmlformats.org/officeDocument/2006/relationships/hyperlink" Target="http://ift.tt/1iWsYMt" TargetMode="External"/><Relationship Id="rId1498" Type="http://schemas.openxmlformats.org/officeDocument/2006/relationships/hyperlink" Target="http://ift.tt/1kA1MRL" TargetMode="External"/><Relationship Id="rId2345" Type="http://schemas.openxmlformats.org/officeDocument/2006/relationships/hyperlink" Target="http://ift.tt/1awj9Su" TargetMode="External"/><Relationship Id="rId1004" Type="http://schemas.openxmlformats.org/officeDocument/2006/relationships/hyperlink" Target="http://ift.tt/1jUOtxt" TargetMode="External"/><Relationship Id="rId1488" Type="http://schemas.openxmlformats.org/officeDocument/2006/relationships/hyperlink" Target="http://ift.tt/1bl7VhS" TargetMode="External"/><Relationship Id="rId2335" Type="http://schemas.openxmlformats.org/officeDocument/2006/relationships/hyperlink" Target="http://ift.tt/1g4kSwv" TargetMode="External"/><Relationship Id="rId1005" Type="http://schemas.openxmlformats.org/officeDocument/2006/relationships/hyperlink" Target="http://ift.tt/1bK7quA" TargetMode="External"/><Relationship Id="rId1489" Type="http://schemas.openxmlformats.org/officeDocument/2006/relationships/hyperlink" Target="http://ift.tt/1kA66jZ" TargetMode="External"/><Relationship Id="rId2336" Type="http://schemas.openxmlformats.org/officeDocument/2006/relationships/hyperlink" Target="http://ift.tt/1esw5d7" TargetMode="External"/><Relationship Id="rId1006" Type="http://schemas.openxmlformats.org/officeDocument/2006/relationships/hyperlink" Target="http://ift.tt/1i11DVV" TargetMode="External"/><Relationship Id="rId2337" Type="http://schemas.openxmlformats.org/officeDocument/2006/relationships/hyperlink" Target="http://ift.tt/1ke0jTv" TargetMode="External"/><Relationship Id="rId1007" Type="http://schemas.openxmlformats.org/officeDocument/2006/relationships/hyperlink" Target="http://ift.tt/1i11CRI" TargetMode="External"/><Relationship Id="rId2338" Type="http://schemas.openxmlformats.org/officeDocument/2006/relationships/hyperlink" Target="http://ift.tt/1g4lcvj" TargetMode="External"/><Relationship Id="rId1008" Type="http://schemas.openxmlformats.org/officeDocument/2006/relationships/hyperlink" Target="http://ift.tt/1cF4kwe" TargetMode="External"/><Relationship Id="rId2339" Type="http://schemas.openxmlformats.org/officeDocument/2006/relationships/hyperlink" Target="http://wooste.com/" TargetMode="External"/><Relationship Id="rId1009" Type="http://schemas.openxmlformats.org/officeDocument/2006/relationships/hyperlink" Target="http://ift.tt/1i11TEn" TargetMode="External"/><Relationship Id="rId657" Type="http://schemas.openxmlformats.org/officeDocument/2006/relationships/hyperlink" Target="http://ift.tt/1kj8NWQ" TargetMode="External"/><Relationship Id="rId656" Type="http://schemas.openxmlformats.org/officeDocument/2006/relationships/hyperlink" Target="http://ift.tt/1kjjybN" TargetMode="External"/><Relationship Id="rId655" Type="http://schemas.openxmlformats.org/officeDocument/2006/relationships/hyperlink" Target="http://ift.tt/1kjjybK" TargetMode="External"/><Relationship Id="rId654" Type="http://schemas.openxmlformats.org/officeDocument/2006/relationships/hyperlink" Target="http://ift.tt/1kjem7Y" TargetMode="External"/><Relationship Id="rId659" Type="http://schemas.openxmlformats.org/officeDocument/2006/relationships/hyperlink" Target="http://ift.tt/1kjjWqT" TargetMode="External"/><Relationship Id="rId658" Type="http://schemas.openxmlformats.org/officeDocument/2006/relationships/hyperlink" Target="http://ift.tt/1kjjSY5" TargetMode="External"/><Relationship Id="rId1480" Type="http://schemas.openxmlformats.org/officeDocument/2006/relationships/hyperlink" Target="http://ift.tt/1ilwEEP" TargetMode="External"/><Relationship Id="rId1481" Type="http://schemas.openxmlformats.org/officeDocument/2006/relationships/hyperlink" Target="http://ift.tt/LEUrEo" TargetMode="External"/><Relationship Id="rId1482" Type="http://schemas.openxmlformats.org/officeDocument/2006/relationships/hyperlink" Target="http://ift.tt/LEUqjG" TargetMode="External"/><Relationship Id="rId1483" Type="http://schemas.openxmlformats.org/officeDocument/2006/relationships/hyperlink" Target="http://ift.tt/1gEz6J8" TargetMode="External"/><Relationship Id="rId2330" Type="http://schemas.openxmlformats.org/officeDocument/2006/relationships/hyperlink" Target="http://ift.tt/1bsEsj0" TargetMode="External"/><Relationship Id="rId653" Type="http://schemas.openxmlformats.org/officeDocument/2006/relationships/hyperlink" Target="http://ift.tt/1bFBTtN" TargetMode="External"/><Relationship Id="rId1000" Type="http://schemas.openxmlformats.org/officeDocument/2006/relationships/hyperlink" Target="http://ift.tt/1jURLRf" TargetMode="External"/><Relationship Id="rId1484" Type="http://schemas.openxmlformats.org/officeDocument/2006/relationships/hyperlink" Target="http://ift.tt/1cJF9bR" TargetMode="External"/><Relationship Id="rId2331" Type="http://schemas.openxmlformats.org/officeDocument/2006/relationships/hyperlink" Target="http://ift.tt/1bsEwPK" TargetMode="External"/><Relationship Id="rId652" Type="http://schemas.openxmlformats.org/officeDocument/2006/relationships/hyperlink" Target="http://ift.tt/1kje6FP" TargetMode="External"/><Relationship Id="rId1001" Type="http://schemas.openxmlformats.org/officeDocument/2006/relationships/hyperlink" Target="http://ift.tt/1bfFj9V" TargetMode="External"/><Relationship Id="rId1485" Type="http://schemas.openxmlformats.org/officeDocument/2006/relationships/hyperlink" Target="http://ift.tt/1ia600T" TargetMode="External"/><Relationship Id="rId2332" Type="http://schemas.openxmlformats.org/officeDocument/2006/relationships/hyperlink" Target="http://ift.tt/1ezG52V" TargetMode="External"/><Relationship Id="rId651" Type="http://schemas.openxmlformats.org/officeDocument/2006/relationships/hyperlink" Target="http://ift.tt/1nuRJ2T" TargetMode="External"/><Relationship Id="rId1002" Type="http://schemas.openxmlformats.org/officeDocument/2006/relationships/hyperlink" Target="http://ift.tt/1jSTTcp" TargetMode="External"/><Relationship Id="rId1486" Type="http://schemas.openxmlformats.org/officeDocument/2006/relationships/hyperlink" Target="http://ift.tt/1kw4lUN" TargetMode="External"/><Relationship Id="rId2333" Type="http://schemas.openxmlformats.org/officeDocument/2006/relationships/hyperlink" Target="http://ift.tt/1g4aiFH" TargetMode="External"/><Relationship Id="rId650" Type="http://schemas.openxmlformats.org/officeDocument/2006/relationships/hyperlink" Target="http://ift.tt/1kjdLCY" TargetMode="External"/><Relationship Id="rId1003" Type="http://schemas.openxmlformats.org/officeDocument/2006/relationships/hyperlink" Target="http://ift.tt/1bfFjqf" TargetMode="External"/><Relationship Id="rId1487" Type="http://schemas.openxmlformats.org/officeDocument/2006/relationships/hyperlink" Target="http://ift.tt/1gEz6Jg" TargetMode="External"/><Relationship Id="rId2334" Type="http://schemas.openxmlformats.org/officeDocument/2006/relationships/hyperlink" Target="http://ift.tt/WHAkaM" TargetMode="External"/><Relationship Id="rId1037" Type="http://schemas.openxmlformats.org/officeDocument/2006/relationships/hyperlink" Target="http://ift.tt/1nyrpEU" TargetMode="External"/><Relationship Id="rId2368" Type="http://schemas.openxmlformats.org/officeDocument/2006/relationships/hyperlink" Target="http://ift.tt/1fUiREm" TargetMode="External"/><Relationship Id="rId1038" Type="http://schemas.openxmlformats.org/officeDocument/2006/relationships/hyperlink" Target="http://ift.tt/1fulQ67" TargetMode="External"/><Relationship Id="rId2369" Type="http://schemas.openxmlformats.org/officeDocument/2006/relationships/hyperlink" Target="http://ift.tt/1fUj5ez" TargetMode="External"/><Relationship Id="rId1039" Type="http://schemas.openxmlformats.org/officeDocument/2006/relationships/hyperlink" Target="http://ift.tt/1cF9Vmb" TargetMode="External"/><Relationship Id="rId206" Type="http://schemas.openxmlformats.org/officeDocument/2006/relationships/hyperlink" Target="http://ift.tt/Ml2Gph" TargetMode="External"/><Relationship Id="rId205" Type="http://schemas.openxmlformats.org/officeDocument/2006/relationships/hyperlink" Target="http://ift.tt/Ml2pCv" TargetMode="External"/><Relationship Id="rId689" Type="http://schemas.openxmlformats.org/officeDocument/2006/relationships/hyperlink" Target="http://ift.tt/1jS3Gzq" TargetMode="External"/><Relationship Id="rId204" Type="http://schemas.openxmlformats.org/officeDocument/2006/relationships/hyperlink" Target="http://ift.tt/Ml2pmf" TargetMode="External"/><Relationship Id="rId688" Type="http://schemas.openxmlformats.org/officeDocument/2006/relationships/hyperlink" Target="http://ift.tt/1bGUqpI" TargetMode="External"/><Relationship Id="rId203" Type="http://schemas.openxmlformats.org/officeDocument/2006/relationships/hyperlink" Target="http://ift.tt/1idsej8" TargetMode="External"/><Relationship Id="rId687" Type="http://schemas.openxmlformats.org/officeDocument/2006/relationships/hyperlink" Target="http://ift.tt/1jS3wYB" TargetMode="External"/><Relationship Id="rId209" Type="http://schemas.openxmlformats.org/officeDocument/2006/relationships/hyperlink" Target="http://ift.tt/Ml2PJg" TargetMode="External"/><Relationship Id="rId208" Type="http://schemas.openxmlformats.org/officeDocument/2006/relationships/hyperlink" Target="http://ift.tt/Ml2J4o" TargetMode="External"/><Relationship Id="rId207" Type="http://schemas.openxmlformats.org/officeDocument/2006/relationships/hyperlink" Target="http://ift.tt/1npNSUP" TargetMode="External"/><Relationship Id="rId682" Type="http://schemas.openxmlformats.org/officeDocument/2006/relationships/hyperlink" Target="http://ift.tt/1kjJnZo" TargetMode="External"/><Relationship Id="rId2360" Type="http://schemas.openxmlformats.org/officeDocument/2006/relationships/hyperlink" Target="http://ift.tt/1gOE9qz" TargetMode="External"/><Relationship Id="rId681" Type="http://schemas.openxmlformats.org/officeDocument/2006/relationships/hyperlink" Target="http://ift.tt/1ifhtNn" TargetMode="External"/><Relationship Id="rId1030" Type="http://schemas.openxmlformats.org/officeDocument/2006/relationships/hyperlink" Target="http://ift.tt/1cFbWP8" TargetMode="External"/><Relationship Id="rId2361" Type="http://schemas.openxmlformats.org/officeDocument/2006/relationships/hyperlink" Target="http://ift.tt/1kfuqtL" TargetMode="External"/><Relationship Id="rId680" Type="http://schemas.openxmlformats.org/officeDocument/2006/relationships/hyperlink" Target="http://ift.tt/1hX1aE0" TargetMode="External"/><Relationship Id="rId1031" Type="http://schemas.openxmlformats.org/officeDocument/2006/relationships/hyperlink" Target="http://ift.tt/1cFbZum" TargetMode="External"/><Relationship Id="rId2362" Type="http://schemas.openxmlformats.org/officeDocument/2006/relationships/hyperlink" Target="http://ift.tt/1bxbMbG" TargetMode="External"/><Relationship Id="rId1032" Type="http://schemas.openxmlformats.org/officeDocument/2006/relationships/hyperlink" Target="http://ift.tt/1i1aTcD" TargetMode="External"/><Relationship Id="rId2363" Type="http://schemas.openxmlformats.org/officeDocument/2006/relationships/hyperlink" Target="http://ift.tt/1kXLhze" TargetMode="External"/><Relationship Id="rId202" Type="http://schemas.openxmlformats.org/officeDocument/2006/relationships/hyperlink" Target="http://ift.tt/1iP8yoF" TargetMode="External"/><Relationship Id="rId686" Type="http://schemas.openxmlformats.org/officeDocument/2006/relationships/hyperlink" Target="http://ift.tt/1bGUlCg" TargetMode="External"/><Relationship Id="rId1033" Type="http://schemas.openxmlformats.org/officeDocument/2006/relationships/hyperlink" Target="http://ift.tt/1cFbYqo" TargetMode="External"/><Relationship Id="rId2364" Type="http://schemas.openxmlformats.org/officeDocument/2006/relationships/hyperlink" Target="http://ift.tt/1kXLhzg" TargetMode="External"/><Relationship Id="rId201" Type="http://schemas.openxmlformats.org/officeDocument/2006/relationships/hyperlink" Target="http://ift.tt/MkX2TR" TargetMode="External"/><Relationship Id="rId685" Type="http://schemas.openxmlformats.org/officeDocument/2006/relationships/hyperlink" Target="http://ift.tt/1jS3rnS" TargetMode="External"/><Relationship Id="rId1034" Type="http://schemas.openxmlformats.org/officeDocument/2006/relationships/hyperlink" Target="http://ift.tt/1i1aVBd" TargetMode="External"/><Relationship Id="rId2365" Type="http://schemas.openxmlformats.org/officeDocument/2006/relationships/hyperlink" Target="http://ift.tt/1kXLmCU" TargetMode="External"/><Relationship Id="rId200" Type="http://schemas.openxmlformats.org/officeDocument/2006/relationships/hyperlink" Target="http://ift.tt/1is5GxZ" TargetMode="External"/><Relationship Id="rId684" Type="http://schemas.openxmlformats.org/officeDocument/2006/relationships/hyperlink" Target="http://ift.tt/1kjJtAa" TargetMode="External"/><Relationship Id="rId1035" Type="http://schemas.openxmlformats.org/officeDocument/2006/relationships/hyperlink" Target="http://ift.tt/1nyrsAw" TargetMode="External"/><Relationship Id="rId2366" Type="http://schemas.openxmlformats.org/officeDocument/2006/relationships/hyperlink" Target="http://ift.tt/1bxbPVa" TargetMode="External"/><Relationship Id="rId683" Type="http://schemas.openxmlformats.org/officeDocument/2006/relationships/hyperlink" Target="http://ift.tt/1ddhGLy" TargetMode="External"/><Relationship Id="rId1036" Type="http://schemas.openxmlformats.org/officeDocument/2006/relationships/hyperlink" Target="http://ift.tt/1cF9UPg" TargetMode="External"/><Relationship Id="rId2367" Type="http://schemas.openxmlformats.org/officeDocument/2006/relationships/hyperlink" Target="http://ift.tt/1fUiTvS" TargetMode="External"/><Relationship Id="rId1026" Type="http://schemas.openxmlformats.org/officeDocument/2006/relationships/hyperlink" Target="http://ift.tt/1fezhpf" TargetMode="External"/><Relationship Id="rId2357" Type="http://schemas.openxmlformats.org/officeDocument/2006/relationships/hyperlink" Target="http://ift.tt/1e58GZ6" TargetMode="External"/><Relationship Id="rId1027" Type="http://schemas.openxmlformats.org/officeDocument/2006/relationships/hyperlink" Target="http://ift.tt/1jV3oYq" TargetMode="External"/><Relationship Id="rId2358" Type="http://schemas.openxmlformats.org/officeDocument/2006/relationships/hyperlink" Target="http://ift.tt/1iiYaSS" TargetMode="External"/><Relationship Id="rId1028" Type="http://schemas.openxmlformats.org/officeDocument/2006/relationships/hyperlink" Target="http://ift.tt/1i1aJC0" TargetMode="External"/><Relationship Id="rId2359" Type="http://schemas.openxmlformats.org/officeDocument/2006/relationships/hyperlink" Target="http://ift.tt/1e58GZb" TargetMode="External"/><Relationship Id="rId1029" Type="http://schemas.openxmlformats.org/officeDocument/2006/relationships/hyperlink" Target="http://ift.tt/1cFbVLe" TargetMode="External"/><Relationship Id="rId679" Type="http://schemas.openxmlformats.org/officeDocument/2006/relationships/hyperlink" Target="http://ift.tt/1cCsWWi" TargetMode="External"/><Relationship Id="rId678" Type="http://schemas.openxmlformats.org/officeDocument/2006/relationships/hyperlink" Target="http://ift.tt/1hX15jV" TargetMode="External"/><Relationship Id="rId677" Type="http://schemas.openxmlformats.org/officeDocument/2006/relationships/hyperlink" Target="http://ift.tt/LhnBZl" TargetMode="External"/><Relationship Id="rId676" Type="http://schemas.openxmlformats.org/officeDocument/2006/relationships/hyperlink" Target="http://ift.tt/MDYDFf" TargetMode="External"/><Relationship Id="rId671" Type="http://schemas.openxmlformats.org/officeDocument/2006/relationships/hyperlink" Target="http://ift.tt/1fq0ozf" TargetMode="External"/><Relationship Id="rId670" Type="http://schemas.openxmlformats.org/officeDocument/2006/relationships/hyperlink" Target="http://ift.tt/LwcAnT" TargetMode="External"/><Relationship Id="rId2350" Type="http://schemas.openxmlformats.org/officeDocument/2006/relationships/hyperlink" Target="http://ift.tt/1cXdZhG" TargetMode="External"/><Relationship Id="rId1020" Type="http://schemas.openxmlformats.org/officeDocument/2006/relationships/hyperlink" Target="http://ift.tt/1fvpeON" TargetMode="External"/><Relationship Id="rId2351" Type="http://schemas.openxmlformats.org/officeDocument/2006/relationships/hyperlink" Target="http://ift.tt/1cXe1WW" TargetMode="External"/><Relationship Id="rId1021" Type="http://schemas.openxmlformats.org/officeDocument/2006/relationships/hyperlink" Target="http://ift.tt/1fvpeOP" TargetMode="External"/><Relationship Id="rId2352" Type="http://schemas.openxmlformats.org/officeDocument/2006/relationships/hyperlink" Target="http://ift.tt/1cXe3ho" TargetMode="External"/><Relationship Id="rId675" Type="http://schemas.openxmlformats.org/officeDocument/2006/relationships/hyperlink" Target="http://ift.tt/LwcPiP" TargetMode="External"/><Relationship Id="rId1022" Type="http://schemas.openxmlformats.org/officeDocument/2006/relationships/hyperlink" Target="http://ift.tt/MC2RgB" TargetMode="External"/><Relationship Id="rId2353" Type="http://schemas.openxmlformats.org/officeDocument/2006/relationships/hyperlink" Target="http://ift.tt/1cXe4C7" TargetMode="External"/><Relationship Id="rId674" Type="http://schemas.openxmlformats.org/officeDocument/2006/relationships/hyperlink" Target="http://ift.tt/LwcMmY" TargetMode="External"/><Relationship Id="rId1023" Type="http://schemas.openxmlformats.org/officeDocument/2006/relationships/hyperlink" Target="http://ift.tt/1fvpjlF" TargetMode="External"/><Relationship Id="rId2354" Type="http://schemas.openxmlformats.org/officeDocument/2006/relationships/hyperlink" Target="http://ift.tt/1cXe5WD" TargetMode="External"/><Relationship Id="rId673" Type="http://schemas.openxmlformats.org/officeDocument/2006/relationships/hyperlink" Target="http://ift.tt/LwcMmV" TargetMode="External"/><Relationship Id="rId1024" Type="http://schemas.openxmlformats.org/officeDocument/2006/relationships/hyperlink" Target="http://ift.tt/1bevnKH" TargetMode="External"/><Relationship Id="rId2355" Type="http://schemas.openxmlformats.org/officeDocument/2006/relationships/hyperlink" Target="http://ift.tt/1fUjjSX" TargetMode="External"/><Relationship Id="rId672" Type="http://schemas.openxmlformats.org/officeDocument/2006/relationships/hyperlink" Target="http://ift.tt/LwcFHW" TargetMode="External"/><Relationship Id="rId1025" Type="http://schemas.openxmlformats.org/officeDocument/2006/relationships/hyperlink" Target="http://ift.tt/1fvpltJ" TargetMode="External"/><Relationship Id="rId2356" Type="http://schemas.openxmlformats.org/officeDocument/2006/relationships/hyperlink" Target="http://ift.tt/1cXe84S" TargetMode="External"/><Relationship Id="rId190" Type="http://schemas.openxmlformats.org/officeDocument/2006/relationships/hyperlink" Target="http://ift.tt/1a3Bgim" TargetMode="External"/><Relationship Id="rId194" Type="http://schemas.openxmlformats.org/officeDocument/2006/relationships/hyperlink" Target="http://ift.tt/LduMBZ" TargetMode="External"/><Relationship Id="rId193" Type="http://schemas.openxmlformats.org/officeDocument/2006/relationships/hyperlink" Target="http://ift.tt/LduMBO" TargetMode="External"/><Relationship Id="rId192" Type="http://schemas.openxmlformats.org/officeDocument/2006/relationships/hyperlink" Target="http://ift.tt/Mz4uM6" TargetMode="External"/><Relationship Id="rId191" Type="http://schemas.openxmlformats.org/officeDocument/2006/relationships/hyperlink" Target="http://ift.tt/1da4erU" TargetMode="External"/><Relationship Id="rId187" Type="http://schemas.openxmlformats.org/officeDocument/2006/relationships/hyperlink" Target="http://ift.tt/1da4gA3" TargetMode="External"/><Relationship Id="rId186" Type="http://schemas.openxmlformats.org/officeDocument/2006/relationships/hyperlink" Target="http://ift.tt/1a3BeHj" TargetMode="External"/><Relationship Id="rId185" Type="http://schemas.openxmlformats.org/officeDocument/2006/relationships/hyperlink" Target="http://ift.tt/1da4gzX" TargetMode="External"/><Relationship Id="rId184" Type="http://schemas.openxmlformats.org/officeDocument/2006/relationships/hyperlink" Target="http://ift.tt/1fzCsbt" TargetMode="External"/><Relationship Id="rId189" Type="http://schemas.openxmlformats.org/officeDocument/2006/relationships/hyperlink" Target="http://ift.tt/1da4gA5" TargetMode="External"/><Relationship Id="rId188" Type="http://schemas.openxmlformats.org/officeDocument/2006/relationships/hyperlink" Target="http://ift.tt/1a3Bgik" TargetMode="External"/><Relationship Id="rId183" Type="http://schemas.openxmlformats.org/officeDocument/2006/relationships/hyperlink" Target="http://ift.tt/MkNBnq" TargetMode="External"/><Relationship Id="rId182" Type="http://schemas.openxmlformats.org/officeDocument/2006/relationships/hyperlink" Target="http://ift.tt/1eacHkY" TargetMode="External"/><Relationship Id="rId181" Type="http://schemas.openxmlformats.org/officeDocument/2006/relationships/hyperlink" Target="http://ift.tt/1n7iie7" TargetMode="External"/><Relationship Id="rId180" Type="http://schemas.openxmlformats.org/officeDocument/2006/relationships/hyperlink" Target="http://ift.tt/1kcmAP8" TargetMode="External"/><Relationship Id="rId176" Type="http://schemas.openxmlformats.org/officeDocument/2006/relationships/hyperlink" Target="http://ift.tt/1a3zr58" TargetMode="External"/><Relationship Id="rId175" Type="http://schemas.openxmlformats.org/officeDocument/2006/relationships/hyperlink" Target="http://ift.tt/1da1pXP" TargetMode="External"/><Relationship Id="rId174" Type="http://schemas.openxmlformats.org/officeDocument/2006/relationships/hyperlink" Target="http://ift.tt/1da1eMb" TargetMode="External"/><Relationship Id="rId173" Type="http://schemas.openxmlformats.org/officeDocument/2006/relationships/hyperlink" Target="http://ift.tt/1fj2OzJ" TargetMode="External"/><Relationship Id="rId179" Type="http://schemas.openxmlformats.org/officeDocument/2006/relationships/hyperlink" Target="http://ift.tt/MkDcYT" TargetMode="External"/><Relationship Id="rId178" Type="http://schemas.openxmlformats.org/officeDocument/2006/relationships/hyperlink" Target="http://ift.tt/1iOXlEJ" TargetMode="External"/><Relationship Id="rId177" Type="http://schemas.openxmlformats.org/officeDocument/2006/relationships/hyperlink" Target="http://ift.tt/1kcmze0" TargetMode="External"/><Relationship Id="rId1910" Type="http://schemas.openxmlformats.org/officeDocument/2006/relationships/hyperlink" Target="http://ift.tt/1cQnxet" TargetMode="External"/><Relationship Id="rId1911" Type="http://schemas.openxmlformats.org/officeDocument/2006/relationships/hyperlink" Target="http://ift.tt/1kKMDx1" TargetMode="External"/><Relationship Id="rId1912" Type="http://schemas.openxmlformats.org/officeDocument/2006/relationships/hyperlink" Target="http://ift.tt/1kKMFFd" TargetMode="External"/><Relationship Id="rId1913" Type="http://schemas.openxmlformats.org/officeDocument/2006/relationships/hyperlink" Target="http://ift.tt/1cQdS7A" TargetMode="External"/><Relationship Id="rId1914" Type="http://schemas.openxmlformats.org/officeDocument/2006/relationships/hyperlink" Target="http://ift.tt/1kKN7TN" TargetMode="External"/><Relationship Id="rId1915" Type="http://schemas.openxmlformats.org/officeDocument/2006/relationships/hyperlink" Target="http://ift.tt/1k6XDXS" TargetMode="External"/><Relationship Id="rId1916" Type="http://schemas.openxmlformats.org/officeDocument/2006/relationships/hyperlink" Target="http://ift.tt/1nN4V3e" TargetMode="External"/><Relationship Id="rId1917" Type="http://schemas.openxmlformats.org/officeDocument/2006/relationships/hyperlink" Target="http://ift.tt/1nN0DJ4" TargetMode="External"/><Relationship Id="rId1918" Type="http://schemas.openxmlformats.org/officeDocument/2006/relationships/hyperlink" Target="http://ift.tt/1kKI4mz" TargetMode="External"/><Relationship Id="rId1919" Type="http://schemas.openxmlformats.org/officeDocument/2006/relationships/hyperlink" Target="http://www.sestavi.si/" TargetMode="External"/><Relationship Id="rId1900" Type="http://schemas.openxmlformats.org/officeDocument/2006/relationships/hyperlink" Target="http://ift.tt/1bYwGxj" TargetMode="External"/><Relationship Id="rId1901" Type="http://schemas.openxmlformats.org/officeDocument/2006/relationships/hyperlink" Target="http://ift.tt/1ihOJCX" TargetMode="External"/><Relationship Id="rId1902" Type="http://schemas.openxmlformats.org/officeDocument/2006/relationships/hyperlink" Target="http://ift.tt/1aYq1bM" TargetMode="External"/><Relationship Id="rId1903" Type="http://schemas.openxmlformats.org/officeDocument/2006/relationships/hyperlink" Target="http://ift.tt/1ihOJD0" TargetMode="External"/><Relationship Id="rId1904" Type="http://schemas.openxmlformats.org/officeDocument/2006/relationships/hyperlink" Target="http://ift.tt/1k6xjx2" TargetMode="External"/><Relationship Id="rId1905" Type="http://schemas.openxmlformats.org/officeDocument/2006/relationships/hyperlink" Target="http://ift.tt/1aYpZAN" TargetMode="External"/><Relationship Id="rId1906" Type="http://schemas.openxmlformats.org/officeDocument/2006/relationships/hyperlink" Target="http://ift.tt/1kJt2NE" TargetMode="External"/><Relationship Id="rId1907" Type="http://schemas.openxmlformats.org/officeDocument/2006/relationships/hyperlink" Target="http://ift.tt/MVw0n1" TargetMode="External"/><Relationship Id="rId1908" Type="http://schemas.openxmlformats.org/officeDocument/2006/relationships/hyperlink" Target="http://ift.tt/1cQ1btE" TargetMode="External"/><Relationship Id="rId1909" Type="http://schemas.openxmlformats.org/officeDocument/2006/relationships/hyperlink" Target="http://ift.tt/1cQ1bJS" TargetMode="External"/><Relationship Id="rId198" Type="http://schemas.openxmlformats.org/officeDocument/2006/relationships/hyperlink" Target="http://ift.tt/1npIPDF" TargetMode="External"/><Relationship Id="rId197" Type="http://schemas.openxmlformats.org/officeDocument/2006/relationships/hyperlink" Target="http://ift.tt/1npIReJ" TargetMode="External"/><Relationship Id="rId196" Type="http://schemas.openxmlformats.org/officeDocument/2006/relationships/hyperlink" Target="http://ift.tt/Mz4wDr" TargetMode="External"/><Relationship Id="rId195" Type="http://schemas.openxmlformats.org/officeDocument/2006/relationships/hyperlink" Target="http://ift.tt/LduKtJ" TargetMode="External"/><Relationship Id="rId199" Type="http://schemas.openxmlformats.org/officeDocument/2006/relationships/hyperlink" Target="http://ift.tt/1npIXTy" TargetMode="External"/><Relationship Id="rId150" Type="http://schemas.openxmlformats.org/officeDocument/2006/relationships/hyperlink" Target="http://ift.tt/1kbwu3y" TargetMode="External"/><Relationship Id="rId149" Type="http://schemas.openxmlformats.org/officeDocument/2006/relationships/hyperlink" Target="http://ift.tt/1b7RLIw" TargetMode="External"/><Relationship Id="rId148" Type="http://schemas.openxmlformats.org/officeDocument/2006/relationships/hyperlink" Target="http://ift.tt/1b7RLsg" TargetMode="External"/><Relationship Id="rId1090" Type="http://schemas.openxmlformats.org/officeDocument/2006/relationships/hyperlink" Target="http://ift.tt/1fuSioW" TargetMode="External"/><Relationship Id="rId1091" Type="http://schemas.openxmlformats.org/officeDocument/2006/relationships/hyperlink" Target="http://ift.tt/1jVuhLT" TargetMode="External"/><Relationship Id="rId1092" Type="http://schemas.openxmlformats.org/officeDocument/2006/relationships/hyperlink" Target="http://ift.tt/1dTKlp5" TargetMode="External"/><Relationship Id="rId1093" Type="http://schemas.openxmlformats.org/officeDocument/2006/relationships/hyperlink" Target="http://ift.tt/1iiUAZt" TargetMode="External"/><Relationship Id="rId1094" Type="http://schemas.openxmlformats.org/officeDocument/2006/relationships/hyperlink" Target="http://ift.tt/1iiUDo8" TargetMode="External"/><Relationship Id="rId143" Type="http://schemas.openxmlformats.org/officeDocument/2006/relationships/hyperlink" Target="http://ift.tt/LcHBwb" TargetMode="External"/><Relationship Id="rId1095" Type="http://schemas.openxmlformats.org/officeDocument/2006/relationships/hyperlink" Target="http://ift.tt/1fHdJSx" TargetMode="External"/><Relationship Id="rId142" Type="http://schemas.openxmlformats.org/officeDocument/2006/relationships/hyperlink" Target="http://ift.tt/MybpF6" TargetMode="External"/><Relationship Id="rId1096" Type="http://schemas.openxmlformats.org/officeDocument/2006/relationships/hyperlink" Target="http://ift.tt/1efxkMH" TargetMode="External"/><Relationship Id="rId141" Type="http://schemas.openxmlformats.org/officeDocument/2006/relationships/hyperlink" Target="http://ift.tt/1no08oO" TargetMode="External"/><Relationship Id="rId1097" Type="http://schemas.openxmlformats.org/officeDocument/2006/relationships/hyperlink" Target="http://ift.tt/1fv4NRB" TargetMode="External"/><Relationship Id="rId140" Type="http://schemas.openxmlformats.org/officeDocument/2006/relationships/hyperlink" Target="http://ift.tt/1jMxf5f" TargetMode="External"/><Relationship Id="rId1098" Type="http://schemas.openxmlformats.org/officeDocument/2006/relationships/hyperlink" Target="http://ift.tt/1i1ZU2J" TargetMode="External"/><Relationship Id="rId147" Type="http://schemas.openxmlformats.org/officeDocument/2006/relationships/hyperlink" Target="http://ift.tt/1b7RC8d" TargetMode="External"/><Relationship Id="rId1099" Type="http://schemas.openxmlformats.org/officeDocument/2006/relationships/hyperlink" Target="http://ift.tt/1fv4PJ4" TargetMode="External"/><Relationship Id="rId146" Type="http://schemas.openxmlformats.org/officeDocument/2006/relationships/hyperlink" Target="http://ift.tt/1kbw25k" TargetMode="External"/><Relationship Id="rId145" Type="http://schemas.openxmlformats.org/officeDocument/2006/relationships/hyperlink" Target="http://ift.tt/1b7Raqo" TargetMode="External"/><Relationship Id="rId144" Type="http://schemas.openxmlformats.org/officeDocument/2006/relationships/hyperlink" Target="http://ift.tt/1cA9Puu" TargetMode="External"/><Relationship Id="rId139" Type="http://schemas.openxmlformats.org/officeDocument/2006/relationships/hyperlink" Target="http://ift.tt/1noy9Fj" TargetMode="External"/><Relationship Id="rId138" Type="http://schemas.openxmlformats.org/officeDocument/2006/relationships/hyperlink" Target="http://ift.tt/1kbjiLO" TargetMode="External"/><Relationship Id="rId137" Type="http://schemas.openxmlformats.org/officeDocument/2006/relationships/hyperlink" Target="http://ift.tt/1kbjc72" TargetMode="External"/><Relationship Id="rId1080" Type="http://schemas.openxmlformats.org/officeDocument/2006/relationships/hyperlink" Target="http://ift.tt/1nmrlYL" TargetMode="External"/><Relationship Id="rId1081" Type="http://schemas.openxmlformats.org/officeDocument/2006/relationships/hyperlink" Target="http://ift.tt/1gzLzxE" TargetMode="External"/><Relationship Id="rId1082" Type="http://schemas.openxmlformats.org/officeDocument/2006/relationships/hyperlink" Target="http://ift.tt/1aOOCQp" TargetMode="External"/><Relationship Id="rId1083" Type="http://schemas.openxmlformats.org/officeDocument/2006/relationships/hyperlink" Target="http://ift.tt/vpKBEV" TargetMode="External"/><Relationship Id="rId132" Type="http://schemas.openxmlformats.org/officeDocument/2006/relationships/hyperlink" Target="http://ift.tt/1hQ0fFm" TargetMode="External"/><Relationship Id="rId1084" Type="http://schemas.openxmlformats.org/officeDocument/2006/relationships/hyperlink" Target="http://ift.tt/1i1zPRc" TargetMode="External"/><Relationship Id="rId131" Type="http://schemas.openxmlformats.org/officeDocument/2006/relationships/hyperlink" Target="http://ift.tt/1hQ0dgJ" TargetMode="External"/><Relationship Id="rId1085" Type="http://schemas.openxmlformats.org/officeDocument/2006/relationships/hyperlink" Target="http://ift.tt/1fuPGHR" TargetMode="External"/><Relationship Id="rId130" Type="http://schemas.openxmlformats.org/officeDocument/2006/relationships/hyperlink" Target="http://ift.tt/1nor1cf" TargetMode="External"/><Relationship Id="rId1086" Type="http://schemas.openxmlformats.org/officeDocument/2006/relationships/hyperlink" Target="http://ift.tt/1dTLnkV" TargetMode="External"/><Relationship Id="rId1087" Type="http://schemas.openxmlformats.org/officeDocument/2006/relationships/hyperlink" Target="http://www.nsuited.com" TargetMode="External"/><Relationship Id="rId136" Type="http://schemas.openxmlformats.org/officeDocument/2006/relationships/hyperlink" Target="http://ift.tt/1noxZh9" TargetMode="External"/><Relationship Id="rId1088" Type="http://schemas.openxmlformats.org/officeDocument/2006/relationships/hyperlink" Target="http://ift.tt/1fuSfJT" TargetMode="External"/><Relationship Id="rId135" Type="http://schemas.openxmlformats.org/officeDocument/2006/relationships/hyperlink" Target="http://ift.tt/1kbj73p" TargetMode="External"/><Relationship Id="rId1089" Type="http://schemas.openxmlformats.org/officeDocument/2006/relationships/hyperlink" Target="http://ift.tt/Lziuo3" TargetMode="External"/><Relationship Id="rId134" Type="http://schemas.openxmlformats.org/officeDocument/2006/relationships/hyperlink" Target="http://ift.tt/L9PSku" TargetMode="External"/><Relationship Id="rId133" Type="http://schemas.openxmlformats.org/officeDocument/2006/relationships/hyperlink" Target="http://ift.tt/1kbj0om" TargetMode="External"/><Relationship Id="rId172" Type="http://schemas.openxmlformats.org/officeDocument/2006/relationships/hyperlink" Target="http://ift.tt/Ls1dND" TargetMode="External"/><Relationship Id="rId171" Type="http://schemas.openxmlformats.org/officeDocument/2006/relationships/hyperlink" Target="http://ift.tt/1fj21Ph" TargetMode="External"/><Relationship Id="rId170" Type="http://schemas.openxmlformats.org/officeDocument/2006/relationships/hyperlink" Target="http://ift.tt/1fj24dC" TargetMode="External"/><Relationship Id="rId165" Type="http://schemas.openxmlformats.org/officeDocument/2006/relationships/hyperlink" Target="http://ift.tt/1fzdcSC" TargetMode="External"/><Relationship Id="rId164" Type="http://schemas.openxmlformats.org/officeDocument/2006/relationships/hyperlink" Target="http://ift.tt/1e9PWha" TargetMode="External"/><Relationship Id="rId163" Type="http://schemas.openxmlformats.org/officeDocument/2006/relationships/hyperlink" Target="http://ift.tt/1aJHvsg" TargetMode="External"/><Relationship Id="rId162" Type="http://schemas.openxmlformats.org/officeDocument/2006/relationships/hyperlink" Target="http://ift.tt/1d8SRjY" TargetMode="External"/><Relationship Id="rId169" Type="http://schemas.openxmlformats.org/officeDocument/2006/relationships/hyperlink" Target="http://ift.tt/1fj1qwK" TargetMode="External"/><Relationship Id="rId168" Type="http://schemas.openxmlformats.org/officeDocument/2006/relationships/hyperlink" Target="http://ift.tt/1b6lX72" TargetMode="External"/><Relationship Id="rId167" Type="http://schemas.openxmlformats.org/officeDocument/2006/relationships/hyperlink" Target="http://ift.tt/1fzdcSF" TargetMode="External"/><Relationship Id="rId166" Type="http://schemas.openxmlformats.org/officeDocument/2006/relationships/hyperlink" Target="http://ift.tt/1fzdcSE" TargetMode="External"/><Relationship Id="rId161" Type="http://schemas.openxmlformats.org/officeDocument/2006/relationships/hyperlink" Target="http://ift.tt/1fz5Xdt" TargetMode="External"/><Relationship Id="rId160" Type="http://schemas.openxmlformats.org/officeDocument/2006/relationships/hyperlink" Target="http://ift.tt/1bAA01k" TargetMode="External"/><Relationship Id="rId159" Type="http://schemas.openxmlformats.org/officeDocument/2006/relationships/hyperlink" Target="http://ift.tt/1kbNwOX" TargetMode="External"/><Relationship Id="rId154" Type="http://schemas.openxmlformats.org/officeDocument/2006/relationships/hyperlink" Target="http://ift.tt/1b7UUZ7" TargetMode="External"/><Relationship Id="rId153" Type="http://schemas.openxmlformats.org/officeDocument/2006/relationships/hyperlink" Target="http://ift.tt/1kbrZGf" TargetMode="External"/><Relationship Id="rId152" Type="http://schemas.openxmlformats.org/officeDocument/2006/relationships/hyperlink" Target="http://ift.tt/MbBaKG" TargetMode="External"/><Relationship Id="rId151" Type="http://schemas.openxmlformats.org/officeDocument/2006/relationships/hyperlink" Target="http://ift.tt/1gt2QIR" TargetMode="External"/><Relationship Id="rId158" Type="http://schemas.openxmlformats.org/officeDocument/2006/relationships/hyperlink" Target="http://ift.tt/1gt2QIJ" TargetMode="External"/><Relationship Id="rId157" Type="http://schemas.openxmlformats.org/officeDocument/2006/relationships/hyperlink" Target="http://ift.tt/1kbAfWv" TargetMode="External"/><Relationship Id="rId156" Type="http://schemas.openxmlformats.org/officeDocument/2006/relationships/hyperlink" Target="http://ift.tt/1kbAelA" TargetMode="External"/><Relationship Id="rId155" Type="http://schemas.openxmlformats.org/officeDocument/2006/relationships/hyperlink" Target="http://ift.tt/1b7UX7h" TargetMode="External"/><Relationship Id="rId1972" Type="http://schemas.openxmlformats.org/officeDocument/2006/relationships/hyperlink" Target="http://ift.tt/1bmOMJo" TargetMode="External"/><Relationship Id="rId1973" Type="http://schemas.openxmlformats.org/officeDocument/2006/relationships/hyperlink" Target="http://ift.tt/1bqzK8s" TargetMode="External"/><Relationship Id="rId2820" Type="http://schemas.openxmlformats.org/officeDocument/2006/relationships/hyperlink" Target="http://ift.tt/1nZMpEK" TargetMode="External"/><Relationship Id="rId1974" Type="http://schemas.openxmlformats.org/officeDocument/2006/relationships/hyperlink" Target="http://ift.tt/1kLyGPB" TargetMode="External"/><Relationship Id="rId2821" Type="http://schemas.openxmlformats.org/officeDocument/2006/relationships/hyperlink" Target="http://ift.tt/1fCf7Wn" TargetMode="External"/><Relationship Id="rId1975" Type="http://schemas.openxmlformats.org/officeDocument/2006/relationships/hyperlink" Target="http://ift.tt/1kLyH5R" TargetMode="External"/><Relationship Id="rId2822" Type="http://schemas.openxmlformats.org/officeDocument/2006/relationships/hyperlink" Target="http://ift.tt/Nd61rp" TargetMode="External"/><Relationship Id="rId1976" Type="http://schemas.openxmlformats.org/officeDocument/2006/relationships/hyperlink" Target="http://ift.tt/1bqzV3E" TargetMode="External"/><Relationship Id="rId2823" Type="http://schemas.openxmlformats.org/officeDocument/2006/relationships/hyperlink" Target="http://ift.tt/Nd61rs" TargetMode="External"/><Relationship Id="rId1977" Type="http://schemas.openxmlformats.org/officeDocument/2006/relationships/hyperlink" Target="http://ift.tt/1bqzV3F" TargetMode="External"/><Relationship Id="rId2824" Type="http://schemas.openxmlformats.org/officeDocument/2006/relationships/hyperlink" Target="http://ift.tt/1b7O7RD" TargetMode="External"/><Relationship Id="rId1978" Type="http://schemas.openxmlformats.org/officeDocument/2006/relationships/hyperlink" Target="http://ift.tt/1kLz0Oh" TargetMode="External"/><Relationship Id="rId2825" Type="http://schemas.openxmlformats.org/officeDocument/2006/relationships/hyperlink" Target="http://ift.tt/1g9rJVi" TargetMode="External"/><Relationship Id="rId1979" Type="http://schemas.openxmlformats.org/officeDocument/2006/relationships/hyperlink" Target="http://ift.tt/1kLz14x" TargetMode="External"/><Relationship Id="rId2826" Type="http://schemas.openxmlformats.org/officeDocument/2006/relationships/hyperlink" Target="http://ift.tt/1eE1S9y" TargetMode="External"/><Relationship Id="rId2827" Type="http://schemas.openxmlformats.org/officeDocument/2006/relationships/hyperlink" Target="http://ift.tt/1g9rKbO" TargetMode="External"/><Relationship Id="rId2828" Type="http://schemas.openxmlformats.org/officeDocument/2006/relationships/hyperlink" Target="http://ift.tt/1bBlWrU" TargetMode="External"/><Relationship Id="rId2829" Type="http://schemas.openxmlformats.org/officeDocument/2006/relationships/hyperlink" Target="http://ift.tt/1b8zxcs" TargetMode="External"/><Relationship Id="rId1970" Type="http://schemas.openxmlformats.org/officeDocument/2006/relationships/hyperlink" Target="http://ift.tt/1kLygbT" TargetMode="External"/><Relationship Id="rId1971" Type="http://schemas.openxmlformats.org/officeDocument/2006/relationships/hyperlink" Target="http://ift.tt/1bqzFBQ" TargetMode="External"/><Relationship Id="rId1961" Type="http://schemas.openxmlformats.org/officeDocument/2006/relationships/hyperlink" Target="http://ift.tt/LLgF7P" TargetMode="External"/><Relationship Id="rId1962" Type="http://schemas.openxmlformats.org/officeDocument/2006/relationships/hyperlink" Target="http://ift.tt/1ij9XR9" TargetMode="External"/><Relationship Id="rId1963" Type="http://schemas.openxmlformats.org/officeDocument/2006/relationships/hyperlink" Target="http://ift.tt/1kLxF9X" TargetMode="External"/><Relationship Id="rId2810" Type="http://schemas.openxmlformats.org/officeDocument/2006/relationships/hyperlink" Target="http://ift.tt/1eEkA0P" TargetMode="External"/><Relationship Id="rId1964" Type="http://schemas.openxmlformats.org/officeDocument/2006/relationships/hyperlink" Target="http://ift.tt/1kLxSKj" TargetMode="External"/><Relationship Id="rId2811" Type="http://schemas.openxmlformats.org/officeDocument/2006/relationships/hyperlink" Target="http://ift.tt/1eEkG8I" TargetMode="External"/><Relationship Id="rId1965" Type="http://schemas.openxmlformats.org/officeDocument/2006/relationships/hyperlink" Target="http://ift.tt/1bqzrL5" TargetMode="External"/><Relationship Id="rId2812" Type="http://schemas.openxmlformats.org/officeDocument/2006/relationships/hyperlink" Target="http://ift.tt/1kk37i1" TargetMode="External"/><Relationship Id="rId1966" Type="http://schemas.openxmlformats.org/officeDocument/2006/relationships/hyperlink" Target="http://ift.tt/1kLy0K3" TargetMode="External"/><Relationship Id="rId2813" Type="http://schemas.openxmlformats.org/officeDocument/2006/relationships/hyperlink" Target="http://ift.tt/1fCl3yv" TargetMode="External"/><Relationship Id="rId1967" Type="http://schemas.openxmlformats.org/officeDocument/2006/relationships/hyperlink" Target="http://ift.tt/1kLxZWd" TargetMode="External"/><Relationship Id="rId2814" Type="http://schemas.openxmlformats.org/officeDocument/2006/relationships/hyperlink" Target="http://ift.tt/1nZPrsL" TargetMode="External"/><Relationship Id="rId1968" Type="http://schemas.openxmlformats.org/officeDocument/2006/relationships/hyperlink" Target="http://ift.tt/1k6beyu" TargetMode="External"/><Relationship Id="rId2815" Type="http://schemas.openxmlformats.org/officeDocument/2006/relationships/hyperlink" Target="http://ift.tt/1nZPwwv" TargetMode="External"/><Relationship Id="rId1969" Type="http://schemas.openxmlformats.org/officeDocument/2006/relationships/hyperlink" Target="http://ift.tt/1bqzBCe" TargetMode="External"/><Relationship Id="rId2816" Type="http://schemas.openxmlformats.org/officeDocument/2006/relationships/hyperlink" Target="http://ift.tt/1fCk4OP" TargetMode="External"/><Relationship Id="rId2817" Type="http://schemas.openxmlformats.org/officeDocument/2006/relationships/hyperlink" Target="http://ift.tt/1g0MiEE" TargetMode="External"/><Relationship Id="rId2818" Type="http://schemas.openxmlformats.org/officeDocument/2006/relationships/hyperlink" Target="http://ift.tt/1nZMcBy" TargetMode="External"/><Relationship Id="rId2819" Type="http://schemas.openxmlformats.org/officeDocument/2006/relationships/hyperlink" Target="http://ift.tt/1nZMcBA" TargetMode="External"/><Relationship Id="rId1960" Type="http://schemas.openxmlformats.org/officeDocument/2006/relationships/hyperlink" Target="http://ift.tt/1emVXHt" TargetMode="External"/><Relationship Id="rId1510" Type="http://schemas.openxmlformats.org/officeDocument/2006/relationships/hyperlink" Target="http://ift.tt/1kAkglh" TargetMode="External"/><Relationship Id="rId1994" Type="http://schemas.openxmlformats.org/officeDocument/2006/relationships/hyperlink" Target="http://ift.tt/LuTVrZ" TargetMode="External"/><Relationship Id="rId2841" Type="http://schemas.openxmlformats.org/officeDocument/2006/relationships/hyperlink" Target="http://ift.tt/1kk37i1" TargetMode="External"/><Relationship Id="rId1511" Type="http://schemas.openxmlformats.org/officeDocument/2006/relationships/hyperlink" Target="http://ift.tt/1kAkp82" TargetMode="External"/><Relationship Id="rId1995" Type="http://schemas.openxmlformats.org/officeDocument/2006/relationships/hyperlink" Target="http://ift.tt/MWER7X" TargetMode="External"/><Relationship Id="rId2842" Type="http://schemas.openxmlformats.org/officeDocument/2006/relationships/hyperlink" Target="http://ift.tt/1b8zNbF" TargetMode="External"/><Relationship Id="rId1512" Type="http://schemas.openxmlformats.org/officeDocument/2006/relationships/hyperlink" Target="http://ift.tt/1bljhmb" TargetMode="External"/><Relationship Id="rId1996" Type="http://schemas.openxmlformats.org/officeDocument/2006/relationships/hyperlink" Target="http://ift.tt/1ikiwet" TargetMode="External"/><Relationship Id="rId2843" Type="http://schemas.openxmlformats.org/officeDocument/2006/relationships/hyperlink" Target="http://ift.tt/1fD8h2X" TargetMode="External"/><Relationship Id="rId1513" Type="http://schemas.openxmlformats.org/officeDocument/2006/relationships/hyperlink" Target="http://ift.tt/1bljpSF" TargetMode="External"/><Relationship Id="rId1997" Type="http://schemas.openxmlformats.org/officeDocument/2006/relationships/hyperlink" Target="http://ift.tt/1ikiPpA" TargetMode="External"/><Relationship Id="rId2844" Type="http://schemas.openxmlformats.org/officeDocument/2006/relationships/hyperlink" Target="http://ift.tt/1o0kFjs" TargetMode="External"/><Relationship Id="rId1514" Type="http://schemas.openxmlformats.org/officeDocument/2006/relationships/hyperlink" Target="http://ift.tt/1bljntY" TargetMode="External"/><Relationship Id="rId1998" Type="http://schemas.openxmlformats.org/officeDocument/2006/relationships/hyperlink" Target="http://ift.tt/1cRfRbX" TargetMode="External"/><Relationship Id="rId2845" Type="http://schemas.openxmlformats.org/officeDocument/2006/relationships/hyperlink" Target="http://ift.tt/1ewcicX" TargetMode="External"/><Relationship Id="rId1515" Type="http://schemas.openxmlformats.org/officeDocument/2006/relationships/hyperlink" Target="http://ift.tt/1bisb0E" TargetMode="External"/><Relationship Id="rId1999" Type="http://schemas.openxmlformats.org/officeDocument/2006/relationships/hyperlink" Target="http://ift.tt/1ikjaIW" TargetMode="External"/><Relationship Id="rId2846" Type="http://schemas.openxmlformats.org/officeDocument/2006/relationships/hyperlink" Target="http://ift.tt/1o0kLaQ" TargetMode="External"/><Relationship Id="rId1516" Type="http://schemas.openxmlformats.org/officeDocument/2006/relationships/hyperlink" Target="http://ift.tt/1bisb0G" TargetMode="External"/><Relationship Id="rId2847" Type="http://schemas.openxmlformats.org/officeDocument/2006/relationships/hyperlink" Target="http://ift.tt/1o0kSmB" TargetMode="External"/><Relationship Id="rId1517" Type="http://schemas.openxmlformats.org/officeDocument/2006/relationships/hyperlink" Target="http://ift.tt/1krFMby" TargetMode="External"/><Relationship Id="rId2848" Type="http://schemas.openxmlformats.org/officeDocument/2006/relationships/hyperlink" Target="http://ift.tt/1o0kYe7" TargetMode="External"/><Relationship Id="rId1518" Type="http://schemas.openxmlformats.org/officeDocument/2006/relationships/hyperlink" Target="http://ift.tt/1blhWvq" TargetMode="External"/><Relationship Id="rId2849" Type="http://schemas.openxmlformats.org/officeDocument/2006/relationships/hyperlink" Target="http://ift.tt/1fD9aZ9" TargetMode="External"/><Relationship Id="rId1519" Type="http://schemas.openxmlformats.org/officeDocument/2006/relationships/hyperlink" Target="http://ift.tt/1kArhSQ" TargetMode="External"/><Relationship Id="rId1990" Type="http://schemas.openxmlformats.org/officeDocument/2006/relationships/hyperlink" Target="http://ift.tt/1ijhRK6" TargetMode="External"/><Relationship Id="rId1991" Type="http://schemas.openxmlformats.org/officeDocument/2006/relationships/hyperlink" Target="http://ift.tt/1aZ1y6g" TargetMode="External"/><Relationship Id="rId1992" Type="http://schemas.openxmlformats.org/officeDocument/2006/relationships/hyperlink" Target="http://ift.tt/1ijhTSr" TargetMode="External"/><Relationship Id="rId1993" Type="http://schemas.openxmlformats.org/officeDocument/2006/relationships/hyperlink" Target="http://ift.tt/1ijhRKh" TargetMode="External"/><Relationship Id="rId2840" Type="http://schemas.openxmlformats.org/officeDocument/2006/relationships/hyperlink" Target="http://ift.tt/1eEkG8I" TargetMode="External"/><Relationship Id="rId1983" Type="http://schemas.openxmlformats.org/officeDocument/2006/relationships/hyperlink" Target="http://ift.tt/1bZvn16" TargetMode="External"/><Relationship Id="rId2830" Type="http://schemas.openxmlformats.org/officeDocument/2006/relationships/hyperlink" Target="http://ift.tt/1b8zyxe" TargetMode="External"/><Relationship Id="rId1500" Type="http://schemas.openxmlformats.org/officeDocument/2006/relationships/hyperlink" Target="http://ift.tt/MOU1fv" TargetMode="External"/><Relationship Id="rId1984" Type="http://schemas.openxmlformats.org/officeDocument/2006/relationships/hyperlink" Target="http://ift.tt/1bZvn18" TargetMode="External"/><Relationship Id="rId2831" Type="http://schemas.openxmlformats.org/officeDocument/2006/relationships/hyperlink" Target="http://ift.tt/1g1pZ1P" TargetMode="External"/><Relationship Id="rId1501" Type="http://schemas.openxmlformats.org/officeDocument/2006/relationships/hyperlink" Target="http://ift.tt/1kzykeO" TargetMode="External"/><Relationship Id="rId1985" Type="http://schemas.openxmlformats.org/officeDocument/2006/relationships/hyperlink" Target="http://ift.tt/1ijhRtv" TargetMode="External"/><Relationship Id="rId2832" Type="http://schemas.openxmlformats.org/officeDocument/2006/relationships/hyperlink" Target="http://ift.tt/1g1pZ1R" TargetMode="External"/><Relationship Id="rId1502" Type="http://schemas.openxmlformats.org/officeDocument/2006/relationships/hyperlink" Target="http://ift.tt/LpliDL" TargetMode="External"/><Relationship Id="rId1986" Type="http://schemas.openxmlformats.org/officeDocument/2006/relationships/hyperlink" Target="http://ift.tt/1aZ1Aez" TargetMode="External"/><Relationship Id="rId2833" Type="http://schemas.openxmlformats.org/officeDocument/2006/relationships/hyperlink" Target="http://ift.tt/1b8zHAw" TargetMode="External"/><Relationship Id="rId1503" Type="http://schemas.openxmlformats.org/officeDocument/2006/relationships/hyperlink" Target="http://ift.tt/MOU0bn" TargetMode="External"/><Relationship Id="rId1987" Type="http://schemas.openxmlformats.org/officeDocument/2006/relationships/hyperlink" Target="http://ift.tt/1aZ1AuP" TargetMode="External"/><Relationship Id="rId2834" Type="http://schemas.openxmlformats.org/officeDocument/2006/relationships/hyperlink" Target="http://ift.tt/1g1qb11" TargetMode="External"/><Relationship Id="rId1504" Type="http://schemas.openxmlformats.org/officeDocument/2006/relationships/hyperlink" Target="http://ift.tt/MOU1fD" TargetMode="External"/><Relationship Id="rId1988" Type="http://schemas.openxmlformats.org/officeDocument/2006/relationships/hyperlink" Target="http://ift.tt/1aZ1y69" TargetMode="External"/><Relationship Id="rId2835" Type="http://schemas.openxmlformats.org/officeDocument/2006/relationships/hyperlink" Target="http://ift.tt/1g1qicU" TargetMode="External"/><Relationship Id="rId1505" Type="http://schemas.openxmlformats.org/officeDocument/2006/relationships/hyperlink" Target="http://ift.tt/1kA1IBt" TargetMode="External"/><Relationship Id="rId1989" Type="http://schemas.openxmlformats.org/officeDocument/2006/relationships/hyperlink" Target="http://ift.tt/1ijhRK2" TargetMode="External"/><Relationship Id="rId2836" Type="http://schemas.openxmlformats.org/officeDocument/2006/relationships/hyperlink" Target="http://ift.tt/1g1qqZT" TargetMode="External"/><Relationship Id="rId1506" Type="http://schemas.openxmlformats.org/officeDocument/2006/relationships/hyperlink" Target="http://ift.tt/MOTZnY" TargetMode="External"/><Relationship Id="rId2837" Type="http://schemas.openxmlformats.org/officeDocument/2006/relationships/hyperlink" Target="http://ift.tt/1f0Z8Q7" TargetMode="External"/><Relationship Id="rId1507" Type="http://schemas.openxmlformats.org/officeDocument/2006/relationships/hyperlink" Target="http://ift.tt/1kA1LgG" TargetMode="External"/><Relationship Id="rId2838" Type="http://schemas.openxmlformats.org/officeDocument/2006/relationships/hyperlink" Target="http://ift.tt/1b8u9WR" TargetMode="External"/><Relationship Id="rId1508" Type="http://schemas.openxmlformats.org/officeDocument/2006/relationships/hyperlink" Target="http://ift.tt/1j3xJnt" TargetMode="External"/><Relationship Id="rId2839" Type="http://schemas.openxmlformats.org/officeDocument/2006/relationships/hyperlink" Target="http://ift.tt/1eEkA0P" TargetMode="External"/><Relationship Id="rId1509" Type="http://schemas.openxmlformats.org/officeDocument/2006/relationships/hyperlink" Target="http://ift.tt/1bleCk8" TargetMode="External"/><Relationship Id="rId1980" Type="http://schemas.openxmlformats.org/officeDocument/2006/relationships/hyperlink" Target="http://ift.tt/1kLz7cE" TargetMode="External"/><Relationship Id="rId1981" Type="http://schemas.openxmlformats.org/officeDocument/2006/relationships/hyperlink" Target="http://ift.tt/1ijhTBC" TargetMode="External"/><Relationship Id="rId1982" Type="http://schemas.openxmlformats.org/officeDocument/2006/relationships/hyperlink" Target="http://ift.tt/1aZ1Aeo" TargetMode="External"/><Relationship Id="rId1930" Type="http://schemas.openxmlformats.org/officeDocument/2006/relationships/hyperlink" Target="http://ift.tt/1iiVX9R" TargetMode="External"/><Relationship Id="rId1931" Type="http://schemas.openxmlformats.org/officeDocument/2006/relationships/hyperlink" Target="http://ift.tt/1iiW3ym" TargetMode="External"/><Relationship Id="rId1932" Type="http://schemas.openxmlformats.org/officeDocument/2006/relationships/hyperlink" Target="http://ift.tt/1iiW3yn" TargetMode="External"/><Relationship Id="rId1933" Type="http://schemas.openxmlformats.org/officeDocument/2006/relationships/hyperlink" Target="http://ift.tt/1fKw2HZ" TargetMode="External"/><Relationship Id="rId1934" Type="http://schemas.openxmlformats.org/officeDocument/2006/relationships/hyperlink" Target="http://ift.tt/1fKw2Yg" TargetMode="External"/><Relationship Id="rId1935" Type="http://schemas.openxmlformats.org/officeDocument/2006/relationships/hyperlink" Target="http://ift.tt/1emRswD" TargetMode="External"/><Relationship Id="rId1936" Type="http://schemas.openxmlformats.org/officeDocument/2006/relationships/hyperlink" Target="http://ift.tt/1fKw2Yk" TargetMode="External"/><Relationship Id="rId1937" Type="http://schemas.openxmlformats.org/officeDocument/2006/relationships/hyperlink" Target="http://ift.tt/1nNrhBH" TargetMode="External"/><Relationship Id="rId1938" Type="http://schemas.openxmlformats.org/officeDocument/2006/relationships/hyperlink" Target="http://ift.tt/1nNrDZ4" TargetMode="External"/><Relationship Id="rId1939" Type="http://schemas.openxmlformats.org/officeDocument/2006/relationships/hyperlink" Target="http://ift.tt/1nNrFjy" TargetMode="External"/><Relationship Id="rId1920" Type="http://schemas.openxmlformats.org/officeDocument/2006/relationships/hyperlink" Target="http://ift.tt/MWnKmF" TargetMode="External"/><Relationship Id="rId1921" Type="http://schemas.openxmlformats.org/officeDocument/2006/relationships/hyperlink" Target="https://put.io/" TargetMode="External"/><Relationship Id="rId1922" Type="http://schemas.openxmlformats.org/officeDocument/2006/relationships/hyperlink" Target="http://ift.tt/1kKT0k3" TargetMode="External"/><Relationship Id="rId1923" Type="http://schemas.openxmlformats.org/officeDocument/2006/relationships/hyperlink" Target="http://ift.tt/1kKT82V" TargetMode="External"/><Relationship Id="rId1924" Type="http://schemas.openxmlformats.org/officeDocument/2006/relationships/hyperlink" Target="http://ift.tt/1kKT9nx" TargetMode="External"/><Relationship Id="rId1925" Type="http://schemas.openxmlformats.org/officeDocument/2006/relationships/hyperlink" Target="http://ift.tt/MWnYKB" TargetMode="External"/><Relationship Id="rId1926" Type="http://schemas.openxmlformats.org/officeDocument/2006/relationships/hyperlink" Target="http://ift.tt/1gJ4YMF" TargetMode="External"/><Relationship Id="rId1927" Type="http://schemas.openxmlformats.org/officeDocument/2006/relationships/hyperlink" Target="http://ift.tt/1iiVPHq" TargetMode="External"/><Relationship Id="rId1928" Type="http://schemas.openxmlformats.org/officeDocument/2006/relationships/hyperlink" Target="http://ift.tt/1iiVQLF" TargetMode="External"/><Relationship Id="rId1929" Type="http://schemas.openxmlformats.org/officeDocument/2006/relationships/hyperlink" Target="http://ift.tt/1iiVYuB" TargetMode="External"/><Relationship Id="rId1950" Type="http://schemas.openxmlformats.org/officeDocument/2006/relationships/hyperlink" Target="http://ift.tt/1cCaicw" TargetMode="External"/><Relationship Id="rId1951" Type="http://schemas.openxmlformats.org/officeDocument/2006/relationships/hyperlink" Target="http://ift.tt/1bmMeuN" TargetMode="External"/><Relationship Id="rId1952" Type="http://schemas.openxmlformats.org/officeDocument/2006/relationships/hyperlink" Target="http://ift.tt/1fE3nol" TargetMode="External"/><Relationship Id="rId1953" Type="http://schemas.openxmlformats.org/officeDocument/2006/relationships/hyperlink" Target="http://ift.tt/1bmMeuP" TargetMode="External"/><Relationship Id="rId2800" Type="http://schemas.openxmlformats.org/officeDocument/2006/relationships/hyperlink" Target="http://ift.tt/1nZPrsL" TargetMode="External"/><Relationship Id="rId1954" Type="http://schemas.openxmlformats.org/officeDocument/2006/relationships/hyperlink" Target="http://ift.tt/1emVZ1P" TargetMode="External"/><Relationship Id="rId2801" Type="http://schemas.openxmlformats.org/officeDocument/2006/relationships/hyperlink" Target="http://ift.tt/1nZPwwv" TargetMode="External"/><Relationship Id="rId1955" Type="http://schemas.openxmlformats.org/officeDocument/2006/relationships/hyperlink" Target="http://ift.tt/1fWVk4d" TargetMode="External"/><Relationship Id="rId2802" Type="http://schemas.openxmlformats.org/officeDocument/2006/relationships/hyperlink" Target="http://ift.tt/1fCk4OP" TargetMode="External"/><Relationship Id="rId1956" Type="http://schemas.openxmlformats.org/officeDocument/2006/relationships/hyperlink" Target="http://ift.tt/1emVXqY" TargetMode="External"/><Relationship Id="rId2803" Type="http://schemas.openxmlformats.org/officeDocument/2006/relationships/hyperlink" Target="http://ift.tt/1g0MiEE" TargetMode="External"/><Relationship Id="rId1957" Type="http://schemas.openxmlformats.org/officeDocument/2006/relationships/hyperlink" Target="http://ift.tt/1fWVjNN" TargetMode="External"/><Relationship Id="rId2804" Type="http://schemas.openxmlformats.org/officeDocument/2006/relationships/hyperlink" Target="http://ift.tt/1nZMcBy" TargetMode="External"/><Relationship Id="rId1958" Type="http://schemas.openxmlformats.org/officeDocument/2006/relationships/hyperlink" Target="http://ift.tt/1fWVmJn" TargetMode="External"/><Relationship Id="rId2805" Type="http://schemas.openxmlformats.org/officeDocument/2006/relationships/hyperlink" Target="http://ift.tt/1nZMcBA" TargetMode="External"/><Relationship Id="rId1959" Type="http://schemas.openxmlformats.org/officeDocument/2006/relationships/hyperlink" Target="http://ift.tt/1emVXHq" TargetMode="External"/><Relationship Id="rId2806" Type="http://schemas.openxmlformats.org/officeDocument/2006/relationships/hyperlink" Target="http://ift.tt/1nZMpEK" TargetMode="External"/><Relationship Id="rId2807" Type="http://schemas.openxmlformats.org/officeDocument/2006/relationships/hyperlink" Target="http://ift.tt/1fCf7Wn" TargetMode="External"/><Relationship Id="rId2808" Type="http://schemas.openxmlformats.org/officeDocument/2006/relationships/hyperlink" Target="http://ift.tt/1g1m3Oz" TargetMode="External"/><Relationship Id="rId2809" Type="http://schemas.openxmlformats.org/officeDocument/2006/relationships/hyperlink" Target="http://ift.tt/1b8xk0R" TargetMode="External"/><Relationship Id="rId1940" Type="http://schemas.openxmlformats.org/officeDocument/2006/relationships/hyperlink" Target="http://ift.tt/1kLkeHh" TargetMode="External"/><Relationship Id="rId1941" Type="http://schemas.openxmlformats.org/officeDocument/2006/relationships/hyperlink" Target="http://ift.tt/1kLkJ46" TargetMode="External"/><Relationship Id="rId1942" Type="http://schemas.openxmlformats.org/officeDocument/2006/relationships/hyperlink" Target="http://ift.tt/1nNsuJ3" TargetMode="External"/><Relationship Id="rId1943" Type="http://schemas.openxmlformats.org/officeDocument/2006/relationships/hyperlink" Target="http://ift.tt/1fE3mAM" TargetMode="External"/><Relationship Id="rId1944" Type="http://schemas.openxmlformats.org/officeDocument/2006/relationships/hyperlink" Target="http://ift.tt/1fE3mAW" TargetMode="External"/><Relationship Id="rId1945" Type="http://schemas.openxmlformats.org/officeDocument/2006/relationships/hyperlink" Target="http://ift.tt/1fE3n7X" TargetMode="External"/><Relationship Id="rId1946" Type="http://schemas.openxmlformats.org/officeDocument/2006/relationships/hyperlink" Target="http://ift.tt/1fE3noj" TargetMode="External"/><Relationship Id="rId1947" Type="http://schemas.openxmlformats.org/officeDocument/2006/relationships/hyperlink" Target="http://ift.tt/1bmMeuF" TargetMode="External"/><Relationship Id="rId1948" Type="http://schemas.openxmlformats.org/officeDocument/2006/relationships/hyperlink" Target="http://coinnext.com/" TargetMode="External"/><Relationship Id="rId1949" Type="http://schemas.openxmlformats.org/officeDocument/2006/relationships/hyperlink" Target="http://ift.tt/1kLctkq" TargetMode="External"/><Relationship Id="rId1576" Type="http://schemas.openxmlformats.org/officeDocument/2006/relationships/hyperlink" Target="http://ift.tt/1nHl6z9" TargetMode="External"/><Relationship Id="rId2423" Type="http://schemas.openxmlformats.org/officeDocument/2006/relationships/hyperlink" Target="http://ift.tt/1iuaqjh" TargetMode="External"/><Relationship Id="rId1577" Type="http://schemas.openxmlformats.org/officeDocument/2006/relationships/hyperlink" Target="http://ift.tt/1bUewgi" TargetMode="External"/><Relationship Id="rId2424" Type="http://schemas.openxmlformats.org/officeDocument/2006/relationships/hyperlink" Target="http://ift.tt/1fxonLf" TargetMode="External"/><Relationship Id="rId1578" Type="http://schemas.openxmlformats.org/officeDocument/2006/relationships/hyperlink" Target="http://ift.tt/1cLV6y4" TargetMode="External"/><Relationship Id="rId2425" Type="http://schemas.openxmlformats.org/officeDocument/2006/relationships/hyperlink" Target="http://ift.tt/1axm6lN" TargetMode="External"/><Relationship Id="rId1579" Type="http://schemas.openxmlformats.org/officeDocument/2006/relationships/hyperlink" Target="http://ift.tt/1bmE7RY" TargetMode="External"/><Relationship Id="rId2426" Type="http://schemas.openxmlformats.org/officeDocument/2006/relationships/hyperlink" Target="http://ift.tt/1fxonLj" TargetMode="External"/><Relationship Id="rId2427" Type="http://schemas.openxmlformats.org/officeDocument/2006/relationships/hyperlink" Target="http://ift.tt/1axm7X1" TargetMode="External"/><Relationship Id="rId2428" Type="http://schemas.openxmlformats.org/officeDocument/2006/relationships/hyperlink" Target="http://ift.tt/1itqbac" TargetMode="External"/><Relationship Id="rId2429" Type="http://schemas.openxmlformats.org/officeDocument/2006/relationships/hyperlink" Target="http://ift.tt/1axm8do" TargetMode="External"/><Relationship Id="rId509" Type="http://schemas.openxmlformats.org/officeDocument/2006/relationships/hyperlink" Target="http://ift.tt/1fdcLNh" TargetMode="External"/><Relationship Id="rId508" Type="http://schemas.openxmlformats.org/officeDocument/2006/relationships/hyperlink" Target="http://ift.tt/1fC05QF" TargetMode="External"/><Relationship Id="rId503" Type="http://schemas.openxmlformats.org/officeDocument/2006/relationships/hyperlink" Target="http://ift.tt/1bbCJSg" TargetMode="External"/><Relationship Id="rId987" Type="http://schemas.openxmlformats.org/officeDocument/2006/relationships/hyperlink" Target="http://ift.tt/1bJKMT0" TargetMode="External"/><Relationship Id="rId502" Type="http://schemas.openxmlformats.org/officeDocument/2006/relationships/hyperlink" Target="http://ift.tt/1hUG0Xl" TargetMode="External"/><Relationship Id="rId986" Type="http://schemas.openxmlformats.org/officeDocument/2006/relationships/hyperlink" Target="http://ift.tt/1jUw1F9" TargetMode="External"/><Relationship Id="rId501" Type="http://schemas.openxmlformats.org/officeDocument/2006/relationships/hyperlink" Target="http://ift.tt/1bbCExT" TargetMode="External"/><Relationship Id="rId985" Type="http://schemas.openxmlformats.org/officeDocument/2006/relationships/hyperlink" Target="http://ift.tt/1jUw4kn" TargetMode="External"/><Relationship Id="rId500" Type="http://schemas.openxmlformats.org/officeDocument/2006/relationships/hyperlink" Target="http://ift.tt/1bbCExP" TargetMode="External"/><Relationship Id="rId984" Type="http://schemas.openxmlformats.org/officeDocument/2006/relationships/hyperlink" Target="http://ift.tt/1fiNlhg" TargetMode="External"/><Relationship Id="rId507" Type="http://schemas.openxmlformats.org/officeDocument/2006/relationships/hyperlink" Target="http://ift.tt/1ec6ncL" TargetMode="External"/><Relationship Id="rId506" Type="http://schemas.openxmlformats.org/officeDocument/2006/relationships/hyperlink" Target="http://ift.tt/1ec6khf" TargetMode="External"/><Relationship Id="rId505" Type="http://schemas.openxmlformats.org/officeDocument/2006/relationships/hyperlink" Target="http://ift.tt/1dRxfsx" TargetMode="External"/><Relationship Id="rId989" Type="http://schemas.openxmlformats.org/officeDocument/2006/relationships/hyperlink" Target="http://ift.tt/1jUwjvL" TargetMode="External"/><Relationship Id="rId504" Type="http://schemas.openxmlformats.org/officeDocument/2006/relationships/hyperlink" Target="http://ift.tt/1jQhESk" TargetMode="External"/><Relationship Id="rId988" Type="http://schemas.openxmlformats.org/officeDocument/2006/relationships/hyperlink" Target="http://ift.tt/1bJDZJf" TargetMode="External"/><Relationship Id="rId1570" Type="http://schemas.openxmlformats.org/officeDocument/2006/relationships/hyperlink" Target="http://ift.tt/1aVjqit" TargetMode="External"/><Relationship Id="rId1571" Type="http://schemas.openxmlformats.org/officeDocument/2006/relationships/hyperlink" Target="http://ift.tt/1fo0GFa" TargetMode="External"/><Relationship Id="rId983" Type="http://schemas.openxmlformats.org/officeDocument/2006/relationships/hyperlink" Target="http://ift.tt/1nxG9DW" TargetMode="External"/><Relationship Id="rId1572" Type="http://schemas.openxmlformats.org/officeDocument/2006/relationships/hyperlink" Target="http://ift.tt/1fo0INp" TargetMode="External"/><Relationship Id="rId982" Type="http://schemas.openxmlformats.org/officeDocument/2006/relationships/hyperlink" Target="http://flippoker.net/" TargetMode="External"/><Relationship Id="rId1573" Type="http://schemas.openxmlformats.org/officeDocument/2006/relationships/hyperlink" Target="http://ift.tt/1jZZD3X" TargetMode="External"/><Relationship Id="rId2420" Type="http://schemas.openxmlformats.org/officeDocument/2006/relationships/hyperlink" Target="http://ift.tt/1cXCRWI" TargetMode="External"/><Relationship Id="rId981" Type="http://schemas.openxmlformats.org/officeDocument/2006/relationships/hyperlink" Target="http://ift.tt/1i05mD9" TargetMode="External"/><Relationship Id="rId1574" Type="http://schemas.openxmlformats.org/officeDocument/2006/relationships/hyperlink" Target="http://ift.tt/LGo9J6" TargetMode="External"/><Relationship Id="rId2421" Type="http://schemas.openxmlformats.org/officeDocument/2006/relationships/hyperlink" Target="http://ift.tt/1cXCThc" TargetMode="External"/><Relationship Id="rId980" Type="http://schemas.openxmlformats.org/officeDocument/2006/relationships/hyperlink" Target="http://ift.tt/1cErLWw" TargetMode="External"/><Relationship Id="rId1575" Type="http://schemas.openxmlformats.org/officeDocument/2006/relationships/hyperlink" Target="http://ift.tt/1icjh9g" TargetMode="External"/><Relationship Id="rId2422" Type="http://schemas.openxmlformats.org/officeDocument/2006/relationships/hyperlink" Target="http://ift.tt/1cXD0tl" TargetMode="External"/><Relationship Id="rId1565" Type="http://schemas.openxmlformats.org/officeDocument/2006/relationships/hyperlink" Target="http://ift.tt/LGe6Ui" TargetMode="External"/><Relationship Id="rId2412" Type="http://schemas.openxmlformats.org/officeDocument/2006/relationships/hyperlink" Target="http://ift.tt/LSEDxO" TargetMode="External"/><Relationship Id="rId2896" Type="http://schemas.openxmlformats.org/officeDocument/2006/relationships/hyperlink" Target="http://redmintlabs.com/" TargetMode="External"/><Relationship Id="rId1566" Type="http://schemas.openxmlformats.org/officeDocument/2006/relationships/hyperlink" Target="http://ift.tt/1bmkycw" TargetMode="External"/><Relationship Id="rId2413" Type="http://schemas.openxmlformats.org/officeDocument/2006/relationships/hyperlink" Target="http://ift.tt/LSEDxQ" TargetMode="External"/><Relationship Id="rId2897" Type="http://schemas.openxmlformats.org/officeDocument/2006/relationships/hyperlink" Target="http://ift.tt/1bw5shA" TargetMode="External"/><Relationship Id="rId1567" Type="http://schemas.openxmlformats.org/officeDocument/2006/relationships/hyperlink" Target="http://ift.tt/1kCAcDu" TargetMode="External"/><Relationship Id="rId2414" Type="http://schemas.openxmlformats.org/officeDocument/2006/relationships/hyperlink" Target="http://www.qoinpro.com/" TargetMode="External"/><Relationship Id="rId2898" Type="http://schemas.openxmlformats.org/officeDocument/2006/relationships/hyperlink" Target="http://ift.tt/1fO4WQS" TargetMode="External"/><Relationship Id="rId1568" Type="http://schemas.openxmlformats.org/officeDocument/2006/relationships/hyperlink" Target="http://ift.tt/1bmjcyA" TargetMode="External"/><Relationship Id="rId2415" Type="http://schemas.openxmlformats.org/officeDocument/2006/relationships/hyperlink" Target="http://ift.tt/1fxknug" TargetMode="External"/><Relationship Id="rId2899" Type="http://schemas.openxmlformats.org/officeDocument/2006/relationships/hyperlink" Target="http://ift.tt/1fO4Zfu" TargetMode="External"/><Relationship Id="rId1569" Type="http://schemas.openxmlformats.org/officeDocument/2006/relationships/hyperlink" Target="http://ift.tt/1kCAfiJ" TargetMode="External"/><Relationship Id="rId2416" Type="http://schemas.openxmlformats.org/officeDocument/2006/relationships/hyperlink" Target="http://ift.tt/1iuZMsD" TargetMode="External"/><Relationship Id="rId2417" Type="http://schemas.openxmlformats.org/officeDocument/2006/relationships/hyperlink" Target="http://ift.tt/1gP2lsR" TargetMode="External"/><Relationship Id="rId2418" Type="http://schemas.openxmlformats.org/officeDocument/2006/relationships/hyperlink" Target="http://ift.tt/1iuZOAI" TargetMode="External"/><Relationship Id="rId2419" Type="http://schemas.openxmlformats.org/officeDocument/2006/relationships/hyperlink" Target="http://ift.tt/1gP2lsT" TargetMode="External"/><Relationship Id="rId976" Type="http://schemas.openxmlformats.org/officeDocument/2006/relationships/hyperlink" Target="http://ift.tt/1cErCCq" TargetMode="External"/><Relationship Id="rId975" Type="http://schemas.openxmlformats.org/officeDocument/2006/relationships/hyperlink" Target="http://ift.tt/1nxCV3m" TargetMode="External"/><Relationship Id="rId974" Type="http://schemas.openxmlformats.org/officeDocument/2006/relationships/hyperlink" Target="http://ift.tt/1aO4qTp" TargetMode="External"/><Relationship Id="rId973" Type="http://schemas.openxmlformats.org/officeDocument/2006/relationships/hyperlink" Target="http://ift.tt/1bGWLAU" TargetMode="External"/><Relationship Id="rId979" Type="http://schemas.openxmlformats.org/officeDocument/2006/relationships/hyperlink" Target="http://ift.tt/1cErLWt" TargetMode="External"/><Relationship Id="rId978" Type="http://schemas.openxmlformats.org/officeDocument/2006/relationships/hyperlink" Target="http://ift.tt/1i05emY" TargetMode="External"/><Relationship Id="rId977" Type="http://schemas.openxmlformats.org/officeDocument/2006/relationships/hyperlink" Target="http://ift.tt/1cErHpB" TargetMode="External"/><Relationship Id="rId2890" Type="http://schemas.openxmlformats.org/officeDocument/2006/relationships/hyperlink" Target="http://ift.tt/1fD8h2X" TargetMode="External"/><Relationship Id="rId1560" Type="http://schemas.openxmlformats.org/officeDocument/2006/relationships/hyperlink" Target="http://ift.tt/1kC54Uy" TargetMode="External"/><Relationship Id="rId2891" Type="http://schemas.openxmlformats.org/officeDocument/2006/relationships/hyperlink" Target="http://ift.tt/1o0kFjs" TargetMode="External"/><Relationship Id="rId972" Type="http://schemas.openxmlformats.org/officeDocument/2006/relationships/hyperlink" Target="http://ift.tt/1hZYaHb" TargetMode="External"/><Relationship Id="rId1561" Type="http://schemas.openxmlformats.org/officeDocument/2006/relationships/hyperlink" Target="http://ift.tt/1kC57jb" TargetMode="External"/><Relationship Id="rId2892" Type="http://schemas.openxmlformats.org/officeDocument/2006/relationships/hyperlink" Target="http://ift.tt/1ewcicX" TargetMode="External"/><Relationship Id="rId971" Type="http://schemas.openxmlformats.org/officeDocument/2006/relationships/hyperlink" Target="http://ift.tt/1df1IAF" TargetMode="External"/><Relationship Id="rId1562" Type="http://schemas.openxmlformats.org/officeDocument/2006/relationships/hyperlink" Target="http://ift.tt/1nGO2Hx" TargetMode="External"/><Relationship Id="rId2893" Type="http://schemas.openxmlformats.org/officeDocument/2006/relationships/hyperlink" Target="http://ift.tt/1o0kLaQ" TargetMode="External"/><Relationship Id="rId970" Type="http://schemas.openxmlformats.org/officeDocument/2006/relationships/hyperlink" Target="http://ift.tt/1df1IAD" TargetMode="External"/><Relationship Id="rId1563" Type="http://schemas.openxmlformats.org/officeDocument/2006/relationships/hyperlink" Target="http://ift.tt/1fnI9bW" TargetMode="External"/><Relationship Id="rId2410" Type="http://schemas.openxmlformats.org/officeDocument/2006/relationships/hyperlink" Target="http://ift.tt/1fxjD8A" TargetMode="External"/><Relationship Id="rId2894" Type="http://schemas.openxmlformats.org/officeDocument/2006/relationships/hyperlink" Target="http://ift.tt/1b701eD" TargetMode="External"/><Relationship Id="rId1564" Type="http://schemas.openxmlformats.org/officeDocument/2006/relationships/hyperlink" Target="http://ift.tt/1fnI9IY" TargetMode="External"/><Relationship Id="rId2411" Type="http://schemas.openxmlformats.org/officeDocument/2006/relationships/hyperlink" Target="http://ift.tt/LSEtXc" TargetMode="External"/><Relationship Id="rId2895" Type="http://schemas.openxmlformats.org/officeDocument/2006/relationships/hyperlink" Target="http://ift.tt/1bw5gyR" TargetMode="External"/><Relationship Id="rId1114" Type="http://schemas.openxmlformats.org/officeDocument/2006/relationships/hyperlink" Target="http://ift.tt/1jVVjmd" TargetMode="External"/><Relationship Id="rId1598" Type="http://schemas.openxmlformats.org/officeDocument/2006/relationships/hyperlink" Target="http://ift.tt/1icRpC0" TargetMode="External"/><Relationship Id="rId2445" Type="http://schemas.openxmlformats.org/officeDocument/2006/relationships/hyperlink" Target="http://ift.tt/1eZpVfy" TargetMode="External"/><Relationship Id="rId1115" Type="http://schemas.openxmlformats.org/officeDocument/2006/relationships/hyperlink" Target="http://ift.tt/1bLwv8l" TargetMode="External"/><Relationship Id="rId1599" Type="http://schemas.openxmlformats.org/officeDocument/2006/relationships/hyperlink" Target="http://ift.tt/1nHHTdT" TargetMode="External"/><Relationship Id="rId2446" Type="http://schemas.openxmlformats.org/officeDocument/2006/relationships/hyperlink" Target="http://ift.tt/1nY7cJ0" TargetMode="External"/><Relationship Id="rId1116" Type="http://schemas.openxmlformats.org/officeDocument/2006/relationships/hyperlink" Target="http://ift.tt/MIBkKv" TargetMode="External"/><Relationship Id="rId2447" Type="http://schemas.openxmlformats.org/officeDocument/2006/relationships/hyperlink" Target="http://ift.tt/1nY7hMD" TargetMode="External"/><Relationship Id="rId1117" Type="http://schemas.openxmlformats.org/officeDocument/2006/relationships/hyperlink" Target="http://ift.tt/1jWd4lv" TargetMode="External"/><Relationship Id="rId2448" Type="http://schemas.openxmlformats.org/officeDocument/2006/relationships/hyperlink" Target="http://ift.tt/1nY7hMF" TargetMode="External"/><Relationship Id="rId1118" Type="http://schemas.openxmlformats.org/officeDocument/2006/relationships/hyperlink" Target="http://ift.tt/1kqY7pr" TargetMode="External"/><Relationship Id="rId2449" Type="http://schemas.openxmlformats.org/officeDocument/2006/relationships/hyperlink" Target="http://ift.tt/1l2erx9" TargetMode="External"/><Relationship Id="rId1119" Type="http://schemas.openxmlformats.org/officeDocument/2006/relationships/hyperlink" Target="http://ift.tt/1kqY7pt" TargetMode="External"/><Relationship Id="rId525" Type="http://schemas.openxmlformats.org/officeDocument/2006/relationships/hyperlink" Target="http://ift.tt/MCnppa" TargetMode="External"/><Relationship Id="rId524" Type="http://schemas.openxmlformats.org/officeDocument/2006/relationships/hyperlink" Target="http://ift.tt/1ntoJsb" TargetMode="External"/><Relationship Id="rId523" Type="http://schemas.openxmlformats.org/officeDocument/2006/relationships/hyperlink" Target="http://ift.tt/17ZH8qn" TargetMode="External"/><Relationship Id="rId522" Type="http://schemas.openxmlformats.org/officeDocument/2006/relationships/hyperlink" Target="http://ift.tt/1fgtxLv" TargetMode="External"/><Relationship Id="rId529" Type="http://schemas.openxmlformats.org/officeDocument/2006/relationships/hyperlink" Target="http://ift.tt/1ntsldS" TargetMode="External"/><Relationship Id="rId528" Type="http://schemas.openxmlformats.org/officeDocument/2006/relationships/hyperlink" Target="http://ift.tt/1ntsj5A" TargetMode="External"/><Relationship Id="rId527" Type="http://schemas.openxmlformats.org/officeDocument/2006/relationships/hyperlink" Target="http://ift.tt/1bbMJI4" TargetMode="External"/><Relationship Id="rId526" Type="http://schemas.openxmlformats.org/officeDocument/2006/relationships/hyperlink" Target="http://ift.tt/1bbMJHU" TargetMode="External"/><Relationship Id="rId1590" Type="http://schemas.openxmlformats.org/officeDocument/2006/relationships/hyperlink" Target="http://ift.tt/1kDKSle" TargetMode="External"/><Relationship Id="rId1591" Type="http://schemas.openxmlformats.org/officeDocument/2006/relationships/hyperlink" Target="http://ift.tt/1bmPrhb" TargetMode="External"/><Relationship Id="rId1592" Type="http://schemas.openxmlformats.org/officeDocument/2006/relationships/hyperlink" Target="http://ift.tt/1kDBBd5" TargetMode="External"/><Relationship Id="rId1593" Type="http://schemas.openxmlformats.org/officeDocument/2006/relationships/hyperlink" Target="http://ift.tt/PdsgGi" TargetMode="External"/><Relationship Id="rId2440" Type="http://schemas.openxmlformats.org/officeDocument/2006/relationships/hyperlink" Target="http://ift.tt/1b6DGOj" TargetMode="External"/><Relationship Id="rId521" Type="http://schemas.openxmlformats.org/officeDocument/2006/relationships/hyperlink" Target="http://ift.tt/1fgtuiT" TargetMode="External"/><Relationship Id="rId1110" Type="http://schemas.openxmlformats.org/officeDocument/2006/relationships/hyperlink" Target="http://ift.tt/1jVVhec" TargetMode="External"/><Relationship Id="rId1594" Type="http://schemas.openxmlformats.org/officeDocument/2006/relationships/hyperlink" Target="http://ift.tt/1k35gyx" TargetMode="External"/><Relationship Id="rId2441" Type="http://schemas.openxmlformats.org/officeDocument/2006/relationships/hyperlink" Target="http://ift.tt/1b6DH4F" TargetMode="External"/><Relationship Id="rId520" Type="http://schemas.openxmlformats.org/officeDocument/2006/relationships/hyperlink" Target="http://ift.tt/1ntotcP" TargetMode="External"/><Relationship Id="rId1111" Type="http://schemas.openxmlformats.org/officeDocument/2006/relationships/hyperlink" Target="http://ift.tt/1jVVj5Y" TargetMode="External"/><Relationship Id="rId1595" Type="http://schemas.openxmlformats.org/officeDocument/2006/relationships/hyperlink" Target="http://ift.tt/1fAOUtr" TargetMode="External"/><Relationship Id="rId2442" Type="http://schemas.openxmlformats.org/officeDocument/2006/relationships/hyperlink" Target="http://ift.tt/1b6DH4P" TargetMode="External"/><Relationship Id="rId1112" Type="http://schemas.openxmlformats.org/officeDocument/2006/relationships/hyperlink" Target="http://ift.tt/1bLwtxk" TargetMode="External"/><Relationship Id="rId1596" Type="http://schemas.openxmlformats.org/officeDocument/2006/relationships/hyperlink" Target="http://ift.tt/1fAOROh" TargetMode="External"/><Relationship Id="rId2443" Type="http://schemas.openxmlformats.org/officeDocument/2006/relationships/hyperlink" Target="http://ift.tt/MvSMkC" TargetMode="External"/><Relationship Id="rId1113" Type="http://schemas.openxmlformats.org/officeDocument/2006/relationships/hyperlink" Target="http://ift.tt/1bLwuS5" TargetMode="External"/><Relationship Id="rId1597" Type="http://schemas.openxmlformats.org/officeDocument/2006/relationships/hyperlink" Target="http://ift.tt/1kDvIMZ" TargetMode="External"/><Relationship Id="rId2444" Type="http://schemas.openxmlformats.org/officeDocument/2006/relationships/hyperlink" Target="http://ift.tt/1nY6XgZ" TargetMode="External"/><Relationship Id="rId1103" Type="http://schemas.openxmlformats.org/officeDocument/2006/relationships/hyperlink" Target="http://ift.tt/1bLpvIC" TargetMode="External"/><Relationship Id="rId1587" Type="http://schemas.openxmlformats.org/officeDocument/2006/relationships/hyperlink" Target="http://ift.tt/1k2Nk7d" TargetMode="External"/><Relationship Id="rId2434" Type="http://schemas.openxmlformats.org/officeDocument/2006/relationships/hyperlink" Target="http://www.qoinpro.com/" TargetMode="External"/><Relationship Id="rId1104" Type="http://schemas.openxmlformats.org/officeDocument/2006/relationships/hyperlink" Target="http://ift.tt/LktPHV" TargetMode="External"/><Relationship Id="rId1588" Type="http://schemas.openxmlformats.org/officeDocument/2006/relationships/hyperlink" Target="http://ift.tt/MR2BdH" TargetMode="External"/><Relationship Id="rId2435" Type="http://schemas.openxmlformats.org/officeDocument/2006/relationships/hyperlink" Target="http://ift.tt/1fxknug" TargetMode="External"/><Relationship Id="rId1105" Type="http://schemas.openxmlformats.org/officeDocument/2006/relationships/hyperlink" Target="http://ift.tt/LktPHZ" TargetMode="External"/><Relationship Id="rId1589" Type="http://schemas.openxmlformats.org/officeDocument/2006/relationships/hyperlink" Target="http://ift.tt/1bUwoY8" TargetMode="External"/><Relationship Id="rId2436" Type="http://schemas.openxmlformats.org/officeDocument/2006/relationships/hyperlink" Target="http://ift.tt/1l28XlY" TargetMode="External"/><Relationship Id="rId1106" Type="http://schemas.openxmlformats.org/officeDocument/2006/relationships/hyperlink" Target="http://ift.tt/MInLL2" TargetMode="External"/><Relationship Id="rId2437" Type="http://schemas.openxmlformats.org/officeDocument/2006/relationships/hyperlink" Target="http://ift.tt/1b6DFcU" TargetMode="External"/><Relationship Id="rId1107" Type="http://schemas.openxmlformats.org/officeDocument/2006/relationships/hyperlink" Target="http://ift.tt/1jVWH8F" TargetMode="External"/><Relationship Id="rId2438" Type="http://schemas.openxmlformats.org/officeDocument/2006/relationships/hyperlink" Target="http://ift.tt/1iyuAIW" TargetMode="External"/><Relationship Id="rId1108" Type="http://schemas.openxmlformats.org/officeDocument/2006/relationships/hyperlink" Target="http://ift.tt/1kqCbdP" TargetMode="External"/><Relationship Id="rId2439" Type="http://schemas.openxmlformats.org/officeDocument/2006/relationships/hyperlink" Target="http://ift.tt/1fVZv1C" TargetMode="External"/><Relationship Id="rId1109" Type="http://schemas.openxmlformats.org/officeDocument/2006/relationships/hyperlink" Target="http://ift.tt/1cDx9sX" TargetMode="External"/><Relationship Id="rId519" Type="http://schemas.openxmlformats.org/officeDocument/2006/relationships/hyperlink" Target="http://ift.tt/1fgttva" TargetMode="External"/><Relationship Id="rId514" Type="http://schemas.openxmlformats.org/officeDocument/2006/relationships/hyperlink" Target="http://ift.tt/1ec4qNu" TargetMode="External"/><Relationship Id="rId998" Type="http://schemas.openxmlformats.org/officeDocument/2006/relationships/hyperlink" Target="http://ift.tt/MHgpr7" TargetMode="External"/><Relationship Id="rId513" Type="http://schemas.openxmlformats.org/officeDocument/2006/relationships/hyperlink" Target="http://ift.tt/1bDYx5E" TargetMode="External"/><Relationship Id="rId997" Type="http://schemas.openxmlformats.org/officeDocument/2006/relationships/hyperlink" Target="http://ift.tt/LjALFj" TargetMode="External"/><Relationship Id="rId512" Type="http://schemas.openxmlformats.org/officeDocument/2006/relationships/hyperlink" Target="http://ift.tt/1ec6tRD" TargetMode="External"/><Relationship Id="rId996" Type="http://schemas.openxmlformats.org/officeDocument/2006/relationships/hyperlink" Target="http://ift.tt/1i0NHep" TargetMode="External"/><Relationship Id="rId511" Type="http://schemas.openxmlformats.org/officeDocument/2006/relationships/hyperlink" Target="http://ift.tt/1fpYvDk" TargetMode="External"/><Relationship Id="rId995" Type="http://schemas.openxmlformats.org/officeDocument/2006/relationships/hyperlink" Target="http://ift.tt/1cETUN3" TargetMode="External"/><Relationship Id="rId518" Type="http://schemas.openxmlformats.org/officeDocument/2006/relationships/hyperlink" Target="http://ift.tt/1kh7PdY" TargetMode="External"/><Relationship Id="rId517" Type="http://schemas.openxmlformats.org/officeDocument/2006/relationships/hyperlink" Target="http://blocks.wizb.it/" TargetMode="External"/><Relationship Id="rId516" Type="http://schemas.openxmlformats.org/officeDocument/2006/relationships/hyperlink" Target="http://ift.tt/1ntgwV4" TargetMode="External"/><Relationship Id="rId515" Type="http://schemas.openxmlformats.org/officeDocument/2006/relationships/hyperlink" Target="http://ift.tt/1fBXKVZ" TargetMode="External"/><Relationship Id="rId999" Type="http://schemas.openxmlformats.org/officeDocument/2006/relationships/hyperlink" Target="http://ift.tt/1koCTIF" TargetMode="External"/><Relationship Id="rId990" Type="http://schemas.openxmlformats.org/officeDocument/2006/relationships/hyperlink" Target="http://ift.tt/1bJL1xy" TargetMode="External"/><Relationship Id="rId1580" Type="http://schemas.openxmlformats.org/officeDocument/2006/relationships/hyperlink" Target="http://ift.tt/1kDl4pn" TargetMode="External"/><Relationship Id="rId1581" Type="http://schemas.openxmlformats.org/officeDocument/2006/relationships/hyperlink" Target="http://ift.tt/MR8ZSb" TargetMode="External"/><Relationship Id="rId1582" Type="http://schemas.openxmlformats.org/officeDocument/2006/relationships/hyperlink" Target="http://ift.tt/LqNQfX" TargetMode="External"/><Relationship Id="rId510" Type="http://schemas.openxmlformats.org/officeDocument/2006/relationships/hyperlink" Target="http://ift.tt/1ec6qFA" TargetMode="External"/><Relationship Id="rId994" Type="http://schemas.openxmlformats.org/officeDocument/2006/relationships/hyperlink" Target="http://ift.tt/1knTL2f" TargetMode="External"/><Relationship Id="rId1583" Type="http://schemas.openxmlformats.org/officeDocument/2006/relationships/hyperlink" Target="http://ift.tt/MR8XKd" TargetMode="External"/><Relationship Id="rId2430" Type="http://schemas.openxmlformats.org/officeDocument/2006/relationships/hyperlink" Target="http://ift.tt/1fxjD8A" TargetMode="External"/><Relationship Id="rId993" Type="http://schemas.openxmlformats.org/officeDocument/2006/relationships/hyperlink" Target="http://ift.tt/MGPwn8" TargetMode="External"/><Relationship Id="rId1100" Type="http://schemas.openxmlformats.org/officeDocument/2006/relationships/hyperlink" Target="http://ift.tt/1gzXwTY" TargetMode="External"/><Relationship Id="rId1584" Type="http://schemas.openxmlformats.org/officeDocument/2006/relationships/hyperlink" Target="http://ift.tt/1kD9Ykl" TargetMode="External"/><Relationship Id="rId2431" Type="http://schemas.openxmlformats.org/officeDocument/2006/relationships/hyperlink" Target="http://ift.tt/LSEtXc" TargetMode="External"/><Relationship Id="rId992" Type="http://schemas.openxmlformats.org/officeDocument/2006/relationships/hyperlink" Target="http://ift.tt/1knTJr7" TargetMode="External"/><Relationship Id="rId1101" Type="http://schemas.openxmlformats.org/officeDocument/2006/relationships/hyperlink" Target="http://ift.tt/1nz7kyu" TargetMode="External"/><Relationship Id="rId1585" Type="http://schemas.openxmlformats.org/officeDocument/2006/relationships/hyperlink" Target="http://ift.tt/1j5vwb7" TargetMode="External"/><Relationship Id="rId2432" Type="http://schemas.openxmlformats.org/officeDocument/2006/relationships/hyperlink" Target="http://ift.tt/LSEDxO" TargetMode="External"/><Relationship Id="rId991" Type="http://schemas.openxmlformats.org/officeDocument/2006/relationships/hyperlink" Target="http://ift.tt/1jUwmYA" TargetMode="External"/><Relationship Id="rId1102" Type="http://schemas.openxmlformats.org/officeDocument/2006/relationships/hyperlink" Target="http://ift.tt/1nz7i9O" TargetMode="External"/><Relationship Id="rId1586" Type="http://schemas.openxmlformats.org/officeDocument/2006/relationships/hyperlink" Target="http://ift.tt/1gFXtGs" TargetMode="External"/><Relationship Id="rId2433" Type="http://schemas.openxmlformats.org/officeDocument/2006/relationships/hyperlink" Target="http://ift.tt/LSEDxQ" TargetMode="External"/><Relationship Id="rId1532" Type="http://schemas.openxmlformats.org/officeDocument/2006/relationships/hyperlink" Target="http://ift.tt/1agPXia" TargetMode="External"/><Relationship Id="rId2863" Type="http://schemas.openxmlformats.org/officeDocument/2006/relationships/hyperlink" Target="http://ift.tt/1cafl4x" TargetMode="External"/><Relationship Id="rId1533" Type="http://schemas.openxmlformats.org/officeDocument/2006/relationships/hyperlink" Target="http://ift.tt/1agQ2Ct" TargetMode="External"/><Relationship Id="rId2864" Type="http://schemas.openxmlformats.org/officeDocument/2006/relationships/hyperlink" Target="http://ift.tt/1kkjzi5" TargetMode="External"/><Relationship Id="rId1534" Type="http://schemas.openxmlformats.org/officeDocument/2006/relationships/hyperlink" Target="http://ift.tt/1agQ2Cx" TargetMode="External"/><Relationship Id="rId2865" Type="http://schemas.openxmlformats.org/officeDocument/2006/relationships/hyperlink" Target="http://ift.tt/1l5fQmq" TargetMode="External"/><Relationship Id="rId1535" Type="http://schemas.openxmlformats.org/officeDocument/2006/relationships/hyperlink" Target="http://ift.tt/1agQ4KN" TargetMode="External"/><Relationship Id="rId2866" Type="http://schemas.openxmlformats.org/officeDocument/2006/relationships/hyperlink" Target="http://ift.tt/Ne2CZf" TargetMode="External"/><Relationship Id="rId1536" Type="http://schemas.openxmlformats.org/officeDocument/2006/relationships/hyperlink" Target="http://ift.tt/1dkmmiT" TargetMode="External"/><Relationship Id="rId2867" Type="http://schemas.openxmlformats.org/officeDocument/2006/relationships/hyperlink" Target="http://ift.tt/1b8zNbF" TargetMode="External"/><Relationship Id="rId1537" Type="http://schemas.openxmlformats.org/officeDocument/2006/relationships/hyperlink" Target="http://ift.tt/1nGrEOj" TargetMode="External"/><Relationship Id="rId2868" Type="http://schemas.openxmlformats.org/officeDocument/2006/relationships/hyperlink" Target="http://ift.tt/1fD8h2X" TargetMode="External"/><Relationship Id="rId1538" Type="http://schemas.openxmlformats.org/officeDocument/2006/relationships/hyperlink" Target="http://ift.tt/1nGrDd9" TargetMode="External"/><Relationship Id="rId2869" Type="http://schemas.openxmlformats.org/officeDocument/2006/relationships/hyperlink" Target="http://ift.tt/1o0kFjs" TargetMode="External"/><Relationship Id="rId1539" Type="http://schemas.openxmlformats.org/officeDocument/2006/relationships/hyperlink" Target="http://ift.tt/1nGrM0a" TargetMode="External"/><Relationship Id="rId949" Type="http://schemas.openxmlformats.org/officeDocument/2006/relationships/hyperlink" Target="http://ift.tt/1knwo8X" TargetMode="External"/><Relationship Id="rId948" Type="http://schemas.openxmlformats.org/officeDocument/2006/relationships/hyperlink" Target="http://ift.tt/1knwo8V" TargetMode="External"/><Relationship Id="rId943" Type="http://schemas.openxmlformats.org/officeDocument/2006/relationships/hyperlink" Target="http://ift.tt/1fsCnY9" TargetMode="External"/><Relationship Id="rId942" Type="http://schemas.openxmlformats.org/officeDocument/2006/relationships/hyperlink" Target="http://ift.tt/1cBTqHw" TargetMode="External"/><Relationship Id="rId941" Type="http://schemas.openxmlformats.org/officeDocument/2006/relationships/hyperlink" Target="http://ift.tt/LxPnBI" TargetMode="External"/><Relationship Id="rId940" Type="http://schemas.openxmlformats.org/officeDocument/2006/relationships/hyperlink" Target="http://ift.tt/1ihXgX6" TargetMode="External"/><Relationship Id="rId947" Type="http://schemas.openxmlformats.org/officeDocument/2006/relationships/hyperlink" Target="http://ift.tt/1fsCnYh" TargetMode="External"/><Relationship Id="rId946" Type="http://schemas.openxmlformats.org/officeDocument/2006/relationships/hyperlink" Target="http://ift.tt/1a7tzIb" TargetMode="External"/><Relationship Id="rId945" Type="http://schemas.openxmlformats.org/officeDocument/2006/relationships/hyperlink" Target="http://ift.tt/LxPptl" TargetMode="External"/><Relationship Id="rId944" Type="http://schemas.openxmlformats.org/officeDocument/2006/relationships/hyperlink" Target="http://ift.tt/1nwRe8x" TargetMode="External"/><Relationship Id="rId2860" Type="http://schemas.openxmlformats.org/officeDocument/2006/relationships/hyperlink" Target="http://ift.tt/1g1pZ1R" TargetMode="External"/><Relationship Id="rId1530" Type="http://schemas.openxmlformats.org/officeDocument/2006/relationships/hyperlink" Target="http://ift.tt/MPhixM" TargetMode="External"/><Relationship Id="rId2861" Type="http://schemas.openxmlformats.org/officeDocument/2006/relationships/hyperlink" Target="http://ift.tt/1b8zHAw" TargetMode="External"/><Relationship Id="rId1531" Type="http://schemas.openxmlformats.org/officeDocument/2006/relationships/hyperlink" Target="http://ift.tt/1dgRGPH" TargetMode="External"/><Relationship Id="rId2862" Type="http://schemas.openxmlformats.org/officeDocument/2006/relationships/hyperlink" Target="http://ift.tt/1kkjvPn" TargetMode="External"/><Relationship Id="rId1521" Type="http://schemas.openxmlformats.org/officeDocument/2006/relationships/hyperlink" Target="http://ift.tt/1blhWvA" TargetMode="External"/><Relationship Id="rId2852" Type="http://schemas.openxmlformats.org/officeDocument/2006/relationships/hyperlink" Target="http://ift.tt/1d0EbIj" TargetMode="External"/><Relationship Id="rId1522" Type="http://schemas.openxmlformats.org/officeDocument/2006/relationships/hyperlink" Target="http://ift.tt/1kArjdz" TargetMode="External"/><Relationship Id="rId2853" Type="http://schemas.openxmlformats.org/officeDocument/2006/relationships/hyperlink" Target="http://ift.tt/1fD9Ei6" TargetMode="External"/><Relationship Id="rId1523" Type="http://schemas.openxmlformats.org/officeDocument/2006/relationships/hyperlink" Target="http://ift.tt/1dWVZQ4" TargetMode="External"/><Relationship Id="rId2854" Type="http://schemas.openxmlformats.org/officeDocument/2006/relationships/hyperlink" Target="http://ift.tt/1fD9M0Y" TargetMode="External"/><Relationship Id="rId1524" Type="http://schemas.openxmlformats.org/officeDocument/2006/relationships/hyperlink" Target="http://wh.gov/lRmmr" TargetMode="External"/><Relationship Id="rId2855" Type="http://schemas.openxmlformats.org/officeDocument/2006/relationships/hyperlink" Target="http://ift.tt/1fD9M12" TargetMode="External"/><Relationship Id="rId1525" Type="http://schemas.openxmlformats.org/officeDocument/2006/relationships/hyperlink" Target="http://ift.tt/1k1kQux" TargetMode="External"/><Relationship Id="rId2856" Type="http://schemas.openxmlformats.org/officeDocument/2006/relationships/hyperlink" Target="http://ift.tt/Ne2IAe" TargetMode="External"/><Relationship Id="rId1526" Type="http://schemas.openxmlformats.org/officeDocument/2006/relationships/hyperlink" Target="http://ift.tt/MPgZDe" TargetMode="External"/><Relationship Id="rId2857" Type="http://schemas.openxmlformats.org/officeDocument/2006/relationships/hyperlink" Target="http://ift.tt/1b8zxcs" TargetMode="External"/><Relationship Id="rId1527" Type="http://schemas.openxmlformats.org/officeDocument/2006/relationships/hyperlink" Target="http://ift.tt/MPgZDg" TargetMode="External"/><Relationship Id="rId2858" Type="http://schemas.openxmlformats.org/officeDocument/2006/relationships/hyperlink" Target="http://ift.tt/1b8zyxe" TargetMode="External"/><Relationship Id="rId1528" Type="http://schemas.openxmlformats.org/officeDocument/2006/relationships/hyperlink" Target="http://ift.tt/MPh89C" TargetMode="External"/><Relationship Id="rId2859" Type="http://schemas.openxmlformats.org/officeDocument/2006/relationships/hyperlink" Target="http://ift.tt/1g1pZ1P" TargetMode="External"/><Relationship Id="rId1529" Type="http://schemas.openxmlformats.org/officeDocument/2006/relationships/hyperlink" Target="http://ift.tt/LpAroC" TargetMode="External"/><Relationship Id="rId939" Type="http://schemas.openxmlformats.org/officeDocument/2006/relationships/hyperlink" Target="http://ift.tt/1iVBZpe" TargetMode="External"/><Relationship Id="rId938" Type="http://schemas.openxmlformats.org/officeDocument/2006/relationships/hyperlink" Target="http://ift.tt/1iVBVWt" TargetMode="External"/><Relationship Id="rId937" Type="http://schemas.openxmlformats.org/officeDocument/2006/relationships/hyperlink" Target="http://ift.tt/1cytrkh" TargetMode="External"/><Relationship Id="rId932" Type="http://schemas.openxmlformats.org/officeDocument/2006/relationships/hyperlink" Target="http://ift.tt/1fsCovs" TargetMode="External"/><Relationship Id="rId931" Type="http://schemas.openxmlformats.org/officeDocument/2006/relationships/hyperlink" Target="http://ift.tt/LxPpcO" TargetMode="External"/><Relationship Id="rId930" Type="http://schemas.openxmlformats.org/officeDocument/2006/relationships/hyperlink" Target="http://ift.tt/LiRtVc" TargetMode="External"/><Relationship Id="rId936" Type="http://schemas.openxmlformats.org/officeDocument/2006/relationships/hyperlink" Target="http://ift.tt/1ihX5uW" TargetMode="External"/><Relationship Id="rId935" Type="http://schemas.openxmlformats.org/officeDocument/2006/relationships/hyperlink" Target="http://ift.tt/1ihX5uU" TargetMode="External"/><Relationship Id="rId934" Type="http://schemas.openxmlformats.org/officeDocument/2006/relationships/hyperlink" Target="http://ift.tt/LxPpcS" TargetMode="External"/><Relationship Id="rId933" Type="http://schemas.openxmlformats.org/officeDocument/2006/relationships/hyperlink" Target="http://ift.tt/1hZdNP6" TargetMode="External"/><Relationship Id="rId2850" Type="http://schemas.openxmlformats.org/officeDocument/2006/relationships/hyperlink" Target="http://ift.tt/1o0l9pH" TargetMode="External"/><Relationship Id="rId1520" Type="http://schemas.openxmlformats.org/officeDocument/2006/relationships/hyperlink" Target="http://ift.tt/1dkhhqV" TargetMode="External"/><Relationship Id="rId2851" Type="http://schemas.openxmlformats.org/officeDocument/2006/relationships/hyperlink" Target="http://ift.tt/1o0lf0B" TargetMode="External"/><Relationship Id="rId1554" Type="http://schemas.openxmlformats.org/officeDocument/2006/relationships/hyperlink" Target="http://ift.tt/1dkSzXx" TargetMode="External"/><Relationship Id="rId2401" Type="http://schemas.openxmlformats.org/officeDocument/2006/relationships/hyperlink" Target="http://ift.tt/1fItPgL" TargetMode="External"/><Relationship Id="rId2885" Type="http://schemas.openxmlformats.org/officeDocument/2006/relationships/hyperlink" Target="http://ift.tt/1cafl4x" TargetMode="External"/><Relationship Id="rId1555" Type="http://schemas.openxmlformats.org/officeDocument/2006/relationships/hyperlink" Target="http://ift.tt/1kC4Nku" TargetMode="External"/><Relationship Id="rId2402" Type="http://schemas.openxmlformats.org/officeDocument/2006/relationships/hyperlink" Target="http://ift.tt/1g4Ck41" TargetMode="External"/><Relationship Id="rId2886" Type="http://schemas.openxmlformats.org/officeDocument/2006/relationships/hyperlink" Target="http://ift.tt/1kkjzi5" TargetMode="External"/><Relationship Id="rId1556" Type="http://schemas.openxmlformats.org/officeDocument/2006/relationships/hyperlink" Target="http://ift.tt/1nGNIZe" TargetMode="External"/><Relationship Id="rId2403" Type="http://schemas.openxmlformats.org/officeDocument/2006/relationships/hyperlink" Target="http://ift.tt/1keF6ZL" TargetMode="External"/><Relationship Id="rId2887" Type="http://schemas.openxmlformats.org/officeDocument/2006/relationships/hyperlink" Target="http://ift.tt/1l5fQmq" TargetMode="External"/><Relationship Id="rId1557" Type="http://schemas.openxmlformats.org/officeDocument/2006/relationships/hyperlink" Target="http://ift.tt/1nGNIZg" TargetMode="External"/><Relationship Id="rId2404" Type="http://schemas.openxmlformats.org/officeDocument/2006/relationships/hyperlink" Target="http://ift.tt/1esQxe3" TargetMode="External"/><Relationship Id="rId2888" Type="http://schemas.openxmlformats.org/officeDocument/2006/relationships/hyperlink" Target="http://ift.tt/Ne2CZf" TargetMode="External"/><Relationship Id="rId1558" Type="http://schemas.openxmlformats.org/officeDocument/2006/relationships/hyperlink" Target="http://www.fairlay.com" TargetMode="External"/><Relationship Id="rId2405" Type="http://schemas.openxmlformats.org/officeDocument/2006/relationships/hyperlink" Target="http://ift.tt/1esQz5w" TargetMode="External"/><Relationship Id="rId2889" Type="http://schemas.openxmlformats.org/officeDocument/2006/relationships/hyperlink" Target="http://ift.tt/1b8zNbF" TargetMode="External"/><Relationship Id="rId1559" Type="http://schemas.openxmlformats.org/officeDocument/2006/relationships/hyperlink" Target="http://ift.tt/1kC4YME" TargetMode="External"/><Relationship Id="rId2406" Type="http://schemas.openxmlformats.org/officeDocument/2006/relationships/hyperlink" Target="http://ift.tt/1g4Ckkl" TargetMode="External"/><Relationship Id="rId2407" Type="http://schemas.openxmlformats.org/officeDocument/2006/relationships/hyperlink" Target="http://ift.tt/1bwQ2wR" TargetMode="External"/><Relationship Id="rId2408" Type="http://schemas.openxmlformats.org/officeDocument/2006/relationships/hyperlink" Target="http://ift.tt/1esQxe5" TargetMode="External"/><Relationship Id="rId2409" Type="http://schemas.openxmlformats.org/officeDocument/2006/relationships/hyperlink" Target="http://ift.tt/LSocBJ" TargetMode="External"/><Relationship Id="rId965" Type="http://schemas.openxmlformats.org/officeDocument/2006/relationships/hyperlink" Target="http://ift.tt/1knEEpr" TargetMode="External"/><Relationship Id="rId964" Type="http://schemas.openxmlformats.org/officeDocument/2006/relationships/hyperlink" Target="http://ift.tt/1knEE95" TargetMode="External"/><Relationship Id="rId963" Type="http://schemas.openxmlformats.org/officeDocument/2006/relationships/hyperlink" Target="http://ift.tt/1nxAFt9" TargetMode="External"/><Relationship Id="rId962" Type="http://schemas.openxmlformats.org/officeDocument/2006/relationships/hyperlink" Target="http://ift.tt/1knEH4M" TargetMode="External"/><Relationship Id="rId969" Type="http://schemas.openxmlformats.org/officeDocument/2006/relationships/hyperlink" Target="http://ift.tt/1df1Ekz" TargetMode="External"/><Relationship Id="rId968" Type="http://schemas.openxmlformats.org/officeDocument/2006/relationships/hyperlink" Target="http://ift.tt/1a8Tyiq" TargetMode="External"/><Relationship Id="rId967" Type="http://schemas.openxmlformats.org/officeDocument/2006/relationships/hyperlink" Target="http://ift.tt/1a8Tyio" TargetMode="External"/><Relationship Id="rId966" Type="http://schemas.openxmlformats.org/officeDocument/2006/relationships/hyperlink" Target="http://ift.tt/1nxAFJx" TargetMode="External"/><Relationship Id="rId2880" Type="http://schemas.openxmlformats.org/officeDocument/2006/relationships/hyperlink" Target="http://ift.tt/1o0rHoh" TargetMode="External"/><Relationship Id="rId961" Type="http://schemas.openxmlformats.org/officeDocument/2006/relationships/hyperlink" Target="http://ift.tt/1nxAH3Y" TargetMode="External"/><Relationship Id="rId1550" Type="http://schemas.openxmlformats.org/officeDocument/2006/relationships/hyperlink" Target="http://ift.tt/1fAhpHy" TargetMode="External"/><Relationship Id="rId2881" Type="http://schemas.openxmlformats.org/officeDocument/2006/relationships/hyperlink" Target="http://ift.tt/1ga9G1v" TargetMode="External"/><Relationship Id="rId960" Type="http://schemas.openxmlformats.org/officeDocument/2006/relationships/hyperlink" Target="http://ift.tt/1knEH4D" TargetMode="External"/><Relationship Id="rId1551" Type="http://schemas.openxmlformats.org/officeDocument/2006/relationships/hyperlink" Target="http://ift.tt/1fAhtHi" TargetMode="External"/><Relationship Id="rId2882" Type="http://schemas.openxmlformats.org/officeDocument/2006/relationships/hyperlink" Target="http://ift.tt/1ga9DT9" TargetMode="External"/><Relationship Id="rId1552" Type="http://schemas.openxmlformats.org/officeDocument/2006/relationships/hyperlink" Target="http://ift.tt/1fAhvz3" TargetMode="External"/><Relationship Id="rId2883" Type="http://schemas.openxmlformats.org/officeDocument/2006/relationships/hyperlink" Target="http://ift.tt/1eEziou" TargetMode="External"/><Relationship Id="rId1553" Type="http://schemas.openxmlformats.org/officeDocument/2006/relationships/hyperlink" Target="http://ift.tt/1dkSBym" TargetMode="External"/><Relationship Id="rId2400" Type="http://schemas.openxmlformats.org/officeDocument/2006/relationships/hyperlink" Target="http://ift.tt/1g4ChFg" TargetMode="External"/><Relationship Id="rId2884" Type="http://schemas.openxmlformats.org/officeDocument/2006/relationships/hyperlink" Target="http://ift.tt/1kkjvPn" TargetMode="External"/><Relationship Id="rId1543" Type="http://schemas.openxmlformats.org/officeDocument/2006/relationships/hyperlink" Target="http://ift.tt/1fDREpe" TargetMode="External"/><Relationship Id="rId2874" Type="http://schemas.openxmlformats.org/officeDocument/2006/relationships/hyperlink" Target="http://ift.tt/1fD9aZ9" TargetMode="External"/><Relationship Id="rId1544" Type="http://schemas.openxmlformats.org/officeDocument/2006/relationships/hyperlink" Target="http://ift.tt/1fDRH4y" TargetMode="External"/><Relationship Id="rId2875" Type="http://schemas.openxmlformats.org/officeDocument/2006/relationships/hyperlink" Target="http://ift.tt/1o0l9pH" TargetMode="External"/><Relationship Id="rId1545" Type="http://schemas.openxmlformats.org/officeDocument/2006/relationships/hyperlink" Target="http://ift.tt/1fDRTRb" TargetMode="External"/><Relationship Id="rId2876" Type="http://schemas.openxmlformats.org/officeDocument/2006/relationships/hyperlink" Target="http://ift.tt/1o0rilP" TargetMode="External"/><Relationship Id="rId1546" Type="http://schemas.openxmlformats.org/officeDocument/2006/relationships/hyperlink" Target="http://ift.tt/1fAg8QZ" TargetMode="External"/><Relationship Id="rId2877" Type="http://schemas.openxmlformats.org/officeDocument/2006/relationships/hyperlink" Target="http://ift.tt/1o0rscQ" TargetMode="External"/><Relationship Id="rId1547" Type="http://schemas.openxmlformats.org/officeDocument/2006/relationships/hyperlink" Target="http://ift.tt/1biYCvR" TargetMode="External"/><Relationship Id="rId2878" Type="http://schemas.openxmlformats.org/officeDocument/2006/relationships/hyperlink" Target="http://ift.tt/1o0rC45" TargetMode="External"/><Relationship Id="rId1548" Type="http://schemas.openxmlformats.org/officeDocument/2006/relationships/hyperlink" Target="http://ift.tt/1fDREpe" TargetMode="External"/><Relationship Id="rId2879" Type="http://schemas.openxmlformats.org/officeDocument/2006/relationships/hyperlink" Target="http://ift.tt/1o0rHog" TargetMode="External"/><Relationship Id="rId1549" Type="http://schemas.openxmlformats.org/officeDocument/2006/relationships/hyperlink" Target="http://ift.tt/1fDRH4y" TargetMode="External"/><Relationship Id="rId959" Type="http://schemas.openxmlformats.org/officeDocument/2006/relationships/hyperlink" Target="http://ift.tt/1knEGOf" TargetMode="External"/><Relationship Id="rId954" Type="http://schemas.openxmlformats.org/officeDocument/2006/relationships/hyperlink" Target="http://ift.tt/1a8ODhp" TargetMode="External"/><Relationship Id="rId953" Type="http://schemas.openxmlformats.org/officeDocument/2006/relationships/hyperlink" Target="http://ift.tt/1ftbrYv" TargetMode="External"/><Relationship Id="rId952" Type="http://schemas.openxmlformats.org/officeDocument/2006/relationships/hyperlink" Target="http://ift.tt/1iVGUGE" TargetMode="External"/><Relationship Id="rId951" Type="http://schemas.openxmlformats.org/officeDocument/2006/relationships/hyperlink" Target="http://ift.tt/1knwAVG" TargetMode="External"/><Relationship Id="rId958" Type="http://schemas.openxmlformats.org/officeDocument/2006/relationships/hyperlink" Target="http://ift.tt/1nxAH3W" TargetMode="External"/><Relationship Id="rId957" Type="http://schemas.openxmlformats.org/officeDocument/2006/relationships/hyperlink" Target="http://ift.tt/1knEGO6" TargetMode="External"/><Relationship Id="rId956" Type="http://schemas.openxmlformats.org/officeDocument/2006/relationships/hyperlink" Target="http://ift.tt/1knEDSm" TargetMode="External"/><Relationship Id="rId955" Type="http://schemas.openxmlformats.org/officeDocument/2006/relationships/hyperlink" Target="http://ift.tt/1a8OFG3" TargetMode="External"/><Relationship Id="rId950" Type="http://schemas.openxmlformats.org/officeDocument/2006/relationships/hyperlink" Target="http://ift.tt/1knwA8d" TargetMode="External"/><Relationship Id="rId2870" Type="http://schemas.openxmlformats.org/officeDocument/2006/relationships/hyperlink" Target="http://ift.tt/1ewcicX" TargetMode="External"/><Relationship Id="rId1540" Type="http://schemas.openxmlformats.org/officeDocument/2006/relationships/hyperlink" Target="http://ift.tt/1bThbqt" TargetMode="External"/><Relationship Id="rId2871" Type="http://schemas.openxmlformats.org/officeDocument/2006/relationships/hyperlink" Target="http://ift.tt/1o0kLaQ" TargetMode="External"/><Relationship Id="rId1541" Type="http://schemas.openxmlformats.org/officeDocument/2006/relationships/hyperlink" Target="http://ift.tt/1bThoK8" TargetMode="External"/><Relationship Id="rId2872" Type="http://schemas.openxmlformats.org/officeDocument/2006/relationships/hyperlink" Target="http://ift.tt/1o0kSmB" TargetMode="External"/><Relationship Id="rId1542" Type="http://schemas.openxmlformats.org/officeDocument/2006/relationships/hyperlink" Target="http://ift.tt/1k1QLee" TargetMode="External"/><Relationship Id="rId2873" Type="http://schemas.openxmlformats.org/officeDocument/2006/relationships/hyperlink" Target="http://ift.tt/1o0kYe7" TargetMode="External"/><Relationship Id="rId2027" Type="http://schemas.openxmlformats.org/officeDocument/2006/relationships/hyperlink" Target="http://ift.tt/1e0VN2h" TargetMode="External"/><Relationship Id="rId2028" Type="http://schemas.openxmlformats.org/officeDocument/2006/relationships/hyperlink" Target="http://ift.tt/1ikiPpA" TargetMode="External"/><Relationship Id="rId2029" Type="http://schemas.openxmlformats.org/officeDocument/2006/relationships/hyperlink" Target="http://ift.tt/1cRfRbX" TargetMode="External"/><Relationship Id="rId590" Type="http://schemas.openxmlformats.org/officeDocument/2006/relationships/hyperlink" Target="http://ift.tt/1nu5Oh5" TargetMode="External"/><Relationship Id="rId107" Type="http://schemas.openxmlformats.org/officeDocument/2006/relationships/hyperlink" Target="http://ift.tt/1fhxlhc" TargetMode="External"/><Relationship Id="rId106" Type="http://schemas.openxmlformats.org/officeDocument/2006/relationships/hyperlink" Target="http://ift.tt/1b7om1e" TargetMode="External"/><Relationship Id="rId105" Type="http://schemas.openxmlformats.org/officeDocument/2006/relationships/hyperlink" Target="http://ift.tt/1b7oldH" TargetMode="External"/><Relationship Id="rId589" Type="http://schemas.openxmlformats.org/officeDocument/2006/relationships/hyperlink" Target="http://ift.tt/1nu5D5a" TargetMode="External"/><Relationship Id="rId104" Type="http://schemas.openxmlformats.org/officeDocument/2006/relationships/hyperlink" Target="http://ift.tt/1b7o8Hk" TargetMode="External"/><Relationship Id="rId588" Type="http://schemas.openxmlformats.org/officeDocument/2006/relationships/hyperlink" Target="http://ift.tt/1nu5D59" TargetMode="External"/><Relationship Id="rId109" Type="http://schemas.openxmlformats.org/officeDocument/2006/relationships/hyperlink" Target="http://ift.tt/Lr47Cj" TargetMode="External"/><Relationship Id="rId1170" Type="http://schemas.openxmlformats.org/officeDocument/2006/relationships/hyperlink" Target="http://ift.tt/1abPvBK" TargetMode="External"/><Relationship Id="rId108" Type="http://schemas.openxmlformats.org/officeDocument/2006/relationships/hyperlink" Target="http://ift.tt/Lr47Cf" TargetMode="External"/><Relationship Id="rId1171" Type="http://schemas.openxmlformats.org/officeDocument/2006/relationships/hyperlink" Target="http://ift.tt/1egw4cc" TargetMode="External"/><Relationship Id="rId583" Type="http://schemas.openxmlformats.org/officeDocument/2006/relationships/hyperlink" Target="http://ift.tt/1iRjjH0" TargetMode="External"/><Relationship Id="rId1172" Type="http://schemas.openxmlformats.org/officeDocument/2006/relationships/hyperlink" Target="http://ift.tt/1fJtzw4" TargetMode="External"/><Relationship Id="rId582" Type="http://schemas.openxmlformats.org/officeDocument/2006/relationships/hyperlink" Target="http://ift.tt/1fonma2" TargetMode="External"/><Relationship Id="rId1173" Type="http://schemas.openxmlformats.org/officeDocument/2006/relationships/hyperlink" Target="http://ift.tt/1egw4sT" TargetMode="External"/><Relationship Id="rId2020" Type="http://schemas.openxmlformats.org/officeDocument/2006/relationships/hyperlink" Target="http://ift.tt/1fY2Agu" TargetMode="External"/><Relationship Id="rId581" Type="http://schemas.openxmlformats.org/officeDocument/2006/relationships/hyperlink" Target="http://ift.tt/1cBGNMB" TargetMode="External"/><Relationship Id="rId1174" Type="http://schemas.openxmlformats.org/officeDocument/2006/relationships/hyperlink" Target="http://ift.tt/1nAMZZy" TargetMode="External"/><Relationship Id="rId2021" Type="http://schemas.openxmlformats.org/officeDocument/2006/relationships/hyperlink" Target="http://ift.tt/1fY2AwI" TargetMode="External"/><Relationship Id="rId580" Type="http://schemas.openxmlformats.org/officeDocument/2006/relationships/hyperlink" Target="http://ift.tt/1bFm5Ht" TargetMode="External"/><Relationship Id="rId1175" Type="http://schemas.openxmlformats.org/officeDocument/2006/relationships/hyperlink" Target="http://ift.tt/1nAMZZA" TargetMode="External"/><Relationship Id="rId2022" Type="http://schemas.openxmlformats.org/officeDocument/2006/relationships/hyperlink" Target="http://ift.tt/1ipIk9A" TargetMode="External"/><Relationship Id="rId103" Type="http://schemas.openxmlformats.org/officeDocument/2006/relationships/hyperlink" Target="http://ift.tt/1nmfEBw" TargetMode="External"/><Relationship Id="rId587" Type="http://schemas.openxmlformats.org/officeDocument/2006/relationships/hyperlink" Target="http://ift.tt/1cBHjdv" TargetMode="External"/><Relationship Id="rId1176" Type="http://schemas.openxmlformats.org/officeDocument/2006/relationships/hyperlink" Target="http://ift.tt/1fJtxUV" TargetMode="External"/><Relationship Id="rId2023" Type="http://schemas.openxmlformats.org/officeDocument/2006/relationships/hyperlink" Target="http://ift.tt/1k8hLbS" TargetMode="External"/><Relationship Id="rId102" Type="http://schemas.openxmlformats.org/officeDocument/2006/relationships/hyperlink" Target="http://ift.tt/Mj12UZ" TargetMode="External"/><Relationship Id="rId586" Type="http://schemas.openxmlformats.org/officeDocument/2006/relationships/hyperlink" Target="http://ift.tt/1cBHkyf" TargetMode="External"/><Relationship Id="rId1177" Type="http://schemas.openxmlformats.org/officeDocument/2006/relationships/hyperlink" Target="http://ift.tt/1egw4ck" TargetMode="External"/><Relationship Id="rId2024" Type="http://schemas.openxmlformats.org/officeDocument/2006/relationships/hyperlink" Target="http://ift.tt/1ennNDu" TargetMode="External"/><Relationship Id="rId101" Type="http://schemas.openxmlformats.org/officeDocument/2006/relationships/hyperlink" Target="http://ift.tt/1no62pV" TargetMode="External"/><Relationship Id="rId585" Type="http://schemas.openxmlformats.org/officeDocument/2006/relationships/hyperlink" Target="http://ift.tt/1fonLsZ" TargetMode="External"/><Relationship Id="rId1178" Type="http://schemas.openxmlformats.org/officeDocument/2006/relationships/hyperlink" Target="http://ift.tt/1bNbWIK" TargetMode="External"/><Relationship Id="rId2025" Type="http://schemas.openxmlformats.org/officeDocument/2006/relationships/hyperlink" Target="http://ift.tt/1e0VMeH" TargetMode="External"/><Relationship Id="rId100" Type="http://schemas.openxmlformats.org/officeDocument/2006/relationships/hyperlink" Target="http://ift.tt/1no62pT" TargetMode="External"/><Relationship Id="rId584" Type="http://schemas.openxmlformats.org/officeDocument/2006/relationships/hyperlink" Target="http://ift.tt/1cBHeGA" TargetMode="External"/><Relationship Id="rId1179" Type="http://schemas.openxmlformats.org/officeDocument/2006/relationships/hyperlink" Target="http://ift.tt/1fJtxV3" TargetMode="External"/><Relationship Id="rId2026" Type="http://schemas.openxmlformats.org/officeDocument/2006/relationships/hyperlink" Target="http://ift.tt/1ipIkq8" TargetMode="External"/><Relationship Id="rId1169" Type="http://schemas.openxmlformats.org/officeDocument/2006/relationships/hyperlink" Target="http://ift.tt/1i4fpaa" TargetMode="External"/><Relationship Id="rId2016" Type="http://schemas.openxmlformats.org/officeDocument/2006/relationships/hyperlink" Target="http://ift.tt/1aZpGFQ" TargetMode="External"/><Relationship Id="rId2017" Type="http://schemas.openxmlformats.org/officeDocument/2006/relationships/hyperlink" Target="http://ift.tt/1bZSQiN" TargetMode="External"/><Relationship Id="rId2018" Type="http://schemas.openxmlformats.org/officeDocument/2006/relationships/hyperlink" Target="http://ift.tt/1ensCN5" TargetMode="External"/><Relationship Id="rId2019" Type="http://schemas.openxmlformats.org/officeDocument/2006/relationships/hyperlink" Target="http://ift.tt/1fY2vt2" TargetMode="External"/><Relationship Id="rId579" Type="http://schemas.openxmlformats.org/officeDocument/2006/relationships/hyperlink" Target="http://ift.tt/1bFm7it" TargetMode="External"/><Relationship Id="rId578" Type="http://schemas.openxmlformats.org/officeDocument/2006/relationships/hyperlink" Target="http://ift.tt/1khPtJB" TargetMode="External"/><Relationship Id="rId577" Type="http://schemas.openxmlformats.org/officeDocument/2006/relationships/hyperlink" Target="http://ift.tt/1iSdUzu" TargetMode="External"/><Relationship Id="rId2490" Type="http://schemas.openxmlformats.org/officeDocument/2006/relationships/hyperlink" Target="http://ift.tt/1iyuAIW" TargetMode="External"/><Relationship Id="rId1160" Type="http://schemas.openxmlformats.org/officeDocument/2006/relationships/hyperlink" Target="http://ift.tt/1fwqkZV" TargetMode="External"/><Relationship Id="rId2491" Type="http://schemas.openxmlformats.org/officeDocument/2006/relationships/hyperlink" Target="http://ift.tt/1fVZv1C" TargetMode="External"/><Relationship Id="rId572" Type="http://schemas.openxmlformats.org/officeDocument/2006/relationships/hyperlink" Target="http://ift.tt/1ntOokq" TargetMode="External"/><Relationship Id="rId1161" Type="http://schemas.openxmlformats.org/officeDocument/2006/relationships/hyperlink" Target="http://ift.tt/1jWL6WK" TargetMode="External"/><Relationship Id="rId2492" Type="http://schemas.openxmlformats.org/officeDocument/2006/relationships/hyperlink" Target="http://ift.tt/1b6DGOj" TargetMode="External"/><Relationship Id="rId571" Type="http://schemas.openxmlformats.org/officeDocument/2006/relationships/hyperlink" Target="http://ift.tt/1bF8nV6" TargetMode="External"/><Relationship Id="rId1162" Type="http://schemas.openxmlformats.org/officeDocument/2006/relationships/hyperlink" Target="http://ift.tt/1bMBrKc" TargetMode="External"/><Relationship Id="rId2493" Type="http://schemas.openxmlformats.org/officeDocument/2006/relationships/hyperlink" Target="http://ift.tt/1b6DH4F" TargetMode="External"/><Relationship Id="rId570" Type="http://schemas.openxmlformats.org/officeDocument/2006/relationships/hyperlink" Target="http://ift.tt/1jQELMA" TargetMode="External"/><Relationship Id="rId1163" Type="http://schemas.openxmlformats.org/officeDocument/2006/relationships/hyperlink" Target="http://ift.tt/LljFXt" TargetMode="External"/><Relationship Id="rId2010" Type="http://schemas.openxmlformats.org/officeDocument/2006/relationships/hyperlink" Target="http://ift.tt/1jbZxGq" TargetMode="External"/><Relationship Id="rId2494" Type="http://schemas.openxmlformats.org/officeDocument/2006/relationships/hyperlink" Target="http://ift.tt/1kiQfbM" TargetMode="External"/><Relationship Id="rId1164" Type="http://schemas.openxmlformats.org/officeDocument/2006/relationships/hyperlink" Target="http://ift.tt/MJkdbv" TargetMode="External"/><Relationship Id="rId2011" Type="http://schemas.openxmlformats.org/officeDocument/2006/relationships/hyperlink" Target="http://www.bitcoffee.eu" TargetMode="External"/><Relationship Id="rId2495" Type="http://schemas.openxmlformats.org/officeDocument/2006/relationships/hyperlink" Target="http://ift.tt/1c8IHQP" TargetMode="External"/><Relationship Id="rId576" Type="http://schemas.openxmlformats.org/officeDocument/2006/relationships/hyperlink" Target="http://ift.tt/1ntRTHQ" TargetMode="External"/><Relationship Id="rId1165" Type="http://schemas.openxmlformats.org/officeDocument/2006/relationships/hyperlink" Target="http://ift.tt/1jWQE3E" TargetMode="External"/><Relationship Id="rId2012" Type="http://schemas.openxmlformats.org/officeDocument/2006/relationships/hyperlink" Target="http://ift.tt/1ikei6v" TargetMode="External"/><Relationship Id="rId2496" Type="http://schemas.openxmlformats.org/officeDocument/2006/relationships/hyperlink" Target="http://ift.tt/1fZ9t25" TargetMode="External"/><Relationship Id="rId575" Type="http://schemas.openxmlformats.org/officeDocument/2006/relationships/hyperlink" Target="http://ift.tt/1ntRTHO" TargetMode="External"/><Relationship Id="rId1166" Type="http://schemas.openxmlformats.org/officeDocument/2006/relationships/hyperlink" Target="http://ift.tt/1jWQIAm" TargetMode="External"/><Relationship Id="rId2013" Type="http://schemas.openxmlformats.org/officeDocument/2006/relationships/hyperlink" Target="http://ift.tt/1ifb8kx" TargetMode="External"/><Relationship Id="rId2497" Type="http://schemas.openxmlformats.org/officeDocument/2006/relationships/hyperlink" Target="http://ift.tt/1b77om4" TargetMode="External"/><Relationship Id="rId574" Type="http://schemas.openxmlformats.org/officeDocument/2006/relationships/hyperlink" Target="http://ift.tt/1bFiM2X" TargetMode="External"/><Relationship Id="rId1167" Type="http://schemas.openxmlformats.org/officeDocument/2006/relationships/hyperlink" Target="http://ift.tt/1i4f9bn" TargetMode="External"/><Relationship Id="rId2014" Type="http://schemas.openxmlformats.org/officeDocument/2006/relationships/hyperlink" Target="http://ift.tt/1k88n8l" TargetMode="External"/><Relationship Id="rId2498" Type="http://schemas.openxmlformats.org/officeDocument/2006/relationships/hyperlink" Target="http://ift.tt/1d0TuAR" TargetMode="External"/><Relationship Id="rId573" Type="http://schemas.openxmlformats.org/officeDocument/2006/relationships/hyperlink" Target="http://ift.tt/1bFiycf" TargetMode="External"/><Relationship Id="rId1168" Type="http://schemas.openxmlformats.org/officeDocument/2006/relationships/hyperlink" Target="http://ift.tt/1jXhJDM" TargetMode="External"/><Relationship Id="rId2015" Type="http://schemas.openxmlformats.org/officeDocument/2006/relationships/hyperlink" Target="http://ift.tt/1gJFCOG" TargetMode="External"/><Relationship Id="rId2499" Type="http://schemas.openxmlformats.org/officeDocument/2006/relationships/hyperlink" Target="http://ift.tt/1aAAWbc" TargetMode="External"/><Relationship Id="rId2049" Type="http://schemas.openxmlformats.org/officeDocument/2006/relationships/hyperlink" Target="http://ift.tt/1fN8wKk" TargetMode="External"/><Relationship Id="rId129" Type="http://schemas.openxmlformats.org/officeDocument/2006/relationships/hyperlink" Target="http://ift.tt/1kbfcn8" TargetMode="External"/><Relationship Id="rId128" Type="http://schemas.openxmlformats.org/officeDocument/2006/relationships/hyperlink" Target="http://ift.tt/1kbf2w0" TargetMode="External"/><Relationship Id="rId127" Type="http://schemas.openxmlformats.org/officeDocument/2006/relationships/hyperlink" Target="http://ift.tt/1gsSc4U" TargetMode="External"/><Relationship Id="rId126" Type="http://schemas.openxmlformats.org/officeDocument/2006/relationships/hyperlink" Target="http://ift.tt/1hQ0fFm" TargetMode="External"/><Relationship Id="rId1190" Type="http://schemas.openxmlformats.org/officeDocument/2006/relationships/hyperlink" Target="http://ift.tt/1jXhJDM" TargetMode="External"/><Relationship Id="rId1191" Type="http://schemas.openxmlformats.org/officeDocument/2006/relationships/hyperlink" Target="http://ift.tt/1i4fpaa" TargetMode="External"/><Relationship Id="rId1192" Type="http://schemas.openxmlformats.org/officeDocument/2006/relationships/hyperlink" Target="http://ift.tt/1abPvBK" TargetMode="External"/><Relationship Id="rId1193" Type="http://schemas.openxmlformats.org/officeDocument/2006/relationships/hyperlink" Target="http://ift.tt/1egw4cc" TargetMode="External"/><Relationship Id="rId2040" Type="http://schemas.openxmlformats.org/officeDocument/2006/relationships/hyperlink" Target="http://ift.tt/1ilBzEY" TargetMode="External"/><Relationship Id="rId121" Type="http://schemas.openxmlformats.org/officeDocument/2006/relationships/hyperlink" Target="http://ift.tt/1iO09lr" TargetMode="External"/><Relationship Id="rId1194" Type="http://schemas.openxmlformats.org/officeDocument/2006/relationships/hyperlink" Target="http://ift.tt/1fJtzw4" TargetMode="External"/><Relationship Id="rId2041" Type="http://schemas.openxmlformats.org/officeDocument/2006/relationships/hyperlink" Target="http://ift.tt/1ilBQYN" TargetMode="External"/><Relationship Id="rId120" Type="http://schemas.openxmlformats.org/officeDocument/2006/relationships/hyperlink" Target="http://ift.tt/1iO07tN" TargetMode="External"/><Relationship Id="rId1195" Type="http://schemas.openxmlformats.org/officeDocument/2006/relationships/hyperlink" Target="http://ift.tt/1egw4sT" TargetMode="External"/><Relationship Id="rId2042" Type="http://schemas.openxmlformats.org/officeDocument/2006/relationships/hyperlink" Target="http://ift.tt/1ilCaqe" TargetMode="External"/><Relationship Id="rId1196" Type="http://schemas.openxmlformats.org/officeDocument/2006/relationships/hyperlink" Target="http://ift.tt/1nAMZZy" TargetMode="External"/><Relationship Id="rId2043" Type="http://schemas.openxmlformats.org/officeDocument/2006/relationships/hyperlink" Target="http://ift.tt/1c10sBE" TargetMode="External"/><Relationship Id="rId1197" Type="http://schemas.openxmlformats.org/officeDocument/2006/relationships/hyperlink" Target="http://ift.tt/1nAMZZA" TargetMode="External"/><Relationship Id="rId2044" Type="http://schemas.openxmlformats.org/officeDocument/2006/relationships/hyperlink" Target="http://ift.tt/1gKsx7K" TargetMode="External"/><Relationship Id="rId125" Type="http://schemas.openxmlformats.org/officeDocument/2006/relationships/hyperlink" Target="http://ift.tt/1hQ0dgJ" TargetMode="External"/><Relationship Id="rId1198" Type="http://schemas.openxmlformats.org/officeDocument/2006/relationships/hyperlink" Target="http://ift.tt/1fJtxUV" TargetMode="External"/><Relationship Id="rId2045" Type="http://schemas.openxmlformats.org/officeDocument/2006/relationships/hyperlink" Target="http://ift.tt/1k9awjX" TargetMode="External"/><Relationship Id="rId124" Type="http://schemas.openxmlformats.org/officeDocument/2006/relationships/hyperlink" Target="http://ift.tt/1iO09BK" TargetMode="External"/><Relationship Id="rId1199" Type="http://schemas.openxmlformats.org/officeDocument/2006/relationships/hyperlink" Target="http://ift.tt/1egw4ck" TargetMode="External"/><Relationship Id="rId2046" Type="http://schemas.openxmlformats.org/officeDocument/2006/relationships/hyperlink" Target="http://ift.tt/1gKsN6L" TargetMode="External"/><Relationship Id="rId123" Type="http://schemas.openxmlformats.org/officeDocument/2006/relationships/hyperlink" Target="http://ift.tt/1iO07tV" TargetMode="External"/><Relationship Id="rId2047" Type="http://schemas.openxmlformats.org/officeDocument/2006/relationships/hyperlink" Target="http://ift.tt/1k8tfwa" TargetMode="External"/><Relationship Id="rId122" Type="http://schemas.openxmlformats.org/officeDocument/2006/relationships/hyperlink" Target="http://ift.tt/1kaZRms" TargetMode="External"/><Relationship Id="rId2048" Type="http://schemas.openxmlformats.org/officeDocument/2006/relationships/hyperlink" Target="http://ift.tt/1gKsTvn" TargetMode="External"/><Relationship Id="rId2038" Type="http://schemas.openxmlformats.org/officeDocument/2006/relationships/hyperlink" Target="http://ift.tt/1cRgIsV" TargetMode="External"/><Relationship Id="rId2039" Type="http://schemas.openxmlformats.org/officeDocument/2006/relationships/hyperlink" Target="http://ift.tt/1aZpDKn" TargetMode="External"/><Relationship Id="rId118" Type="http://schemas.openxmlformats.org/officeDocument/2006/relationships/hyperlink" Target="http://ift.tt/1gsKp7c" TargetMode="External"/><Relationship Id="rId117" Type="http://schemas.openxmlformats.org/officeDocument/2006/relationships/hyperlink" Target="http://ift.tt/1gsKmZ8" TargetMode="External"/><Relationship Id="rId116" Type="http://schemas.openxmlformats.org/officeDocument/2006/relationships/hyperlink" Target="http://ift.tt/1jMhvz8" TargetMode="External"/><Relationship Id="rId115" Type="http://schemas.openxmlformats.org/officeDocument/2006/relationships/hyperlink" Target="http://ift.tt/MiKNHu" TargetMode="External"/><Relationship Id="rId599" Type="http://schemas.openxmlformats.org/officeDocument/2006/relationships/hyperlink" Target="http://ift.tt/1hVK21x" TargetMode="External"/><Relationship Id="rId1180" Type="http://schemas.openxmlformats.org/officeDocument/2006/relationships/hyperlink" Target="http://ift.tt/1nAUQGx" TargetMode="External"/><Relationship Id="rId1181" Type="http://schemas.openxmlformats.org/officeDocument/2006/relationships/hyperlink" Target="http://ift.tt/1bNp3tA" TargetMode="External"/><Relationship Id="rId119" Type="http://schemas.openxmlformats.org/officeDocument/2006/relationships/hyperlink" Target="http://ift.tt/1iO09ln" TargetMode="External"/><Relationship Id="rId1182" Type="http://schemas.openxmlformats.org/officeDocument/2006/relationships/hyperlink" Target="http://ift.tt/1bNpa8y" TargetMode="External"/><Relationship Id="rId110" Type="http://schemas.openxmlformats.org/officeDocument/2006/relationships/hyperlink" Target="http://ift.tt/1fhxlxC" TargetMode="External"/><Relationship Id="rId594" Type="http://schemas.openxmlformats.org/officeDocument/2006/relationships/hyperlink" Target="http://ift.tt/1cBJXQp" TargetMode="External"/><Relationship Id="rId1183" Type="http://schemas.openxmlformats.org/officeDocument/2006/relationships/hyperlink" Target="http://ift.tt/1bNpbJB" TargetMode="External"/><Relationship Id="rId2030" Type="http://schemas.openxmlformats.org/officeDocument/2006/relationships/hyperlink" Target="http://ift.tt/1ikjaIW" TargetMode="External"/><Relationship Id="rId593" Type="http://schemas.openxmlformats.org/officeDocument/2006/relationships/hyperlink" Target="http://ift.tt/1fosxXs" TargetMode="External"/><Relationship Id="rId1184" Type="http://schemas.openxmlformats.org/officeDocument/2006/relationships/hyperlink" Target="http://ift.tt/1nAV5Bg" TargetMode="External"/><Relationship Id="rId2031" Type="http://schemas.openxmlformats.org/officeDocument/2006/relationships/hyperlink" Target="http://ift.tt/1cRg2DV" TargetMode="External"/><Relationship Id="rId592" Type="http://schemas.openxmlformats.org/officeDocument/2006/relationships/hyperlink" Target="http://ift.tt/1cBJZrJ" TargetMode="External"/><Relationship Id="rId1185" Type="http://schemas.openxmlformats.org/officeDocument/2006/relationships/hyperlink" Target="http://ift.tt/1nAV2Wb" TargetMode="External"/><Relationship Id="rId2032" Type="http://schemas.openxmlformats.org/officeDocument/2006/relationships/hyperlink" Target="http://ift.tt/1cRgi65" TargetMode="External"/><Relationship Id="rId591" Type="http://schemas.openxmlformats.org/officeDocument/2006/relationships/hyperlink" Target="http://ift.tt/1aKXlD5" TargetMode="External"/><Relationship Id="rId1186" Type="http://schemas.openxmlformats.org/officeDocument/2006/relationships/hyperlink" Target="http://ift.tt/1dejwMg" TargetMode="External"/><Relationship Id="rId2033" Type="http://schemas.openxmlformats.org/officeDocument/2006/relationships/hyperlink" Target="http://ift.tt/1ikjszx" TargetMode="External"/><Relationship Id="rId114" Type="http://schemas.openxmlformats.org/officeDocument/2006/relationships/hyperlink" Target="http://ift.tt/1fhC2HH" TargetMode="External"/><Relationship Id="rId598" Type="http://schemas.openxmlformats.org/officeDocument/2006/relationships/hyperlink" Target="http://ift.tt/1cBJZI4" TargetMode="External"/><Relationship Id="rId1187" Type="http://schemas.openxmlformats.org/officeDocument/2006/relationships/hyperlink" Target="http://ift.tt/1fxaq1v" TargetMode="External"/><Relationship Id="rId2034" Type="http://schemas.openxmlformats.org/officeDocument/2006/relationships/hyperlink" Target="http://ift.tt/1kLSCSl" TargetMode="External"/><Relationship Id="rId113" Type="http://schemas.openxmlformats.org/officeDocument/2006/relationships/hyperlink" Target="http://ift.tt/1jMhnje" TargetMode="External"/><Relationship Id="rId597" Type="http://schemas.openxmlformats.org/officeDocument/2006/relationships/hyperlink" Target="http://ift.tt/MzFu7q" TargetMode="External"/><Relationship Id="rId1188" Type="http://schemas.openxmlformats.org/officeDocument/2006/relationships/hyperlink" Target="http://ift.tt/1fxaqhV" TargetMode="External"/><Relationship Id="rId2035" Type="http://schemas.openxmlformats.org/officeDocument/2006/relationships/hyperlink" Target="http://ift.tt/1ikjJCk" TargetMode="External"/><Relationship Id="rId112" Type="http://schemas.openxmlformats.org/officeDocument/2006/relationships/hyperlink" Target="http://ift.tt/1jMhkE1" TargetMode="External"/><Relationship Id="rId596" Type="http://schemas.openxmlformats.org/officeDocument/2006/relationships/hyperlink" Target="http://ift.tt/1cBJXQx" TargetMode="External"/><Relationship Id="rId1189" Type="http://schemas.openxmlformats.org/officeDocument/2006/relationships/hyperlink" Target="http://ift.tt/1i4f9bn" TargetMode="External"/><Relationship Id="rId2036" Type="http://schemas.openxmlformats.org/officeDocument/2006/relationships/hyperlink" Target="http://ift.tt/1cRgC4C" TargetMode="External"/><Relationship Id="rId111" Type="http://schemas.openxmlformats.org/officeDocument/2006/relationships/hyperlink" Target="http://ift.tt/U46Lyb" TargetMode="External"/><Relationship Id="rId595" Type="http://schemas.openxmlformats.org/officeDocument/2006/relationships/hyperlink" Target="http://ift.tt/1fosAT2" TargetMode="External"/><Relationship Id="rId2037" Type="http://schemas.openxmlformats.org/officeDocument/2006/relationships/hyperlink" Target="http://ift.tt/1ikk3RI" TargetMode="External"/><Relationship Id="rId1136" Type="http://schemas.openxmlformats.org/officeDocument/2006/relationships/hyperlink" Target="http://ift.tt/1aPwiXi" TargetMode="External"/><Relationship Id="rId2467" Type="http://schemas.openxmlformats.org/officeDocument/2006/relationships/hyperlink" Target="http://ift.tt/1fApycS" TargetMode="External"/><Relationship Id="rId1137" Type="http://schemas.openxmlformats.org/officeDocument/2006/relationships/hyperlink" Target="http://ift.tt/MJ23Xe" TargetMode="External"/><Relationship Id="rId2468" Type="http://schemas.openxmlformats.org/officeDocument/2006/relationships/hyperlink" Target="http://ift.tt/LV14m4" TargetMode="External"/><Relationship Id="rId1138" Type="http://schemas.openxmlformats.org/officeDocument/2006/relationships/hyperlink" Target="http://ift.tt/LhfcFi" TargetMode="External"/><Relationship Id="rId2469" Type="http://schemas.openxmlformats.org/officeDocument/2006/relationships/hyperlink" Target="http://ift.tt/1nY6XgZ" TargetMode="External"/><Relationship Id="rId1139" Type="http://schemas.openxmlformats.org/officeDocument/2006/relationships/hyperlink" Target="http://ift.tt/MJ2fWB" TargetMode="External"/><Relationship Id="rId547" Type="http://schemas.openxmlformats.org/officeDocument/2006/relationships/hyperlink" Target="http://ift.tt/1cBpZW2" TargetMode="External"/><Relationship Id="rId546" Type="http://schemas.openxmlformats.org/officeDocument/2006/relationships/hyperlink" Target="http://ift.tt/1fnUjTZ" TargetMode="External"/><Relationship Id="rId545" Type="http://schemas.openxmlformats.org/officeDocument/2006/relationships/hyperlink" Target="http://ift.tt/1fnUjTX" TargetMode="External"/><Relationship Id="rId544" Type="http://schemas.openxmlformats.org/officeDocument/2006/relationships/hyperlink" Target="http://ift.tt/1fnUheN" TargetMode="External"/><Relationship Id="rId549" Type="http://schemas.openxmlformats.org/officeDocument/2006/relationships/hyperlink" Target="http://ift.tt/1ecg62P" TargetMode="External"/><Relationship Id="rId548" Type="http://schemas.openxmlformats.org/officeDocument/2006/relationships/hyperlink" Target="http://ift.tt/1ecg62K" TargetMode="External"/><Relationship Id="rId2460" Type="http://schemas.openxmlformats.org/officeDocument/2006/relationships/hyperlink" Target="http://ift.tt/1eZqHJz" TargetMode="External"/><Relationship Id="rId1130" Type="http://schemas.openxmlformats.org/officeDocument/2006/relationships/hyperlink" Target="http://ift.tt/1kqPyLh" TargetMode="External"/><Relationship Id="rId2461" Type="http://schemas.openxmlformats.org/officeDocument/2006/relationships/hyperlink" Target="http://ift.tt/1d0rKfy" TargetMode="External"/><Relationship Id="rId1131" Type="http://schemas.openxmlformats.org/officeDocument/2006/relationships/hyperlink" Target="http://ift.tt/1iXEJlQ" TargetMode="External"/><Relationship Id="rId2462" Type="http://schemas.openxmlformats.org/officeDocument/2006/relationships/hyperlink" Target="http://ift.tt/1fAmuNU" TargetMode="External"/><Relationship Id="rId543" Type="http://schemas.openxmlformats.org/officeDocument/2006/relationships/hyperlink" Target="http://ift.tt/1fnUe2q" TargetMode="External"/><Relationship Id="rId1132" Type="http://schemas.openxmlformats.org/officeDocument/2006/relationships/hyperlink" Target="http://ift.tt/1nzKs1K" TargetMode="External"/><Relationship Id="rId2463" Type="http://schemas.openxmlformats.org/officeDocument/2006/relationships/hyperlink" Target="http://ift.tt/1anmSMT" TargetMode="External"/><Relationship Id="rId542" Type="http://schemas.openxmlformats.org/officeDocument/2006/relationships/hyperlink" Target="http://ift.tt/1cBpMlH" TargetMode="External"/><Relationship Id="rId1133" Type="http://schemas.openxmlformats.org/officeDocument/2006/relationships/hyperlink" Target="http://ift.tt/1nzKu9T" TargetMode="External"/><Relationship Id="rId2464" Type="http://schemas.openxmlformats.org/officeDocument/2006/relationships/hyperlink" Target="http://ift.tt/LV12e6" TargetMode="External"/><Relationship Id="rId541" Type="http://schemas.openxmlformats.org/officeDocument/2006/relationships/hyperlink" Target="http://ift.tt/1fnU1MW" TargetMode="External"/><Relationship Id="rId1134" Type="http://schemas.openxmlformats.org/officeDocument/2006/relationships/hyperlink" Target="http://ift.tt/1fwknwO" TargetMode="External"/><Relationship Id="rId2465" Type="http://schemas.openxmlformats.org/officeDocument/2006/relationships/hyperlink" Target="http://ift.tt/Nb3D4k" TargetMode="External"/><Relationship Id="rId540" Type="http://schemas.openxmlformats.org/officeDocument/2006/relationships/hyperlink" Target="http://ift.tt/1hUXm6g" TargetMode="External"/><Relationship Id="rId1135" Type="http://schemas.openxmlformats.org/officeDocument/2006/relationships/hyperlink" Target="http://ift.tt/1i2ScoS" TargetMode="External"/><Relationship Id="rId2466" Type="http://schemas.openxmlformats.org/officeDocument/2006/relationships/hyperlink" Target="http://ift.tt/Nb3Gx3" TargetMode="External"/><Relationship Id="rId1125" Type="http://schemas.openxmlformats.org/officeDocument/2006/relationships/hyperlink" Target="http://ift.tt/1dU6mEh" TargetMode="External"/><Relationship Id="rId2456" Type="http://schemas.openxmlformats.org/officeDocument/2006/relationships/hyperlink" Target="http://ift.tt/1eZqqWZ" TargetMode="External"/><Relationship Id="rId1126" Type="http://schemas.openxmlformats.org/officeDocument/2006/relationships/hyperlink" Target="http://ift.tt/1kqNi6J" TargetMode="External"/><Relationship Id="rId2457" Type="http://schemas.openxmlformats.org/officeDocument/2006/relationships/hyperlink" Target="http://ift.tt/1nY7BLv" TargetMode="External"/><Relationship Id="rId1127" Type="http://schemas.openxmlformats.org/officeDocument/2006/relationships/hyperlink" Target="http://ift.tt/1kqPyL5" TargetMode="External"/><Relationship Id="rId2458" Type="http://schemas.openxmlformats.org/officeDocument/2006/relationships/hyperlink" Target="http://ift.tt/1eZqBl8" TargetMode="External"/><Relationship Id="rId1128" Type="http://schemas.openxmlformats.org/officeDocument/2006/relationships/hyperlink" Target="http://ift.tt/MIEz4A" TargetMode="External"/><Relationship Id="rId2459" Type="http://schemas.openxmlformats.org/officeDocument/2006/relationships/hyperlink" Target="http://ift.tt/1nY7M9t" TargetMode="External"/><Relationship Id="rId1129" Type="http://schemas.openxmlformats.org/officeDocument/2006/relationships/hyperlink" Target="http://ift.tt/1kqJwu8" TargetMode="External"/><Relationship Id="rId536" Type="http://schemas.openxmlformats.org/officeDocument/2006/relationships/hyperlink" Target="http://ift.tt/1fgvacg" TargetMode="External"/><Relationship Id="rId535" Type="http://schemas.openxmlformats.org/officeDocument/2006/relationships/hyperlink" Target="http://ift.tt/1fgvacf" TargetMode="External"/><Relationship Id="rId534" Type="http://schemas.openxmlformats.org/officeDocument/2006/relationships/hyperlink" Target="http://ift.tt/1ntsrSx" TargetMode="External"/><Relationship Id="rId533" Type="http://schemas.openxmlformats.org/officeDocument/2006/relationships/hyperlink" Target="http://ift.tt/1ntspu9" TargetMode="External"/><Relationship Id="rId539" Type="http://schemas.openxmlformats.org/officeDocument/2006/relationships/hyperlink" Target="http://ift.tt/1cBlFGh" TargetMode="External"/><Relationship Id="rId538" Type="http://schemas.openxmlformats.org/officeDocument/2006/relationships/hyperlink" Target="http://ift.tt/1hUXlPQ" TargetMode="External"/><Relationship Id="rId537" Type="http://schemas.openxmlformats.org/officeDocument/2006/relationships/hyperlink" Target="http://ift.tt/1cBlFGa" TargetMode="External"/><Relationship Id="rId2450" Type="http://schemas.openxmlformats.org/officeDocument/2006/relationships/hyperlink" Target="http://ift.tt/NaWTUd" TargetMode="External"/><Relationship Id="rId1120" Type="http://schemas.openxmlformats.org/officeDocument/2006/relationships/hyperlink" Target="http://ift.tt/MIKre6" TargetMode="External"/><Relationship Id="rId2451" Type="http://schemas.openxmlformats.org/officeDocument/2006/relationships/hyperlink" Target="http://ift.tt/1eZqjL1" TargetMode="External"/><Relationship Id="rId532" Type="http://schemas.openxmlformats.org/officeDocument/2006/relationships/hyperlink" Target="http://ift.tt/1ntsqOu" TargetMode="External"/><Relationship Id="rId1121" Type="http://schemas.openxmlformats.org/officeDocument/2006/relationships/hyperlink" Target="http://ift.tt/1gAjHcV" TargetMode="External"/><Relationship Id="rId2452" Type="http://schemas.openxmlformats.org/officeDocument/2006/relationships/hyperlink" Target="http://ift.tt/1nY7nnJ" TargetMode="External"/><Relationship Id="rId531" Type="http://schemas.openxmlformats.org/officeDocument/2006/relationships/hyperlink" Target="http://ift.tt/1fgv98a" TargetMode="External"/><Relationship Id="rId1122" Type="http://schemas.openxmlformats.org/officeDocument/2006/relationships/hyperlink" Target="http://ift.tt/1i2CY3f" TargetMode="External"/><Relationship Id="rId2453" Type="http://schemas.openxmlformats.org/officeDocument/2006/relationships/hyperlink" Target="http://ift.tt/1nY7oYx" TargetMode="External"/><Relationship Id="rId530" Type="http://schemas.openxmlformats.org/officeDocument/2006/relationships/hyperlink" Target="http://ift.tt/1fgv83V" TargetMode="External"/><Relationship Id="rId1123" Type="http://schemas.openxmlformats.org/officeDocument/2006/relationships/hyperlink" Target="http://ift.tt/1nzvE38" TargetMode="External"/><Relationship Id="rId2454" Type="http://schemas.openxmlformats.org/officeDocument/2006/relationships/hyperlink" Target="http://ift.tt/1eZqnKQ" TargetMode="External"/><Relationship Id="rId1124" Type="http://schemas.openxmlformats.org/officeDocument/2006/relationships/hyperlink" Target="http://ift.tt/1nzvBo3" TargetMode="External"/><Relationship Id="rId2455" Type="http://schemas.openxmlformats.org/officeDocument/2006/relationships/hyperlink" Target="http://ift.tt/1eZqsyb" TargetMode="External"/><Relationship Id="rId1158" Type="http://schemas.openxmlformats.org/officeDocument/2006/relationships/hyperlink" Target="http://ift.tt/1aPTWmw" TargetMode="External"/><Relationship Id="rId2005" Type="http://schemas.openxmlformats.org/officeDocument/2006/relationships/hyperlink" Target="http://ift.tt/1cRgC4C" TargetMode="External"/><Relationship Id="rId2489" Type="http://schemas.openxmlformats.org/officeDocument/2006/relationships/hyperlink" Target="http://ift.tt/1b6DFcU" TargetMode="External"/><Relationship Id="rId1159" Type="http://schemas.openxmlformats.org/officeDocument/2006/relationships/hyperlink" Target="http://ift.tt/1aPRGeY" TargetMode="External"/><Relationship Id="rId2006" Type="http://schemas.openxmlformats.org/officeDocument/2006/relationships/hyperlink" Target="http://ift.tt/1ikk3RI" TargetMode="External"/><Relationship Id="rId2007" Type="http://schemas.openxmlformats.org/officeDocument/2006/relationships/hyperlink" Target="http://ift.tt/1cRgIsV" TargetMode="External"/><Relationship Id="rId2008" Type="http://schemas.openxmlformats.org/officeDocument/2006/relationships/hyperlink" Target="http://ift.tt/1aZpDKn" TargetMode="External"/><Relationship Id="rId2009" Type="http://schemas.openxmlformats.org/officeDocument/2006/relationships/hyperlink" Target="http://ift.tt/1jbZwlZ?" TargetMode="External"/><Relationship Id="rId569" Type="http://schemas.openxmlformats.org/officeDocument/2006/relationships/hyperlink" Target="http://ift.tt/1bbYhen" TargetMode="External"/><Relationship Id="rId568" Type="http://schemas.openxmlformats.org/officeDocument/2006/relationships/hyperlink" Target="http://ift.tt/1bbYcas" TargetMode="External"/><Relationship Id="rId567" Type="http://schemas.openxmlformats.org/officeDocument/2006/relationships/hyperlink" Target="http://ift.tt/1bbXZUW" TargetMode="External"/><Relationship Id="rId566" Type="http://schemas.openxmlformats.org/officeDocument/2006/relationships/hyperlink" Target="http://ift.tt/1bbXY35" TargetMode="External"/><Relationship Id="rId2480" Type="http://schemas.openxmlformats.org/officeDocument/2006/relationships/hyperlink" Target="http://ift.tt/1eZqsyb" TargetMode="External"/><Relationship Id="rId561" Type="http://schemas.openxmlformats.org/officeDocument/2006/relationships/hyperlink" Target="http://ift.tt/1bF1OBZ" TargetMode="External"/><Relationship Id="rId1150" Type="http://schemas.openxmlformats.org/officeDocument/2006/relationships/hyperlink" Target="http://ift.tt/1bh0BnA" TargetMode="External"/><Relationship Id="rId2481" Type="http://schemas.openxmlformats.org/officeDocument/2006/relationships/hyperlink" Target="http://ift.tt/1eZqqWZ" TargetMode="External"/><Relationship Id="rId560" Type="http://schemas.openxmlformats.org/officeDocument/2006/relationships/hyperlink" Target="http://ift.tt/1bDXCSS" TargetMode="External"/><Relationship Id="rId1151" Type="http://schemas.openxmlformats.org/officeDocument/2006/relationships/hyperlink" Target="http://ift.tt/1ijmbK1" TargetMode="External"/><Relationship Id="rId2482" Type="http://schemas.openxmlformats.org/officeDocument/2006/relationships/hyperlink" Target="http://ift.tt/1eZqBl8" TargetMode="External"/><Relationship Id="rId1152" Type="http://schemas.openxmlformats.org/officeDocument/2006/relationships/hyperlink" Target="http://ift.tt/1krFMby" TargetMode="External"/><Relationship Id="rId2483" Type="http://schemas.openxmlformats.org/officeDocument/2006/relationships/hyperlink" Target="http://ift.tt/1nY7M9t" TargetMode="External"/><Relationship Id="rId1153" Type="http://schemas.openxmlformats.org/officeDocument/2006/relationships/hyperlink" Target="http://ift.tt/1ijmbK3" TargetMode="External"/><Relationship Id="rId2000" Type="http://schemas.openxmlformats.org/officeDocument/2006/relationships/hyperlink" Target="http://ift.tt/1cRg2DV" TargetMode="External"/><Relationship Id="rId2484" Type="http://schemas.openxmlformats.org/officeDocument/2006/relationships/hyperlink" Target="http://ift.tt/1eZqHJz" TargetMode="External"/><Relationship Id="rId565" Type="http://schemas.openxmlformats.org/officeDocument/2006/relationships/hyperlink" Target="http://ift.tt/1jQEgSz" TargetMode="External"/><Relationship Id="rId1154" Type="http://schemas.openxmlformats.org/officeDocument/2006/relationships/hyperlink" Target="http://ift.tt/1fk4bMJ" TargetMode="External"/><Relationship Id="rId2001" Type="http://schemas.openxmlformats.org/officeDocument/2006/relationships/hyperlink" Target="http://ift.tt/1cRgi65" TargetMode="External"/><Relationship Id="rId2485" Type="http://schemas.openxmlformats.org/officeDocument/2006/relationships/hyperlink" Target="http://ift.tt/1d0rKfy" TargetMode="External"/><Relationship Id="rId564" Type="http://schemas.openxmlformats.org/officeDocument/2006/relationships/hyperlink" Target="http://ift.tt/1jPLVRg" TargetMode="External"/><Relationship Id="rId1155" Type="http://schemas.openxmlformats.org/officeDocument/2006/relationships/hyperlink" Target="http://ift.tt/1bh0BDU" TargetMode="External"/><Relationship Id="rId2002" Type="http://schemas.openxmlformats.org/officeDocument/2006/relationships/hyperlink" Target="http://ift.tt/1ikjszx" TargetMode="External"/><Relationship Id="rId2486" Type="http://schemas.openxmlformats.org/officeDocument/2006/relationships/hyperlink" Target="http://ift.tt/1fAmuNU" TargetMode="External"/><Relationship Id="rId563" Type="http://schemas.openxmlformats.org/officeDocument/2006/relationships/hyperlink" Target="http://ift.tt/1jQEedC" TargetMode="External"/><Relationship Id="rId1156" Type="http://schemas.openxmlformats.org/officeDocument/2006/relationships/hyperlink" Target="http://ift.tt/1iYgxjb" TargetMode="External"/><Relationship Id="rId2003" Type="http://schemas.openxmlformats.org/officeDocument/2006/relationships/hyperlink" Target="http://ift.tt/1kLSCSl" TargetMode="External"/><Relationship Id="rId2487" Type="http://schemas.openxmlformats.org/officeDocument/2006/relationships/hyperlink" Target="http://ift.tt/1anmSMT" TargetMode="External"/><Relationship Id="rId562" Type="http://schemas.openxmlformats.org/officeDocument/2006/relationships/hyperlink" Target="http://ift.tt/1jQA7OA" TargetMode="External"/><Relationship Id="rId1157" Type="http://schemas.openxmlformats.org/officeDocument/2006/relationships/hyperlink" Target="http://ift.tt/1iYgyUz" TargetMode="External"/><Relationship Id="rId2004" Type="http://schemas.openxmlformats.org/officeDocument/2006/relationships/hyperlink" Target="http://ift.tt/1ikjJCk" TargetMode="External"/><Relationship Id="rId2488" Type="http://schemas.openxmlformats.org/officeDocument/2006/relationships/hyperlink" Target="http://ift.tt/LV12e6" TargetMode="External"/><Relationship Id="rId1147" Type="http://schemas.openxmlformats.org/officeDocument/2006/relationships/hyperlink" Target="http://ift.tt/1jWB7Rm" TargetMode="External"/><Relationship Id="rId2478" Type="http://schemas.openxmlformats.org/officeDocument/2006/relationships/hyperlink" Target="http://ift.tt/1nY7oYx" TargetMode="External"/><Relationship Id="rId1148" Type="http://schemas.openxmlformats.org/officeDocument/2006/relationships/hyperlink" Target="http://ift.tt/1hqt5Mr" TargetMode="External"/><Relationship Id="rId2479" Type="http://schemas.openxmlformats.org/officeDocument/2006/relationships/hyperlink" Target="http://ift.tt/1eZqnKQ" TargetMode="External"/><Relationship Id="rId1149" Type="http://schemas.openxmlformats.org/officeDocument/2006/relationships/hyperlink" Target="http://ift.tt/1gAHcm9" TargetMode="External"/><Relationship Id="rId558" Type="http://schemas.openxmlformats.org/officeDocument/2006/relationships/hyperlink" Target="http://ift.tt/1feSxmi" TargetMode="External"/><Relationship Id="rId557" Type="http://schemas.openxmlformats.org/officeDocument/2006/relationships/hyperlink" Target="http://ift.tt/1gvVeFC" TargetMode="External"/><Relationship Id="rId556" Type="http://schemas.openxmlformats.org/officeDocument/2006/relationships/hyperlink" Target="http://ift.tt/1fCbQ9E" TargetMode="External"/><Relationship Id="rId555" Type="http://schemas.openxmlformats.org/officeDocument/2006/relationships/hyperlink" Target="http://ift.tt/1fCbLTC" TargetMode="External"/><Relationship Id="rId559" Type="http://schemas.openxmlformats.org/officeDocument/2006/relationships/hyperlink" Target="http://ift.tt/1hV5Fiz" TargetMode="External"/><Relationship Id="rId550" Type="http://schemas.openxmlformats.org/officeDocument/2006/relationships/hyperlink" Target="http://ift.tt/1fCbG2g" TargetMode="External"/><Relationship Id="rId2470" Type="http://schemas.openxmlformats.org/officeDocument/2006/relationships/hyperlink" Target="http://ift.tt/1eZpVfy" TargetMode="External"/><Relationship Id="rId1140" Type="http://schemas.openxmlformats.org/officeDocument/2006/relationships/hyperlink" Target="http://ift.tt/Ll6lm8" TargetMode="External"/><Relationship Id="rId2471" Type="http://schemas.openxmlformats.org/officeDocument/2006/relationships/hyperlink" Target="http://ift.tt/1nY7cJ0" TargetMode="External"/><Relationship Id="rId1141" Type="http://schemas.openxmlformats.org/officeDocument/2006/relationships/hyperlink" Target="http://ift.tt/MJ5Bss" TargetMode="External"/><Relationship Id="rId2472" Type="http://schemas.openxmlformats.org/officeDocument/2006/relationships/hyperlink" Target="http://ift.tt/1nY7hMD" TargetMode="External"/><Relationship Id="rId1142" Type="http://schemas.openxmlformats.org/officeDocument/2006/relationships/hyperlink" Target="http://ift.tt/MJ5DRk" TargetMode="External"/><Relationship Id="rId2473" Type="http://schemas.openxmlformats.org/officeDocument/2006/relationships/hyperlink" Target="http://ift.tt/1nY7hMF" TargetMode="External"/><Relationship Id="rId554" Type="http://schemas.openxmlformats.org/officeDocument/2006/relationships/hyperlink" Target="http://ift.tt/1ecg9eX" TargetMode="External"/><Relationship Id="rId1143" Type="http://schemas.openxmlformats.org/officeDocument/2006/relationships/hyperlink" Target="http://ift.tt/1i3kHmp" TargetMode="External"/><Relationship Id="rId2474" Type="http://schemas.openxmlformats.org/officeDocument/2006/relationships/hyperlink" Target="http://ift.tt/1l2erx9" TargetMode="External"/><Relationship Id="rId553" Type="http://schemas.openxmlformats.org/officeDocument/2006/relationships/hyperlink" Target="http://ift.tt/1ecgaQ3" TargetMode="External"/><Relationship Id="rId1144" Type="http://schemas.openxmlformats.org/officeDocument/2006/relationships/hyperlink" Target="http://ift.tt/1krLPwS" TargetMode="External"/><Relationship Id="rId2475" Type="http://schemas.openxmlformats.org/officeDocument/2006/relationships/hyperlink" Target="http://ift.tt/NaWTUd" TargetMode="External"/><Relationship Id="rId552" Type="http://schemas.openxmlformats.org/officeDocument/2006/relationships/hyperlink" Target="http://ift.tt/1ecg8ry" TargetMode="External"/><Relationship Id="rId1145" Type="http://schemas.openxmlformats.org/officeDocument/2006/relationships/hyperlink" Target="http://ift.tt/1gAHeu0" TargetMode="External"/><Relationship Id="rId2476" Type="http://schemas.openxmlformats.org/officeDocument/2006/relationships/hyperlink" Target="http://ift.tt/1eZqjL1" TargetMode="External"/><Relationship Id="rId551" Type="http://schemas.openxmlformats.org/officeDocument/2006/relationships/hyperlink" Target="http://ift.tt/1ecg7ns" TargetMode="External"/><Relationship Id="rId1146" Type="http://schemas.openxmlformats.org/officeDocument/2006/relationships/hyperlink" Target="http://ift.tt/1bMoss4" TargetMode="External"/><Relationship Id="rId2477" Type="http://schemas.openxmlformats.org/officeDocument/2006/relationships/hyperlink" Target="http://ift.tt/1nY7nnJ" TargetMode="External"/><Relationship Id="rId2090" Type="http://schemas.openxmlformats.org/officeDocument/2006/relationships/hyperlink" Target="http://ift.tt/1c1XZXC" TargetMode="External"/><Relationship Id="rId2091" Type="http://schemas.openxmlformats.org/officeDocument/2006/relationships/hyperlink" Target="http://ift.tt/1bsONyt" TargetMode="External"/><Relationship Id="rId2092" Type="http://schemas.openxmlformats.org/officeDocument/2006/relationships/hyperlink" Target="http://ift.tt/1kQbcbR" TargetMode="External"/><Relationship Id="rId2093" Type="http://schemas.openxmlformats.org/officeDocument/2006/relationships/hyperlink" Target="http://ift.tt/1bsOPq6" TargetMode="External"/><Relationship Id="rId2094" Type="http://schemas.openxmlformats.org/officeDocument/2006/relationships/hyperlink" Target="http://ift.tt/1kQbhwl" TargetMode="External"/><Relationship Id="rId2095" Type="http://schemas.openxmlformats.org/officeDocument/2006/relationships/hyperlink" Target="http://ift.tt/1ftetua" TargetMode="External"/><Relationship Id="rId2096" Type="http://schemas.openxmlformats.org/officeDocument/2006/relationships/hyperlink" Target="http://ift.tt/Lx2Mco" TargetMode="External"/><Relationship Id="rId2097" Type="http://schemas.openxmlformats.org/officeDocument/2006/relationships/hyperlink" Target="http://ift.tt/1fOzyB0" TargetMode="External"/><Relationship Id="rId2098" Type="http://schemas.openxmlformats.org/officeDocument/2006/relationships/hyperlink" Target="http://ift.tt/1fOzwsK" TargetMode="External"/><Relationship Id="rId2099" Type="http://schemas.openxmlformats.org/officeDocument/2006/relationships/hyperlink" Target="http://ift.tt/LO2hLV" TargetMode="External"/><Relationship Id="rId2060" Type="http://schemas.openxmlformats.org/officeDocument/2006/relationships/hyperlink" Target="http://ift.tt/1fNhW8E" TargetMode="External"/><Relationship Id="rId2061" Type="http://schemas.openxmlformats.org/officeDocument/2006/relationships/hyperlink" Target="http://ift.tt/1fNi2go" TargetMode="External"/><Relationship Id="rId2062" Type="http://schemas.openxmlformats.org/officeDocument/2006/relationships/hyperlink" Target="http://ift.tt/1fNi7kk" TargetMode="External"/><Relationship Id="rId2063" Type="http://schemas.openxmlformats.org/officeDocument/2006/relationships/hyperlink" Target="http://ift.tt/1fNi7kn" TargetMode="External"/><Relationship Id="rId2064" Type="http://schemas.openxmlformats.org/officeDocument/2006/relationships/hyperlink" Target="http://ift.tt/1cRZfRp" TargetMode="External"/><Relationship Id="rId2065" Type="http://schemas.openxmlformats.org/officeDocument/2006/relationships/hyperlink" Target="http://ift.tt/LNfg0q" TargetMode="External"/><Relationship Id="rId2066" Type="http://schemas.openxmlformats.org/officeDocument/2006/relationships/hyperlink" Target="http://ift.tt/Lwr8mH" TargetMode="External"/><Relationship Id="rId2067" Type="http://schemas.openxmlformats.org/officeDocument/2006/relationships/hyperlink" Target="http://ift.tt/Lwr5Y6" TargetMode="External"/><Relationship Id="rId2068" Type="http://schemas.openxmlformats.org/officeDocument/2006/relationships/hyperlink" Target="http://ift.tt/LwrfP7" TargetMode="External"/><Relationship Id="rId2069" Type="http://schemas.openxmlformats.org/officeDocument/2006/relationships/hyperlink" Target="http://ift.tt/1kOKfFu" TargetMode="External"/><Relationship Id="rId2050" Type="http://schemas.openxmlformats.org/officeDocument/2006/relationships/hyperlink" Target="http://ift.tt/1ilGXrK" TargetMode="External"/><Relationship Id="rId2051" Type="http://schemas.openxmlformats.org/officeDocument/2006/relationships/hyperlink" Target="http://ift.tt/1gKt3mn" TargetMode="External"/><Relationship Id="rId495" Type="http://schemas.openxmlformats.org/officeDocument/2006/relationships/hyperlink" Target="http://ift.tt/1nsZvtW" TargetMode="External"/><Relationship Id="rId2052" Type="http://schemas.openxmlformats.org/officeDocument/2006/relationships/hyperlink" Target="http://ift.tt/1ilBzEY" TargetMode="External"/><Relationship Id="rId494" Type="http://schemas.openxmlformats.org/officeDocument/2006/relationships/hyperlink" Target="http://ift.tt/1jQ8Rjg" TargetMode="External"/><Relationship Id="rId2053" Type="http://schemas.openxmlformats.org/officeDocument/2006/relationships/hyperlink" Target="http://ift.tt/1ilBQYN" TargetMode="External"/><Relationship Id="rId493" Type="http://schemas.openxmlformats.org/officeDocument/2006/relationships/hyperlink" Target="http://ift.tt/1bEsFhw" TargetMode="External"/><Relationship Id="rId2054" Type="http://schemas.openxmlformats.org/officeDocument/2006/relationships/hyperlink" Target="http://ift.tt/1kOhCbr" TargetMode="External"/><Relationship Id="rId492" Type="http://schemas.openxmlformats.org/officeDocument/2006/relationships/hyperlink" Target="http://ift.tt/1jQ8Rjc" TargetMode="External"/><Relationship Id="rId2055" Type="http://schemas.openxmlformats.org/officeDocument/2006/relationships/hyperlink" Target="http://ift.tt/1ilCANn" TargetMode="External"/><Relationship Id="rId499" Type="http://schemas.openxmlformats.org/officeDocument/2006/relationships/hyperlink" Target="http://ift.tt/1bbCDtL" TargetMode="External"/><Relationship Id="rId2056" Type="http://schemas.openxmlformats.org/officeDocument/2006/relationships/hyperlink" Target="http://ift.tt/1fNhxCZ" TargetMode="External"/><Relationship Id="rId498" Type="http://schemas.openxmlformats.org/officeDocument/2006/relationships/hyperlink" Target="http://ift.tt/1kh1b7m" TargetMode="External"/><Relationship Id="rId2057" Type="http://schemas.openxmlformats.org/officeDocument/2006/relationships/hyperlink" Target="http://ift.tt/1fNhF5H" TargetMode="External"/><Relationship Id="rId497" Type="http://schemas.openxmlformats.org/officeDocument/2006/relationships/hyperlink" Target="http://ift.tt/1bEsH93" TargetMode="External"/><Relationship Id="rId2058" Type="http://schemas.openxmlformats.org/officeDocument/2006/relationships/hyperlink" Target="http://ift.tt/1fNhNlF" TargetMode="External"/><Relationship Id="rId496" Type="http://schemas.openxmlformats.org/officeDocument/2006/relationships/hyperlink" Target="http://ift.tt/1bEsFxN" TargetMode="External"/><Relationship Id="rId2059" Type="http://schemas.openxmlformats.org/officeDocument/2006/relationships/hyperlink" Target="http://ift.tt/1fNhNlJ" TargetMode="External"/><Relationship Id="rId2080" Type="http://schemas.openxmlformats.org/officeDocument/2006/relationships/hyperlink" Target="http://ift.tt/1kQ2vhO" TargetMode="External"/><Relationship Id="rId2081" Type="http://schemas.openxmlformats.org/officeDocument/2006/relationships/hyperlink" Target="http://ift.tt/1bpqRZL" TargetMode="External"/><Relationship Id="rId2082" Type="http://schemas.openxmlformats.org/officeDocument/2006/relationships/hyperlink" Target="http://ift.tt/1kQ1l5X" TargetMode="External"/><Relationship Id="rId2083" Type="http://schemas.openxmlformats.org/officeDocument/2006/relationships/hyperlink" Target="http://ift.tt/1fG6Qmn" TargetMode="External"/><Relationship Id="rId2084" Type="http://schemas.openxmlformats.org/officeDocument/2006/relationships/hyperlink" Target="http://ift.tt/1kacyAr" TargetMode="External"/><Relationship Id="rId2085" Type="http://schemas.openxmlformats.org/officeDocument/2006/relationships/hyperlink" Target="http://ift.tt/1bpqU7V" TargetMode="External"/><Relationship Id="rId2086" Type="http://schemas.openxmlformats.org/officeDocument/2006/relationships/hyperlink" Target="http://ift.tt/1c1X75a" TargetMode="External"/><Relationship Id="rId2087" Type="http://schemas.openxmlformats.org/officeDocument/2006/relationships/hyperlink" Target="http://ift.tt/1bpqRZR" TargetMode="External"/><Relationship Id="rId2088" Type="http://schemas.openxmlformats.org/officeDocument/2006/relationships/hyperlink" Target="http://ift.tt/1bsKmDQ" TargetMode="External"/><Relationship Id="rId2089" Type="http://schemas.openxmlformats.org/officeDocument/2006/relationships/hyperlink" Target="http://ift.tt/1fG6Qms" TargetMode="External"/><Relationship Id="rId2070" Type="http://schemas.openxmlformats.org/officeDocument/2006/relationships/hyperlink" Target="http://ift.tt/MYYH2x" TargetMode="External"/><Relationship Id="rId2071" Type="http://schemas.openxmlformats.org/officeDocument/2006/relationships/hyperlink" Target="http://ift.tt/MYYH2z" TargetMode="External"/><Relationship Id="rId2072" Type="http://schemas.openxmlformats.org/officeDocument/2006/relationships/hyperlink" Target="http://ift.tt/1k9hMwo" TargetMode="External"/><Relationship Id="rId2073" Type="http://schemas.openxmlformats.org/officeDocument/2006/relationships/hyperlink" Target="http://ift.tt/1imK5no" TargetMode="External"/><Relationship Id="rId2074" Type="http://schemas.openxmlformats.org/officeDocument/2006/relationships/hyperlink" Target="http://ift.tt/1imKAO8" TargetMode="External"/><Relationship Id="rId2075" Type="http://schemas.openxmlformats.org/officeDocument/2006/relationships/hyperlink" Target="http://ift.tt/1imKRRi" TargetMode="External"/><Relationship Id="rId2076" Type="http://schemas.openxmlformats.org/officeDocument/2006/relationships/hyperlink" Target="http://ift.tt/1c22FwG" TargetMode="External"/><Relationship Id="rId2077" Type="http://schemas.openxmlformats.org/officeDocument/2006/relationships/hyperlink" Target="http://ift.tt/1c22T6S" TargetMode="External"/><Relationship Id="rId2078" Type="http://schemas.openxmlformats.org/officeDocument/2006/relationships/hyperlink" Target="http://ift.tt/1c232r3" TargetMode="External"/><Relationship Id="rId2079" Type="http://schemas.openxmlformats.org/officeDocument/2006/relationships/hyperlink" Target="http://ift.tt/1fG6Rqs" TargetMode="External"/><Relationship Id="rId2940" Type="http://schemas.openxmlformats.org/officeDocument/2006/relationships/hyperlink" Target="http://ift.tt/1fGPi7o" TargetMode="External"/><Relationship Id="rId1610" Type="http://schemas.openxmlformats.org/officeDocument/2006/relationships/hyperlink" Target="http://brokengox.info" TargetMode="External"/><Relationship Id="rId2941" Type="http://schemas.openxmlformats.org/officeDocument/2006/relationships/hyperlink" Target="http://ift.tt/1fGPmnF" TargetMode="External"/><Relationship Id="rId1611" Type="http://schemas.openxmlformats.org/officeDocument/2006/relationships/hyperlink" Target="http://ift.tt/1aWr501" TargetMode="External"/><Relationship Id="rId2942" Type="http://schemas.openxmlformats.org/officeDocument/2006/relationships/hyperlink" Target="http://ift.tt/1ezTJEB" TargetMode="External"/><Relationship Id="rId1612" Type="http://schemas.openxmlformats.org/officeDocument/2006/relationships/hyperlink" Target="http://ift.tt/1aWre3l" TargetMode="External"/><Relationship Id="rId2943" Type="http://schemas.openxmlformats.org/officeDocument/2006/relationships/hyperlink" Target="http://ift.tt/1fGPCmR" TargetMode="External"/><Relationship Id="rId1613" Type="http://schemas.openxmlformats.org/officeDocument/2006/relationships/hyperlink" Target="http://ift.tt/1ie6wuL" TargetMode="External"/><Relationship Id="rId2944" Type="http://schemas.openxmlformats.org/officeDocument/2006/relationships/hyperlink" Target="http://ift.tt/1fGPCmT" TargetMode="External"/><Relationship Id="rId1614" Type="http://schemas.openxmlformats.org/officeDocument/2006/relationships/hyperlink" Target="http://ift.tt/1aWrkrN" TargetMode="External"/><Relationship Id="rId2945" Type="http://schemas.openxmlformats.org/officeDocument/2006/relationships/hyperlink" Target="http://ift.tt/1ezTWHO" TargetMode="External"/><Relationship Id="rId1615" Type="http://schemas.openxmlformats.org/officeDocument/2006/relationships/hyperlink" Target="http://ift.tt/1aWrsHX" TargetMode="External"/><Relationship Id="rId2946" Type="http://schemas.openxmlformats.org/officeDocument/2006/relationships/hyperlink" Target="http://ift.tt/LGwhbP" TargetMode="External"/><Relationship Id="rId1616" Type="http://schemas.openxmlformats.org/officeDocument/2006/relationships/hyperlink" Target="http://ift.tt/1aWrteP" TargetMode="External"/><Relationship Id="rId2947" Type="http://schemas.openxmlformats.org/officeDocument/2006/relationships/hyperlink" Target="http://ift.tt/1bbmQOj" TargetMode="External"/><Relationship Id="rId907" Type="http://schemas.openxmlformats.org/officeDocument/2006/relationships/hyperlink" Target="http://ift.tt/1bdXABe" TargetMode="External"/><Relationship Id="rId1617" Type="http://schemas.openxmlformats.org/officeDocument/2006/relationships/hyperlink" Target="http://ift.tt/1aWry2f" TargetMode="External"/><Relationship Id="rId2948" Type="http://schemas.openxmlformats.org/officeDocument/2006/relationships/hyperlink" Target="http://ift.tt/LGwrA8" TargetMode="External"/><Relationship Id="rId906" Type="http://schemas.openxmlformats.org/officeDocument/2006/relationships/hyperlink" Target="http://ift.tt/1fsCnrj" TargetMode="External"/><Relationship Id="rId1618" Type="http://schemas.openxmlformats.org/officeDocument/2006/relationships/hyperlink" Target="http://ift.tt/1el0UAv" TargetMode="External"/><Relationship Id="rId2949" Type="http://schemas.openxmlformats.org/officeDocument/2006/relationships/hyperlink" Target="http://ift.tt/1cdoUQo" TargetMode="External"/><Relationship Id="rId905" Type="http://schemas.openxmlformats.org/officeDocument/2006/relationships/hyperlink" Target="http://ift.tt/1fsCovj" TargetMode="External"/><Relationship Id="rId1619" Type="http://schemas.openxmlformats.org/officeDocument/2006/relationships/hyperlink" Target="http://ift.tt/1el0SbG" TargetMode="External"/><Relationship Id="rId904" Type="http://schemas.openxmlformats.org/officeDocument/2006/relationships/hyperlink" Target="http://ift.tt/1fsCovb" TargetMode="External"/><Relationship Id="rId909" Type="http://schemas.openxmlformats.org/officeDocument/2006/relationships/hyperlink" Target="http://ift.tt/1fuz17S" TargetMode="External"/><Relationship Id="rId908" Type="http://schemas.openxmlformats.org/officeDocument/2006/relationships/hyperlink" Target="http://ift.tt/1fuz2J0" TargetMode="External"/><Relationship Id="rId903" Type="http://schemas.openxmlformats.org/officeDocument/2006/relationships/hyperlink" Target="http://ift.tt/1eexHHv" TargetMode="External"/><Relationship Id="rId902" Type="http://schemas.openxmlformats.org/officeDocument/2006/relationships/hyperlink" Target="http://ift.tt/1eexHHt" TargetMode="External"/><Relationship Id="rId901" Type="http://schemas.openxmlformats.org/officeDocument/2006/relationships/hyperlink" Target="http://ift.tt/1eexFzj" TargetMode="External"/><Relationship Id="rId900" Type="http://schemas.openxmlformats.org/officeDocument/2006/relationships/hyperlink" Target="http://ift.tt/1fFlCbk" TargetMode="External"/><Relationship Id="rId2930" Type="http://schemas.openxmlformats.org/officeDocument/2006/relationships/hyperlink" Target="http://ift.tt/1iE3eRP" TargetMode="External"/><Relationship Id="rId1600" Type="http://schemas.openxmlformats.org/officeDocument/2006/relationships/hyperlink" Target="http://ift.tt/1gG5meM" TargetMode="External"/><Relationship Id="rId2931" Type="http://schemas.openxmlformats.org/officeDocument/2006/relationships/hyperlink" Target="http://ift.tt/1gVdo3Q" TargetMode="External"/><Relationship Id="rId1601" Type="http://schemas.openxmlformats.org/officeDocument/2006/relationships/hyperlink" Target="http://ift.tt/1gG5meO" TargetMode="External"/><Relationship Id="rId2932" Type="http://schemas.openxmlformats.org/officeDocument/2006/relationships/hyperlink" Target="http://ift.tt/1iE3eRV" TargetMode="External"/><Relationship Id="rId1602" Type="http://schemas.openxmlformats.org/officeDocument/2006/relationships/hyperlink" Target="http://ift.tt/1imOOWN" TargetMode="External"/><Relationship Id="rId2933" Type="http://schemas.openxmlformats.org/officeDocument/2006/relationships/hyperlink" Target="http://ift.tt/1gVdok5" TargetMode="External"/><Relationship Id="rId1603" Type="http://schemas.openxmlformats.org/officeDocument/2006/relationships/hyperlink" Target="http://ift.tt/1j6AXH5" TargetMode="External"/><Relationship Id="rId2934" Type="http://schemas.openxmlformats.org/officeDocument/2006/relationships/hyperlink" Target="http://ift.tt/1iE3eRZ" TargetMode="External"/><Relationship Id="rId1604" Type="http://schemas.openxmlformats.org/officeDocument/2006/relationships/hyperlink" Target="http://ift.tt/1j6AVPp" TargetMode="External"/><Relationship Id="rId2935" Type="http://schemas.openxmlformats.org/officeDocument/2006/relationships/hyperlink" Target="http://ift.tt/1gVdqbR" TargetMode="External"/><Relationship Id="rId1605" Type="http://schemas.openxmlformats.org/officeDocument/2006/relationships/hyperlink" Target="http://ift.tt/1j6Bglb" TargetMode="External"/><Relationship Id="rId2936" Type="http://schemas.openxmlformats.org/officeDocument/2006/relationships/hyperlink" Target="http://ift.tt/1ezTwBg" TargetMode="External"/><Relationship Id="rId1606" Type="http://schemas.openxmlformats.org/officeDocument/2006/relationships/hyperlink" Target="http://ift.tt/1j6BfNU" TargetMode="External"/><Relationship Id="rId2937" Type="http://schemas.openxmlformats.org/officeDocument/2006/relationships/hyperlink" Target="http://ift.tt/1ezTwBi" TargetMode="External"/><Relationship Id="rId1607" Type="http://schemas.openxmlformats.org/officeDocument/2006/relationships/hyperlink" Target="http://ift.tt/1fAVgJm" TargetMode="External"/><Relationship Id="rId2938" Type="http://schemas.openxmlformats.org/officeDocument/2006/relationships/hyperlink" Target="http://ift.tt/1ezTCcc" TargetMode="External"/><Relationship Id="rId1608" Type="http://schemas.openxmlformats.org/officeDocument/2006/relationships/hyperlink" Target="http://ift.tt/1imPhZ0" TargetMode="External"/><Relationship Id="rId2939" Type="http://schemas.openxmlformats.org/officeDocument/2006/relationships/hyperlink" Target="http://ift.tt/1fGPd3B" TargetMode="External"/><Relationship Id="rId1609" Type="http://schemas.openxmlformats.org/officeDocument/2006/relationships/hyperlink" Target="http://ift.tt/1aWiHgT" TargetMode="External"/><Relationship Id="rId1631" Type="http://schemas.openxmlformats.org/officeDocument/2006/relationships/hyperlink" Target="http://ift.tt/1fGCL5y" TargetMode="External"/><Relationship Id="rId2962" Type="http://schemas.openxmlformats.org/officeDocument/2006/relationships/hyperlink" Target="http://ift.tt/LGyHHv" TargetMode="External"/><Relationship Id="rId1632" Type="http://schemas.openxmlformats.org/officeDocument/2006/relationships/hyperlink" Target="http://ift.tt/1foYNIn" TargetMode="External"/><Relationship Id="rId2963" Type="http://schemas.openxmlformats.org/officeDocument/2006/relationships/hyperlink" Target="http://ift.tt/1fHHT7Z" TargetMode="External"/><Relationship Id="rId1633" Type="http://schemas.openxmlformats.org/officeDocument/2006/relationships/hyperlink" Target="http://ift.tt/1cNP4gp" TargetMode="External"/><Relationship Id="rId2964" Type="http://schemas.openxmlformats.org/officeDocument/2006/relationships/hyperlink" Target="http://ift.tt/1g5TZcK" TargetMode="External"/><Relationship Id="rId1634" Type="http://schemas.openxmlformats.org/officeDocument/2006/relationships/hyperlink" Target="http://ift.tt/1fGCLlW" TargetMode="External"/><Relationship Id="rId2965" Type="http://schemas.openxmlformats.org/officeDocument/2006/relationships/hyperlink" Target="http://ift.tt/1d54ddC" TargetMode="External"/><Relationship Id="rId1635" Type="http://schemas.openxmlformats.org/officeDocument/2006/relationships/hyperlink" Target="http://ift.tt/1cNP689" TargetMode="External"/><Relationship Id="rId2966" Type="http://schemas.openxmlformats.org/officeDocument/2006/relationships/hyperlink" Target="http://ift.tt/1aGn0ww" TargetMode="External"/><Relationship Id="rId1636" Type="http://schemas.openxmlformats.org/officeDocument/2006/relationships/hyperlink" Target="http://ift.tt/1cNP68f" TargetMode="External"/><Relationship Id="rId2967" Type="http://schemas.openxmlformats.org/officeDocument/2006/relationships/hyperlink" Target="http://ift.tt/1eGWthS" TargetMode="External"/><Relationship Id="rId1637" Type="http://schemas.openxmlformats.org/officeDocument/2006/relationships/hyperlink" Target="http://ift.tt/1ieumXl" TargetMode="External"/><Relationship Id="rId2968" Type="http://schemas.openxmlformats.org/officeDocument/2006/relationships/hyperlink" Target="http://ift.tt/1eGWq5P" TargetMode="External"/><Relationship Id="rId1638" Type="http://schemas.openxmlformats.org/officeDocument/2006/relationships/hyperlink" Target="http://ift.tt/1ieumXv" TargetMode="External"/><Relationship Id="rId2969" Type="http://schemas.openxmlformats.org/officeDocument/2006/relationships/hyperlink" Target="http://ift.tt/1d4Zwk2" TargetMode="External"/><Relationship Id="rId929" Type="http://schemas.openxmlformats.org/officeDocument/2006/relationships/hyperlink" Target="http://ift.tt/1aNdurI" TargetMode="External"/><Relationship Id="rId1639" Type="http://schemas.openxmlformats.org/officeDocument/2006/relationships/hyperlink" Target="http://ift.tt/1cNLtz9" TargetMode="External"/><Relationship Id="rId928" Type="http://schemas.openxmlformats.org/officeDocument/2006/relationships/hyperlink" Target="http://ift.tt/1jU0xPx" TargetMode="External"/><Relationship Id="rId927" Type="http://schemas.openxmlformats.org/officeDocument/2006/relationships/hyperlink" Target="http://ift.tt/1bJ9umv" TargetMode="External"/><Relationship Id="rId926" Type="http://schemas.openxmlformats.org/officeDocument/2006/relationships/hyperlink" Target="http://ift.tt/1jU0wLu" TargetMode="External"/><Relationship Id="rId921" Type="http://schemas.openxmlformats.org/officeDocument/2006/relationships/hyperlink" Target="http://ift.tt/1jU0wLm" TargetMode="External"/><Relationship Id="rId920" Type="http://schemas.openxmlformats.org/officeDocument/2006/relationships/hyperlink" Target="http://ift.tt/1jU0uTK" TargetMode="External"/><Relationship Id="rId925" Type="http://schemas.openxmlformats.org/officeDocument/2006/relationships/hyperlink" Target="http://ift.tt/1jU0xPp" TargetMode="External"/><Relationship Id="rId924" Type="http://schemas.openxmlformats.org/officeDocument/2006/relationships/hyperlink" Target="http://ift.tt/1bdTQjd" TargetMode="External"/><Relationship Id="rId923" Type="http://schemas.openxmlformats.org/officeDocument/2006/relationships/hyperlink" Target="http://ift.tt/1jU0uTZ" TargetMode="External"/><Relationship Id="rId922" Type="http://schemas.openxmlformats.org/officeDocument/2006/relationships/hyperlink" Target="http://ift.tt/1bJ9vXJ" TargetMode="External"/><Relationship Id="rId2960" Type="http://schemas.openxmlformats.org/officeDocument/2006/relationships/hyperlink" Target="http://ift.tt/1bbp14k" TargetMode="External"/><Relationship Id="rId1630" Type="http://schemas.openxmlformats.org/officeDocument/2006/relationships/hyperlink" Target="http://ift.tt/1fGCKP4" TargetMode="External"/><Relationship Id="rId2961" Type="http://schemas.openxmlformats.org/officeDocument/2006/relationships/hyperlink" Target="http://ift.tt/1bbp4wT" TargetMode="External"/><Relationship Id="rId1620" Type="http://schemas.openxmlformats.org/officeDocument/2006/relationships/hyperlink" Target="http://ift.tt/1el15Mb" TargetMode="External"/><Relationship Id="rId2951" Type="http://schemas.openxmlformats.org/officeDocument/2006/relationships/hyperlink" Target="http://ift.tt/1cdoUQr" TargetMode="External"/><Relationship Id="rId1621" Type="http://schemas.openxmlformats.org/officeDocument/2006/relationships/hyperlink" Target="http://ift.tt/1fTlVz6" TargetMode="External"/><Relationship Id="rId2952" Type="http://schemas.openxmlformats.org/officeDocument/2006/relationships/hyperlink" Target="http://goxed.com" TargetMode="External"/><Relationship Id="rId1622" Type="http://schemas.openxmlformats.org/officeDocument/2006/relationships/hyperlink" Target="http://ift.tt/1fTm8SV" TargetMode="External"/><Relationship Id="rId2953" Type="http://schemas.openxmlformats.org/officeDocument/2006/relationships/hyperlink" Target="http://goxed.com" TargetMode="External"/><Relationship Id="rId1623" Type="http://schemas.openxmlformats.org/officeDocument/2006/relationships/hyperlink" Target="http://ift.tt/1el1iPs" TargetMode="External"/><Relationship Id="rId2954" Type="http://schemas.openxmlformats.org/officeDocument/2006/relationships/hyperlink" Target="http://ift.tt/1cdoWrk" TargetMode="External"/><Relationship Id="rId1624" Type="http://schemas.openxmlformats.org/officeDocument/2006/relationships/hyperlink" Target="http://ift.tt/1ieF3ZV" TargetMode="External"/><Relationship Id="rId2955" Type="http://schemas.openxmlformats.org/officeDocument/2006/relationships/hyperlink" Target="http://ift.tt/1iESHWF" TargetMode="External"/><Relationship Id="rId1625" Type="http://schemas.openxmlformats.org/officeDocument/2006/relationships/hyperlink" Target="http://ift.tt/1aWLxOj" TargetMode="External"/><Relationship Id="rId2956" Type="http://schemas.openxmlformats.org/officeDocument/2006/relationships/hyperlink" Target="http://ift.tt/1bboSO8" TargetMode="External"/><Relationship Id="rId1626" Type="http://schemas.openxmlformats.org/officeDocument/2006/relationships/hyperlink" Target="http://ift.tt/1ieF402" TargetMode="External"/><Relationship Id="rId2957" Type="http://schemas.openxmlformats.org/officeDocument/2006/relationships/hyperlink" Target="http://ift.tt/LGyzYF" TargetMode="External"/><Relationship Id="rId1627" Type="http://schemas.openxmlformats.org/officeDocument/2006/relationships/hyperlink" Target="http://ift.tt/1fTgn7K" TargetMode="External"/><Relationship Id="rId2958" Type="http://schemas.openxmlformats.org/officeDocument/2006/relationships/hyperlink" Target="http://ift.tt/LGyCDO" TargetMode="External"/><Relationship Id="rId918" Type="http://schemas.openxmlformats.org/officeDocument/2006/relationships/hyperlink" Target="http://ift.tt/1cE7MXV" TargetMode="External"/><Relationship Id="rId1628" Type="http://schemas.openxmlformats.org/officeDocument/2006/relationships/hyperlink" Target="http://ift.tt/1fGCMXf" TargetMode="External"/><Relationship Id="rId2959" Type="http://schemas.openxmlformats.org/officeDocument/2006/relationships/hyperlink" Target="http://ift.tt/1bboXSb" TargetMode="External"/><Relationship Id="rId917" Type="http://schemas.openxmlformats.org/officeDocument/2006/relationships/hyperlink" Target="http://ift.tt/1ft3cvj" TargetMode="External"/><Relationship Id="rId1629" Type="http://schemas.openxmlformats.org/officeDocument/2006/relationships/hyperlink" Target="http://ift.tt/1cNP3Jq" TargetMode="External"/><Relationship Id="rId916" Type="http://schemas.openxmlformats.org/officeDocument/2006/relationships/hyperlink" Target="http://ift.tt/1bJexn0" TargetMode="External"/><Relationship Id="rId915" Type="http://schemas.openxmlformats.org/officeDocument/2006/relationships/hyperlink" Target="http://ift.tt/1ft39zS" TargetMode="External"/><Relationship Id="rId919" Type="http://schemas.openxmlformats.org/officeDocument/2006/relationships/hyperlink" Target="http://ift.tt/1bdTQj8" TargetMode="External"/><Relationship Id="rId910" Type="http://schemas.openxmlformats.org/officeDocument/2006/relationships/hyperlink" Target="http://ift.tt/1jU4HGZ" TargetMode="External"/><Relationship Id="rId914" Type="http://schemas.openxmlformats.org/officeDocument/2006/relationships/hyperlink" Target="https://bitcoingo.io" TargetMode="External"/><Relationship Id="rId913" Type="http://schemas.openxmlformats.org/officeDocument/2006/relationships/hyperlink" Target="http://ift.tt/1cE7MHe" TargetMode="External"/><Relationship Id="rId912" Type="http://schemas.openxmlformats.org/officeDocument/2006/relationships/hyperlink" Target="http://ift.tt/1jU3kIA" TargetMode="External"/><Relationship Id="rId911" Type="http://schemas.openxmlformats.org/officeDocument/2006/relationships/hyperlink" Target="http://ift.tt/1ft3anh" TargetMode="External"/><Relationship Id="rId2950" Type="http://schemas.openxmlformats.org/officeDocument/2006/relationships/hyperlink" Target="http://ift.tt/1kmRzKN" TargetMode="External"/><Relationship Id="rId2900" Type="http://schemas.openxmlformats.org/officeDocument/2006/relationships/hyperlink" Target="http://ift.tt/1fO556S" TargetMode="External"/><Relationship Id="rId2901" Type="http://schemas.openxmlformats.org/officeDocument/2006/relationships/hyperlink" Target="http://ift.tt/1gT6D2d" TargetMode="External"/><Relationship Id="rId2902" Type="http://schemas.openxmlformats.org/officeDocument/2006/relationships/hyperlink" Target="http://ift.tt/1bw5BBH" TargetMode="External"/><Relationship Id="rId2903" Type="http://schemas.openxmlformats.org/officeDocument/2006/relationships/hyperlink" Target="http://ift.tt/1iBljQx" TargetMode="External"/><Relationship Id="rId2904" Type="http://schemas.openxmlformats.org/officeDocument/2006/relationships/hyperlink" Target="http://ift.tt/1o0rilP" TargetMode="External"/><Relationship Id="rId2905" Type="http://schemas.openxmlformats.org/officeDocument/2006/relationships/hyperlink" Target="http://ift.tt/1o0rscQ" TargetMode="External"/><Relationship Id="rId2906" Type="http://schemas.openxmlformats.org/officeDocument/2006/relationships/hyperlink" Target="http://ift.tt/1o0rC45" TargetMode="External"/><Relationship Id="rId2907" Type="http://schemas.openxmlformats.org/officeDocument/2006/relationships/hyperlink" Target="http://ift.tt/1o0rHog" TargetMode="External"/><Relationship Id="rId2908" Type="http://schemas.openxmlformats.org/officeDocument/2006/relationships/hyperlink" Target="http://ift.tt/1o0rHoh" TargetMode="External"/><Relationship Id="rId2909" Type="http://schemas.openxmlformats.org/officeDocument/2006/relationships/hyperlink" Target="http://ift.tt/1ga9G1v" TargetMode="External"/><Relationship Id="rId2920" Type="http://schemas.openxmlformats.org/officeDocument/2006/relationships/hyperlink" Target="http://ift.tt/1ewcicX" TargetMode="External"/><Relationship Id="rId2921" Type="http://schemas.openxmlformats.org/officeDocument/2006/relationships/hyperlink" Target="http://ift.tt/1o0kLaQ" TargetMode="External"/><Relationship Id="rId2922" Type="http://schemas.openxmlformats.org/officeDocument/2006/relationships/hyperlink" Target="http://ift.tt/1fGIjvi" TargetMode="External"/><Relationship Id="rId2923" Type="http://schemas.openxmlformats.org/officeDocument/2006/relationships/hyperlink" Target="http://ift.tt/1aFdQAo" TargetMode="External"/><Relationship Id="rId2924" Type="http://schemas.openxmlformats.org/officeDocument/2006/relationships/hyperlink" Target="http://ift.tt/1fPB3zy" TargetMode="External"/><Relationship Id="rId2925" Type="http://schemas.openxmlformats.org/officeDocument/2006/relationships/hyperlink" Target="http://ift.tt/1fGImqZ" TargetMode="External"/><Relationship Id="rId2926" Type="http://schemas.openxmlformats.org/officeDocument/2006/relationships/hyperlink" Target="http://ift.tt/1fGIjLK" TargetMode="External"/><Relationship Id="rId2927" Type="http://schemas.openxmlformats.org/officeDocument/2006/relationships/hyperlink" Target="http://ift.tt/1fGImr8" TargetMode="External"/><Relationship Id="rId2928" Type="http://schemas.openxmlformats.org/officeDocument/2006/relationships/hyperlink" Target="http://ift.tt/1iE3eRL" TargetMode="External"/><Relationship Id="rId2929" Type="http://schemas.openxmlformats.org/officeDocument/2006/relationships/hyperlink" Target="http://ift.tt/1gVdqbN" TargetMode="External"/><Relationship Id="rId2910" Type="http://schemas.openxmlformats.org/officeDocument/2006/relationships/hyperlink" Target="http://ift.tt/1ga9DT9" TargetMode="External"/><Relationship Id="rId2911" Type="http://schemas.openxmlformats.org/officeDocument/2006/relationships/hyperlink" Target="http://ift.tt/1eEziou" TargetMode="External"/><Relationship Id="rId2912" Type="http://schemas.openxmlformats.org/officeDocument/2006/relationships/hyperlink" Target="http://ift.tt/1kkjvPn" TargetMode="External"/><Relationship Id="rId2913" Type="http://schemas.openxmlformats.org/officeDocument/2006/relationships/hyperlink" Target="http://ift.tt/1cafl4x" TargetMode="External"/><Relationship Id="rId2914" Type="http://schemas.openxmlformats.org/officeDocument/2006/relationships/hyperlink" Target="http://ift.tt/1kkjzi5" TargetMode="External"/><Relationship Id="rId2915" Type="http://schemas.openxmlformats.org/officeDocument/2006/relationships/hyperlink" Target="http://ift.tt/1l5fQmq" TargetMode="External"/><Relationship Id="rId2916" Type="http://schemas.openxmlformats.org/officeDocument/2006/relationships/hyperlink" Target="http://ift.tt/Ne2CZf" TargetMode="External"/><Relationship Id="rId2917" Type="http://schemas.openxmlformats.org/officeDocument/2006/relationships/hyperlink" Target="http://ift.tt/1b8zNbF" TargetMode="External"/><Relationship Id="rId2918" Type="http://schemas.openxmlformats.org/officeDocument/2006/relationships/hyperlink" Target="http://ift.tt/1fD8h2X" TargetMode="External"/><Relationship Id="rId2919" Type="http://schemas.openxmlformats.org/officeDocument/2006/relationships/hyperlink" Target="http://ift.tt/1o0kFjs" TargetMode="External"/><Relationship Id="rId1213" Type="http://schemas.openxmlformats.org/officeDocument/2006/relationships/hyperlink" Target="http://ift.tt/1dVkvRH" TargetMode="External"/><Relationship Id="rId1697" Type="http://schemas.openxmlformats.org/officeDocument/2006/relationships/hyperlink" Target="http://ift.tt/1j8gIsp" TargetMode="External"/><Relationship Id="rId2544" Type="http://schemas.openxmlformats.org/officeDocument/2006/relationships/hyperlink" Target="http://ift.tt/1kiYQeL" TargetMode="External"/><Relationship Id="rId1214" Type="http://schemas.openxmlformats.org/officeDocument/2006/relationships/hyperlink" Target="http://ift.tt/1jYhB77" TargetMode="External"/><Relationship Id="rId1698" Type="http://schemas.openxmlformats.org/officeDocument/2006/relationships/hyperlink" Target="http://ift.tt/1j8gT79" TargetMode="External"/><Relationship Id="rId2545" Type="http://schemas.openxmlformats.org/officeDocument/2006/relationships/hyperlink" Target="http://ift.tt/1kiYQeN" TargetMode="External"/><Relationship Id="rId1215" Type="http://schemas.openxmlformats.org/officeDocument/2006/relationships/hyperlink" Target="http://ift.tt/1jYhCYI" TargetMode="External"/><Relationship Id="rId1699" Type="http://schemas.openxmlformats.org/officeDocument/2006/relationships/hyperlink" Target="http://ift.tt/1fBsN61" TargetMode="External"/><Relationship Id="rId2546" Type="http://schemas.openxmlformats.org/officeDocument/2006/relationships/hyperlink" Target="http://ift.tt/1e81ZFG" TargetMode="External"/><Relationship Id="rId1216" Type="http://schemas.openxmlformats.org/officeDocument/2006/relationships/hyperlink" Target="http://ift.tt/1acW0o3" TargetMode="External"/><Relationship Id="rId2547" Type="http://schemas.openxmlformats.org/officeDocument/2006/relationships/hyperlink" Target="http://ift.tt/1e81Y4L" TargetMode="External"/><Relationship Id="rId1217" Type="http://schemas.openxmlformats.org/officeDocument/2006/relationships/hyperlink" Target="http://ift.tt/1dhW0xT" TargetMode="External"/><Relationship Id="rId2548" Type="http://schemas.openxmlformats.org/officeDocument/2006/relationships/hyperlink" Target="http://ift.tt/1e824sZ" TargetMode="External"/><Relationship Id="rId1218" Type="http://schemas.openxmlformats.org/officeDocument/2006/relationships/hyperlink" Target="http://ift.tt/1kuNXnx" TargetMode="External"/><Relationship Id="rId2549" Type="http://schemas.openxmlformats.org/officeDocument/2006/relationships/hyperlink" Target="http://ift.tt/1e822RP" TargetMode="External"/><Relationship Id="rId1219" Type="http://schemas.openxmlformats.org/officeDocument/2006/relationships/hyperlink" Target="http://ift.tt/1j0vkKi" TargetMode="External"/><Relationship Id="rId866" Type="http://schemas.openxmlformats.org/officeDocument/2006/relationships/hyperlink" Target="http://ift.tt/1cDLK7J" TargetMode="External"/><Relationship Id="rId865" Type="http://schemas.openxmlformats.org/officeDocument/2006/relationships/hyperlink" Target="http://ift.tt/1cDLFRw" TargetMode="External"/><Relationship Id="rId864" Type="http://schemas.openxmlformats.org/officeDocument/2006/relationships/hyperlink" Target="http://ift.tt/1cDLHIR" TargetMode="External"/><Relationship Id="rId863" Type="http://schemas.openxmlformats.org/officeDocument/2006/relationships/hyperlink" Target="http://ift.tt/1cDLEwH" TargetMode="External"/><Relationship Id="rId869" Type="http://schemas.openxmlformats.org/officeDocument/2006/relationships/hyperlink" Target="http://ift.tt/1hZ733K" TargetMode="External"/><Relationship Id="rId868" Type="http://schemas.openxmlformats.org/officeDocument/2006/relationships/hyperlink" Target="http://blocks.wizb.it/" TargetMode="External"/><Relationship Id="rId867" Type="http://schemas.openxmlformats.org/officeDocument/2006/relationships/hyperlink" Target="http://ift.tt/1cDLK7L" TargetMode="External"/><Relationship Id="rId1690" Type="http://schemas.openxmlformats.org/officeDocument/2006/relationships/hyperlink" Target="http://ift.tt/1dno6Id" TargetMode="External"/><Relationship Id="rId1691" Type="http://schemas.openxmlformats.org/officeDocument/2006/relationships/hyperlink" Target="http://ift.tt/1invqci" TargetMode="External"/><Relationship Id="rId1692" Type="http://schemas.openxmlformats.org/officeDocument/2006/relationships/hyperlink" Target="http://ift.tt/1cN5gi4" TargetMode="External"/><Relationship Id="rId862" Type="http://schemas.openxmlformats.org/officeDocument/2006/relationships/hyperlink" Target="http://ift.tt/Mv6N2C" TargetMode="External"/><Relationship Id="rId1693" Type="http://schemas.openxmlformats.org/officeDocument/2006/relationships/hyperlink" Target="http://ift.tt/1inCENk" TargetMode="External"/><Relationship Id="rId2540" Type="http://schemas.openxmlformats.org/officeDocument/2006/relationships/hyperlink" Target="http://ift.tt/1fZhp3D" TargetMode="External"/><Relationship Id="rId861" Type="http://schemas.openxmlformats.org/officeDocument/2006/relationships/hyperlink" Target="http://ift.tt/1beC5DD" TargetMode="External"/><Relationship Id="rId1210" Type="http://schemas.openxmlformats.org/officeDocument/2006/relationships/hyperlink" Target="http://ift.tt/MKIptW" TargetMode="External"/><Relationship Id="rId1694" Type="http://schemas.openxmlformats.org/officeDocument/2006/relationships/hyperlink" Target="http://ift.tt/1cNvFMO" TargetMode="External"/><Relationship Id="rId2541" Type="http://schemas.openxmlformats.org/officeDocument/2006/relationships/hyperlink" Target="http://ift.tt/1fZhp3E" TargetMode="External"/><Relationship Id="rId860" Type="http://schemas.openxmlformats.org/officeDocument/2006/relationships/hyperlink" Target="http://ift.tt/1bdFiA5" TargetMode="External"/><Relationship Id="rId1211" Type="http://schemas.openxmlformats.org/officeDocument/2006/relationships/hyperlink" Target="http://ift.tt/MKIqxW" TargetMode="External"/><Relationship Id="rId1695" Type="http://schemas.openxmlformats.org/officeDocument/2006/relationships/hyperlink" Target="http://ift.tt/1j8gstr" TargetMode="External"/><Relationship Id="rId2542" Type="http://schemas.openxmlformats.org/officeDocument/2006/relationships/hyperlink" Target="http://ift.tt/1d11fXA" TargetMode="External"/><Relationship Id="rId1212" Type="http://schemas.openxmlformats.org/officeDocument/2006/relationships/hyperlink" Target="http://ift.tt/MKIsWN" TargetMode="External"/><Relationship Id="rId1696" Type="http://schemas.openxmlformats.org/officeDocument/2006/relationships/hyperlink" Target="http://ift.tt/1j8gIsl" TargetMode="External"/><Relationship Id="rId2543" Type="http://schemas.openxmlformats.org/officeDocument/2006/relationships/hyperlink" Target="http://ift.tt/1d11iCC" TargetMode="External"/><Relationship Id="rId1202" Type="http://schemas.openxmlformats.org/officeDocument/2006/relationships/hyperlink" Target="http://ift.tt/1egw4Jb" TargetMode="External"/><Relationship Id="rId1686" Type="http://schemas.openxmlformats.org/officeDocument/2006/relationships/hyperlink" Target="http://ift.tt/1dnnNgD" TargetMode="External"/><Relationship Id="rId2533" Type="http://schemas.openxmlformats.org/officeDocument/2006/relationships/hyperlink" Target="http://ift.tt/1fZgX5q" TargetMode="External"/><Relationship Id="rId1203" Type="http://schemas.openxmlformats.org/officeDocument/2006/relationships/hyperlink" Target="http://ift.tt/1fJtzMx" TargetMode="External"/><Relationship Id="rId1687" Type="http://schemas.openxmlformats.org/officeDocument/2006/relationships/hyperlink" Target="http://ift.tt/1dnnSRh" TargetMode="External"/><Relationship Id="rId2534" Type="http://schemas.openxmlformats.org/officeDocument/2006/relationships/hyperlink" Target="http://ift.tt/1d10Vb5" TargetMode="External"/><Relationship Id="rId1204" Type="http://schemas.openxmlformats.org/officeDocument/2006/relationships/hyperlink" Target="http://ift.tt/1egw4Jd" TargetMode="External"/><Relationship Id="rId1688" Type="http://schemas.openxmlformats.org/officeDocument/2006/relationships/hyperlink" Target="http://ift.tt/1alfEhO" TargetMode="External"/><Relationship Id="rId2535" Type="http://schemas.openxmlformats.org/officeDocument/2006/relationships/hyperlink" Target="http://ift.tt/1d10XQo" TargetMode="External"/><Relationship Id="rId1205" Type="http://schemas.openxmlformats.org/officeDocument/2006/relationships/hyperlink" Target="http://ift.tt/1iZiFr3" TargetMode="External"/><Relationship Id="rId1689" Type="http://schemas.openxmlformats.org/officeDocument/2006/relationships/hyperlink" Target="http://ift.tt/1alfK8W" TargetMode="External"/><Relationship Id="rId2536" Type="http://schemas.openxmlformats.org/officeDocument/2006/relationships/hyperlink" Target="http://ift.tt/1l2qVVy" TargetMode="External"/><Relationship Id="rId1206" Type="http://schemas.openxmlformats.org/officeDocument/2006/relationships/hyperlink" Target="http://ift.tt/1ijLawJ" TargetMode="External"/><Relationship Id="rId2537" Type="http://schemas.openxmlformats.org/officeDocument/2006/relationships/hyperlink" Target="http://ift.tt/1fZh94F" TargetMode="External"/><Relationship Id="rId1207" Type="http://schemas.openxmlformats.org/officeDocument/2006/relationships/hyperlink" Target="http://ift.tt/1fxJyOV" TargetMode="External"/><Relationship Id="rId2538" Type="http://schemas.openxmlformats.org/officeDocument/2006/relationships/hyperlink" Target="http://ift.tt/1fZhhBc" TargetMode="External"/><Relationship Id="rId1208" Type="http://schemas.openxmlformats.org/officeDocument/2006/relationships/hyperlink" Target="http://ift.tt/1bNWyf7" TargetMode="External"/><Relationship Id="rId2539" Type="http://schemas.openxmlformats.org/officeDocument/2006/relationships/hyperlink" Target="http://ift.tt/1d117qN" TargetMode="External"/><Relationship Id="rId1209" Type="http://schemas.openxmlformats.org/officeDocument/2006/relationships/hyperlink" Target="http://ift.tt/Lmmaci" TargetMode="External"/><Relationship Id="rId855" Type="http://schemas.openxmlformats.org/officeDocument/2006/relationships/hyperlink" Target="http://ift.tt/1fubHHf" TargetMode="External"/><Relationship Id="rId854" Type="http://schemas.openxmlformats.org/officeDocument/2006/relationships/hyperlink" Target="http://ift.tt/1bdF8bO" TargetMode="External"/><Relationship Id="rId853" Type="http://schemas.openxmlformats.org/officeDocument/2006/relationships/hyperlink" Target="http://ift.tt/1bdF7VA" TargetMode="External"/><Relationship Id="rId852" Type="http://schemas.openxmlformats.org/officeDocument/2006/relationships/hyperlink" Target="http://ift.tt/1hYSv3X" TargetMode="External"/><Relationship Id="rId859" Type="http://schemas.openxmlformats.org/officeDocument/2006/relationships/hyperlink" Target="http://ift.tt/1bdFiA3" TargetMode="External"/><Relationship Id="rId858" Type="http://schemas.openxmlformats.org/officeDocument/2006/relationships/hyperlink" Target="http://ift.tt/1fubLa1" TargetMode="External"/><Relationship Id="rId857" Type="http://schemas.openxmlformats.org/officeDocument/2006/relationships/hyperlink" Target="http://ift.tt/1bdFcbQ" TargetMode="External"/><Relationship Id="rId856" Type="http://schemas.openxmlformats.org/officeDocument/2006/relationships/hyperlink" Target="http://ift.tt/1bdFdwl" TargetMode="External"/><Relationship Id="rId1680" Type="http://schemas.openxmlformats.org/officeDocument/2006/relationships/hyperlink" Target="http://ift.tt/MTANFq" TargetMode="External"/><Relationship Id="rId1681" Type="http://schemas.openxmlformats.org/officeDocument/2006/relationships/hyperlink" Target="http://ift.tt/1dni36z" TargetMode="External"/><Relationship Id="rId851" Type="http://schemas.openxmlformats.org/officeDocument/2006/relationships/hyperlink" Target="http://ift.tt/1dSUm61" TargetMode="External"/><Relationship Id="rId1682" Type="http://schemas.openxmlformats.org/officeDocument/2006/relationships/hyperlink" Target="http://ift.tt/1fpphcL" TargetMode="External"/><Relationship Id="rId850" Type="http://schemas.openxmlformats.org/officeDocument/2006/relationships/hyperlink" Target="http://ift.tt/1depcpL" TargetMode="External"/><Relationship Id="rId1683" Type="http://schemas.openxmlformats.org/officeDocument/2006/relationships/hyperlink" Target="http://ift.tt/1fpd7R0" TargetMode="External"/><Relationship Id="rId2530" Type="http://schemas.openxmlformats.org/officeDocument/2006/relationships/hyperlink" Target="http://ift.tt/1l2Vv1b" TargetMode="External"/><Relationship Id="rId1200" Type="http://schemas.openxmlformats.org/officeDocument/2006/relationships/hyperlink" Target="http://ift.tt/1bNbWIK" TargetMode="External"/><Relationship Id="rId1684" Type="http://schemas.openxmlformats.org/officeDocument/2006/relationships/hyperlink" Target="http://ift.tt/1fppjkK" TargetMode="External"/><Relationship Id="rId2531" Type="http://schemas.openxmlformats.org/officeDocument/2006/relationships/hyperlink" Target="http://ift.tt/1l2Vv1f" TargetMode="External"/><Relationship Id="rId1201" Type="http://schemas.openxmlformats.org/officeDocument/2006/relationships/hyperlink" Target="http://ift.tt/1fJtxV3" TargetMode="External"/><Relationship Id="rId1685" Type="http://schemas.openxmlformats.org/officeDocument/2006/relationships/hyperlink" Target="http://ift.tt/1alfw1M" TargetMode="External"/><Relationship Id="rId2532" Type="http://schemas.openxmlformats.org/officeDocument/2006/relationships/hyperlink" Target="http://ift.tt/1aAAWbc" TargetMode="External"/><Relationship Id="rId1235" Type="http://schemas.openxmlformats.org/officeDocument/2006/relationships/hyperlink" Target="http://ift.tt/1ehi5CZ" TargetMode="External"/><Relationship Id="rId2566" Type="http://schemas.openxmlformats.org/officeDocument/2006/relationships/hyperlink" Target="http://ift.tt/1d10XQo" TargetMode="External"/><Relationship Id="rId1236" Type="http://schemas.openxmlformats.org/officeDocument/2006/relationships/hyperlink" Target="http://ift.tt/1aR5PbX" TargetMode="External"/><Relationship Id="rId2567" Type="http://schemas.openxmlformats.org/officeDocument/2006/relationships/hyperlink" Target="http://ift.tt/1l2qVVy" TargetMode="External"/><Relationship Id="rId1237" Type="http://schemas.openxmlformats.org/officeDocument/2006/relationships/hyperlink" Target="http://ift.tt/1bOIMsK" TargetMode="External"/><Relationship Id="rId2568" Type="http://schemas.openxmlformats.org/officeDocument/2006/relationships/hyperlink" Target="http://ift.tt/1fZh94F" TargetMode="External"/><Relationship Id="rId1238" Type="http://schemas.openxmlformats.org/officeDocument/2006/relationships/hyperlink" Target="http://ift.tt/1kv3bsU" TargetMode="External"/><Relationship Id="rId2569" Type="http://schemas.openxmlformats.org/officeDocument/2006/relationships/hyperlink" Target="http://ift.tt/1fZhhBc" TargetMode="External"/><Relationship Id="rId1239" Type="http://schemas.openxmlformats.org/officeDocument/2006/relationships/hyperlink" Target="http://ift.tt/1j0hojs" TargetMode="External"/><Relationship Id="rId409" Type="http://schemas.openxmlformats.org/officeDocument/2006/relationships/hyperlink" Target="http://ift.tt/1cABvAZ" TargetMode="External"/><Relationship Id="rId404" Type="http://schemas.openxmlformats.org/officeDocument/2006/relationships/hyperlink" Target="http://ift.tt/1hTG4q7" TargetMode="External"/><Relationship Id="rId888" Type="http://schemas.openxmlformats.org/officeDocument/2006/relationships/hyperlink" Target="http://ift.tt/1dT4oE7" TargetMode="External"/><Relationship Id="rId403" Type="http://schemas.openxmlformats.org/officeDocument/2006/relationships/hyperlink" Target="http://ift.tt/1nshtge" TargetMode="External"/><Relationship Id="rId887" Type="http://schemas.openxmlformats.org/officeDocument/2006/relationships/hyperlink" Target="http://ift.tt/MGdcYK" TargetMode="External"/><Relationship Id="rId402" Type="http://schemas.openxmlformats.org/officeDocument/2006/relationships/hyperlink" Target="http://ift.tt/1bDOAW0" TargetMode="External"/><Relationship Id="rId886" Type="http://schemas.openxmlformats.org/officeDocument/2006/relationships/hyperlink" Target="http://ift.tt/LiRrNb" TargetMode="External"/><Relationship Id="rId401" Type="http://schemas.openxmlformats.org/officeDocument/2006/relationships/hyperlink" Target="http://ift.tt/1bDO36q" TargetMode="External"/><Relationship Id="rId885" Type="http://schemas.openxmlformats.org/officeDocument/2006/relationships/hyperlink" Target="http://ift.tt/LiRubC" TargetMode="External"/><Relationship Id="rId408" Type="http://schemas.openxmlformats.org/officeDocument/2006/relationships/hyperlink" Target="http://ift.tt/1cABsVS" TargetMode="External"/><Relationship Id="rId407" Type="http://schemas.openxmlformats.org/officeDocument/2006/relationships/hyperlink" Target="http://ift.tt/1hTG75t" TargetMode="External"/><Relationship Id="rId406" Type="http://schemas.openxmlformats.org/officeDocument/2006/relationships/hyperlink" Target="http://ift.tt/1cABvkw" TargetMode="External"/><Relationship Id="rId405" Type="http://schemas.openxmlformats.org/officeDocument/2006/relationships/hyperlink" Target="http://ift.tt/1cABv42" TargetMode="External"/><Relationship Id="rId889" Type="http://schemas.openxmlformats.org/officeDocument/2006/relationships/hyperlink" Target="http://ift.tt/1jTTiqM" TargetMode="External"/><Relationship Id="rId880" Type="http://schemas.openxmlformats.org/officeDocument/2006/relationships/hyperlink" Target="http://ift.tt/1bJ4EG0" TargetMode="External"/><Relationship Id="rId2560" Type="http://schemas.openxmlformats.org/officeDocument/2006/relationships/hyperlink" Target="http://ift.tt/1fYcyPZ" TargetMode="External"/><Relationship Id="rId1230" Type="http://schemas.openxmlformats.org/officeDocument/2006/relationships/hyperlink" Target="http://ift.tt/1j0q0GV" TargetMode="External"/><Relationship Id="rId2561" Type="http://schemas.openxmlformats.org/officeDocument/2006/relationships/hyperlink" Target="http://ift.tt/1l2Vv1b" TargetMode="External"/><Relationship Id="rId400" Type="http://schemas.openxmlformats.org/officeDocument/2006/relationships/hyperlink" Target="http://ift.tt/1baKjfR" TargetMode="External"/><Relationship Id="rId884" Type="http://schemas.openxmlformats.org/officeDocument/2006/relationships/hyperlink" Target="http://ift.tt/MGdcIp" TargetMode="External"/><Relationship Id="rId1231" Type="http://schemas.openxmlformats.org/officeDocument/2006/relationships/hyperlink" Target="http://ift.tt/1ehjwBe" TargetMode="External"/><Relationship Id="rId2562" Type="http://schemas.openxmlformats.org/officeDocument/2006/relationships/hyperlink" Target="http://ift.tt/1l2Vv1f" TargetMode="External"/><Relationship Id="rId883" Type="http://schemas.openxmlformats.org/officeDocument/2006/relationships/hyperlink" Target="http://ift.tt/LiRtVo" TargetMode="External"/><Relationship Id="rId1232" Type="http://schemas.openxmlformats.org/officeDocument/2006/relationships/hyperlink" Target="http://ift.tt/18WNxAi" TargetMode="External"/><Relationship Id="rId2563" Type="http://schemas.openxmlformats.org/officeDocument/2006/relationships/hyperlink" Target="http://ift.tt/1aAAWbc" TargetMode="External"/><Relationship Id="rId882" Type="http://schemas.openxmlformats.org/officeDocument/2006/relationships/hyperlink" Target="http://ift.tt/1bJ4Vsu" TargetMode="External"/><Relationship Id="rId1233" Type="http://schemas.openxmlformats.org/officeDocument/2006/relationships/hyperlink" Target="http://ift.tt/1fLabyG" TargetMode="External"/><Relationship Id="rId2564" Type="http://schemas.openxmlformats.org/officeDocument/2006/relationships/hyperlink" Target="http://ift.tt/1fZgX5q" TargetMode="External"/><Relationship Id="rId881" Type="http://schemas.openxmlformats.org/officeDocument/2006/relationships/hyperlink" Target="http://ift.tt/1bJ4Vss" TargetMode="External"/><Relationship Id="rId1234" Type="http://schemas.openxmlformats.org/officeDocument/2006/relationships/hyperlink" Target="http://ift.tt/1nCjEhf" TargetMode="External"/><Relationship Id="rId2565" Type="http://schemas.openxmlformats.org/officeDocument/2006/relationships/hyperlink" Target="http://ift.tt/1d10Vb5" TargetMode="External"/><Relationship Id="rId1224" Type="http://schemas.openxmlformats.org/officeDocument/2006/relationships/hyperlink" Target="http://ift.tt/1nCpi2Y" TargetMode="External"/><Relationship Id="rId2555" Type="http://schemas.openxmlformats.org/officeDocument/2006/relationships/hyperlink" Target="http://ift.tt/1c8P5Yl" TargetMode="External"/><Relationship Id="rId1225" Type="http://schemas.openxmlformats.org/officeDocument/2006/relationships/hyperlink" Target="http://ift.tt/1flmtxp" TargetMode="External"/><Relationship Id="rId2556" Type="http://schemas.openxmlformats.org/officeDocument/2006/relationships/hyperlink" Target="http://ift.tt/1kiWBrN" TargetMode="External"/><Relationship Id="rId1226" Type="http://schemas.openxmlformats.org/officeDocument/2006/relationships/hyperlink" Target="http://ift.tt/1nCpi35" TargetMode="External"/><Relationship Id="rId2557" Type="http://schemas.openxmlformats.org/officeDocument/2006/relationships/hyperlink" Target="http://ift.tt/1c8Phab" TargetMode="External"/><Relationship Id="rId1227" Type="http://schemas.openxmlformats.org/officeDocument/2006/relationships/hyperlink" Target="http://ift.tt/1bOSHPd" TargetMode="External"/><Relationship Id="rId2558" Type="http://schemas.openxmlformats.org/officeDocument/2006/relationships/hyperlink" Target="http://ift.tt/1kiWKeQ" TargetMode="External"/><Relationship Id="rId1228" Type="http://schemas.openxmlformats.org/officeDocument/2006/relationships/hyperlink" Target="http://ift.tt/1nuLsnK" TargetMode="External"/><Relationship Id="rId2559" Type="http://schemas.openxmlformats.org/officeDocument/2006/relationships/hyperlink" Target="http://ift.tt/1kiWOuW" TargetMode="External"/><Relationship Id="rId1229" Type="http://schemas.openxmlformats.org/officeDocument/2006/relationships/hyperlink" Target="http://ift.tt/1kvfPYH" TargetMode="External"/><Relationship Id="rId877" Type="http://schemas.openxmlformats.org/officeDocument/2006/relationships/hyperlink" Target="http://ift.tt/1bJ46Qt" TargetMode="External"/><Relationship Id="rId876" Type="http://schemas.openxmlformats.org/officeDocument/2006/relationships/hyperlink" Target="http://ift.tt/1nwRdRW" TargetMode="External"/><Relationship Id="rId875" Type="http://schemas.openxmlformats.org/officeDocument/2006/relationships/hyperlink" Target="http://ift.tt/1fikqde" TargetMode="External"/><Relationship Id="rId874" Type="http://schemas.openxmlformats.org/officeDocument/2006/relationships/hyperlink" Target="http://ift.tt/1nwRd4c" TargetMode="External"/><Relationship Id="rId879" Type="http://schemas.openxmlformats.org/officeDocument/2006/relationships/hyperlink" Target="http://ift.tt/1bJ4COq" TargetMode="External"/><Relationship Id="rId878" Type="http://schemas.openxmlformats.org/officeDocument/2006/relationships/hyperlink" Target="http://ift.tt/1nxbiHV" TargetMode="External"/><Relationship Id="rId2550" Type="http://schemas.openxmlformats.org/officeDocument/2006/relationships/hyperlink" Target="http://ift.tt/1kiZ4ma" TargetMode="External"/><Relationship Id="rId873" Type="http://schemas.openxmlformats.org/officeDocument/2006/relationships/hyperlink" Target="http://ift.tt/1fikpWO" TargetMode="External"/><Relationship Id="rId1220" Type="http://schemas.openxmlformats.org/officeDocument/2006/relationships/hyperlink" Target="http://ift.tt/1j0vscO" TargetMode="External"/><Relationship Id="rId2551" Type="http://schemas.openxmlformats.org/officeDocument/2006/relationships/hyperlink" Target="http://ift.tt/1e829gc" TargetMode="External"/><Relationship Id="rId872" Type="http://schemas.openxmlformats.org/officeDocument/2006/relationships/hyperlink" Target="http://ift.tt/1cDLTrE" TargetMode="External"/><Relationship Id="rId1221" Type="http://schemas.openxmlformats.org/officeDocument/2006/relationships/hyperlink" Target="http://ift.tt/1bcezYn" TargetMode="External"/><Relationship Id="rId2552" Type="http://schemas.openxmlformats.org/officeDocument/2006/relationships/hyperlink" Target="http://ift.tt/1l1Bjg8" TargetMode="External"/><Relationship Id="rId871" Type="http://schemas.openxmlformats.org/officeDocument/2006/relationships/hyperlink" Target="http://ift.tt/1cDLSnH" TargetMode="External"/><Relationship Id="rId1222" Type="http://schemas.openxmlformats.org/officeDocument/2006/relationships/hyperlink" Target="http://ift.tt/1flmwZS" TargetMode="External"/><Relationship Id="rId2553" Type="http://schemas.openxmlformats.org/officeDocument/2006/relationships/hyperlink" Target="http://ift.tt/1c8P3Q7" TargetMode="External"/><Relationship Id="rId870" Type="http://schemas.openxmlformats.org/officeDocument/2006/relationships/hyperlink" Target="http://ift.tt/1cDLOnX" TargetMode="External"/><Relationship Id="rId1223" Type="http://schemas.openxmlformats.org/officeDocument/2006/relationships/hyperlink" Target="https://www.outernet.is" TargetMode="External"/><Relationship Id="rId2554" Type="http://schemas.openxmlformats.org/officeDocument/2006/relationships/hyperlink" Target="http://ift.tt/1kiWw7r" TargetMode="External"/><Relationship Id="rId1653" Type="http://schemas.openxmlformats.org/officeDocument/2006/relationships/hyperlink" Target="http://ift.tt/1cNVhZR" TargetMode="External"/><Relationship Id="rId2500" Type="http://schemas.openxmlformats.org/officeDocument/2006/relationships/hyperlink" Target="http://ift.tt/1fZgX5q" TargetMode="External"/><Relationship Id="rId2984" Type="http://schemas.openxmlformats.org/officeDocument/2006/relationships/hyperlink" Target="http://ift.tt/1g3S1K0" TargetMode="External"/><Relationship Id="rId1654" Type="http://schemas.openxmlformats.org/officeDocument/2006/relationships/hyperlink" Target="http://ift.tt/1fGMiK3" TargetMode="External"/><Relationship Id="rId2501" Type="http://schemas.openxmlformats.org/officeDocument/2006/relationships/hyperlink" Target="http://ift.tt/1d10Vb5" TargetMode="External"/><Relationship Id="rId2985" Type="http://schemas.openxmlformats.org/officeDocument/2006/relationships/hyperlink" Target="http://ift.tt/1g5Pi2L" TargetMode="External"/><Relationship Id="rId1655" Type="http://schemas.openxmlformats.org/officeDocument/2006/relationships/hyperlink" Target="http://ift.tt/1cNVmwJ" TargetMode="External"/><Relationship Id="rId2502" Type="http://schemas.openxmlformats.org/officeDocument/2006/relationships/hyperlink" Target="http://ift.tt/1d10XQo" TargetMode="External"/><Relationship Id="rId2986" Type="http://schemas.openxmlformats.org/officeDocument/2006/relationships/hyperlink" Target="http://ift.tt/1d4ZwAn" TargetMode="External"/><Relationship Id="rId1656" Type="http://schemas.openxmlformats.org/officeDocument/2006/relationships/hyperlink" Target="http://ift.tt/1fGMqce" TargetMode="External"/><Relationship Id="rId2503" Type="http://schemas.openxmlformats.org/officeDocument/2006/relationships/hyperlink" Target="http://ift.tt/1l2qVVy" TargetMode="External"/><Relationship Id="rId2987" Type="http://schemas.openxmlformats.org/officeDocument/2006/relationships/hyperlink" Target="http://ift.tt/1d4ZyrU" TargetMode="External"/><Relationship Id="rId1657" Type="http://schemas.openxmlformats.org/officeDocument/2006/relationships/hyperlink" Target="http://ift.tt/1el0UAv" TargetMode="External"/><Relationship Id="rId2504" Type="http://schemas.openxmlformats.org/officeDocument/2006/relationships/hyperlink" Target="http://ift.tt/1fZh94F" TargetMode="External"/><Relationship Id="rId2988" Type="http://schemas.openxmlformats.org/officeDocument/2006/relationships/hyperlink" Target="http://ift.tt/18UcizJ" TargetMode="External"/><Relationship Id="rId1658" Type="http://schemas.openxmlformats.org/officeDocument/2006/relationships/hyperlink" Target="http://ift.tt/1el0SbG" TargetMode="External"/><Relationship Id="rId2505" Type="http://schemas.openxmlformats.org/officeDocument/2006/relationships/hyperlink" Target="http://ift.tt/1fZhhBc" TargetMode="External"/><Relationship Id="rId2989" Type="http://schemas.openxmlformats.org/officeDocument/2006/relationships/hyperlink" Target="http://ift.tt/1g5PjUj" TargetMode="External"/><Relationship Id="rId1659" Type="http://schemas.openxmlformats.org/officeDocument/2006/relationships/hyperlink" Target="http://ift.tt/1el15Mb" TargetMode="External"/><Relationship Id="rId2506" Type="http://schemas.openxmlformats.org/officeDocument/2006/relationships/hyperlink" Target="http://ift.tt/1d117qN" TargetMode="External"/><Relationship Id="rId2507" Type="http://schemas.openxmlformats.org/officeDocument/2006/relationships/hyperlink" Target="http://ift.tt/1fZhp3D" TargetMode="External"/><Relationship Id="rId2508" Type="http://schemas.openxmlformats.org/officeDocument/2006/relationships/hyperlink" Target="http://ift.tt/1fZhp3E" TargetMode="External"/><Relationship Id="rId829" Type="http://schemas.openxmlformats.org/officeDocument/2006/relationships/hyperlink" Target="http://ift.tt/1km0NEw" TargetMode="External"/><Relationship Id="rId2509" Type="http://schemas.openxmlformats.org/officeDocument/2006/relationships/hyperlink" Target="http://ift.tt/1d11fXA" TargetMode="External"/><Relationship Id="rId828" Type="http://schemas.openxmlformats.org/officeDocument/2006/relationships/hyperlink" Target="http://ift.tt/1jTbeBO" TargetMode="External"/><Relationship Id="rId827" Type="http://schemas.openxmlformats.org/officeDocument/2006/relationships/hyperlink" Target="http://ift.tt/1jTbelu" TargetMode="External"/><Relationship Id="rId822" Type="http://schemas.openxmlformats.org/officeDocument/2006/relationships/hyperlink" Target="http://ift.tt/1ftWq9n" TargetMode="External"/><Relationship Id="rId821" Type="http://schemas.openxmlformats.org/officeDocument/2006/relationships/hyperlink" Target="http://ift.tt/1bdsxpg" TargetMode="External"/><Relationship Id="rId820" Type="http://schemas.openxmlformats.org/officeDocument/2006/relationships/hyperlink" Target="http://ift.tt/1fEA17D" TargetMode="External"/><Relationship Id="rId826" Type="http://schemas.openxmlformats.org/officeDocument/2006/relationships/hyperlink" Target="http://ift.tt/1bIde7X" TargetMode="External"/><Relationship Id="rId825" Type="http://schemas.openxmlformats.org/officeDocument/2006/relationships/hyperlink" Target="http://ift.tt/1bdsFVQ" TargetMode="External"/><Relationship Id="rId824" Type="http://schemas.openxmlformats.org/officeDocument/2006/relationships/hyperlink" Target="http://ift.tt/1ftWvtF" TargetMode="External"/><Relationship Id="rId823" Type="http://schemas.openxmlformats.org/officeDocument/2006/relationships/hyperlink" Target="http://ift.tt/1ftWt52" TargetMode="External"/><Relationship Id="rId2980" Type="http://schemas.openxmlformats.org/officeDocument/2006/relationships/hyperlink" Target="http://ift.tt/1d4Zwk2" TargetMode="External"/><Relationship Id="rId1650" Type="http://schemas.openxmlformats.org/officeDocument/2006/relationships/hyperlink" Target="http://ift.tt/1cNV3C9" TargetMode="External"/><Relationship Id="rId2981" Type="http://schemas.openxmlformats.org/officeDocument/2006/relationships/hyperlink" Target="http://ift.tt/1d4Zyby" TargetMode="External"/><Relationship Id="rId1651" Type="http://schemas.openxmlformats.org/officeDocument/2006/relationships/hyperlink" Target="http://ift.tt/1cNV9th" TargetMode="External"/><Relationship Id="rId2982" Type="http://schemas.openxmlformats.org/officeDocument/2006/relationships/hyperlink" Target="http://ift.tt/1d4ZybA" TargetMode="External"/><Relationship Id="rId1652" Type="http://schemas.openxmlformats.org/officeDocument/2006/relationships/hyperlink" Target="http://ift.tt/1fGMf0C" TargetMode="External"/><Relationship Id="rId2983" Type="http://schemas.openxmlformats.org/officeDocument/2006/relationships/hyperlink" Target="http://ift.tt/1g5Pi2J" TargetMode="External"/><Relationship Id="rId1642" Type="http://schemas.openxmlformats.org/officeDocument/2006/relationships/hyperlink" Target="http://ift.tt/1cNLtPv" TargetMode="External"/><Relationship Id="rId2973" Type="http://schemas.openxmlformats.org/officeDocument/2006/relationships/hyperlink" Target="http://ift.tt/LH7tkd" TargetMode="External"/><Relationship Id="rId1643" Type="http://schemas.openxmlformats.org/officeDocument/2006/relationships/hyperlink" Target="http://ift.tt/1cNLqTP" TargetMode="External"/><Relationship Id="rId2974" Type="http://schemas.openxmlformats.org/officeDocument/2006/relationships/hyperlink" Target="http://ift.tt/LH7vbO" TargetMode="External"/><Relationship Id="rId1644" Type="http://schemas.openxmlformats.org/officeDocument/2006/relationships/hyperlink" Target="https://metabank.ru/" TargetMode="External"/><Relationship Id="rId2975" Type="http://schemas.openxmlformats.org/officeDocument/2006/relationships/hyperlink" Target="http://ift.tt/LH7C7e" TargetMode="External"/><Relationship Id="rId1645" Type="http://schemas.openxmlformats.org/officeDocument/2006/relationships/hyperlink" Target="http://ift.tt/1cNUPea" TargetMode="External"/><Relationship Id="rId2976" Type="http://schemas.openxmlformats.org/officeDocument/2006/relationships/hyperlink" Target="http://ift.tt/LH7Fjc" TargetMode="External"/><Relationship Id="rId1646" Type="http://schemas.openxmlformats.org/officeDocument/2006/relationships/hyperlink" Target="http://ift.tt/1cNUUP2" TargetMode="External"/><Relationship Id="rId2977" Type="http://schemas.openxmlformats.org/officeDocument/2006/relationships/hyperlink" Target="http://ift.tt/LH7Fje" TargetMode="External"/><Relationship Id="rId1647" Type="http://schemas.openxmlformats.org/officeDocument/2006/relationships/hyperlink" Target="http://ift.tt/1cNUWGK" TargetMode="External"/><Relationship Id="rId2978" Type="http://schemas.openxmlformats.org/officeDocument/2006/relationships/hyperlink" Target="http://ift.tt/1g5TZcK" TargetMode="External"/><Relationship Id="rId1648" Type="http://schemas.openxmlformats.org/officeDocument/2006/relationships/hyperlink" Target="http://ift.tt/1fGLULm" TargetMode="External"/><Relationship Id="rId2979" Type="http://schemas.openxmlformats.org/officeDocument/2006/relationships/hyperlink" Target="http://ift.tt/1aGn0ww" TargetMode="External"/><Relationship Id="rId1649" Type="http://schemas.openxmlformats.org/officeDocument/2006/relationships/hyperlink" Target="http://ift.tt/1el0UAv" TargetMode="External"/><Relationship Id="rId819" Type="http://schemas.openxmlformats.org/officeDocument/2006/relationships/hyperlink" Target="http://ift.tt/1fi2gII" TargetMode="External"/><Relationship Id="rId818" Type="http://schemas.openxmlformats.org/officeDocument/2006/relationships/hyperlink" Target="http://ift.tt/1dSM1PI" TargetMode="External"/><Relationship Id="rId817" Type="http://schemas.openxmlformats.org/officeDocument/2006/relationships/hyperlink" Target="http://ift.tt/vpKBEV" TargetMode="External"/><Relationship Id="rId816" Type="http://schemas.openxmlformats.org/officeDocument/2006/relationships/hyperlink" Target="http://ift.tt/1dSLXzt" TargetMode="External"/><Relationship Id="rId811" Type="http://schemas.openxmlformats.org/officeDocument/2006/relationships/hyperlink" Target="http://ift.tt/1dSLQUH" TargetMode="External"/><Relationship Id="rId810" Type="http://schemas.openxmlformats.org/officeDocument/2006/relationships/hyperlink" Target="http://ift.tt/1jTa9tH" TargetMode="External"/><Relationship Id="rId815" Type="http://schemas.openxmlformats.org/officeDocument/2006/relationships/hyperlink" Target="http://ift.tt/1jTaE7l" TargetMode="External"/><Relationship Id="rId814" Type="http://schemas.openxmlformats.org/officeDocument/2006/relationships/hyperlink" Target="http://ift.tt/1jTaug5" TargetMode="External"/><Relationship Id="rId813" Type="http://schemas.openxmlformats.org/officeDocument/2006/relationships/hyperlink" Target="http://ift.tt/1jTarkn" TargetMode="External"/><Relationship Id="rId812" Type="http://schemas.openxmlformats.org/officeDocument/2006/relationships/hyperlink" Target="http://ift.tt/1jTajBo" TargetMode="External"/><Relationship Id="rId2970" Type="http://schemas.openxmlformats.org/officeDocument/2006/relationships/hyperlink" Target="http://ift.tt/1d4Zyby" TargetMode="External"/><Relationship Id="rId1640" Type="http://schemas.openxmlformats.org/officeDocument/2006/relationships/hyperlink" Target="http://ift.tt/MSHis4" TargetMode="External"/><Relationship Id="rId2971" Type="http://schemas.openxmlformats.org/officeDocument/2006/relationships/hyperlink" Target="http://ift.tt/1d4ZybA" TargetMode="External"/><Relationship Id="rId1641" Type="http://schemas.openxmlformats.org/officeDocument/2006/relationships/hyperlink" Target="http://ift.tt/1fBtsod" TargetMode="External"/><Relationship Id="rId2972" Type="http://schemas.openxmlformats.org/officeDocument/2006/relationships/hyperlink" Target="http://ift.tt/1g5Pi2J" TargetMode="External"/><Relationship Id="rId1675" Type="http://schemas.openxmlformats.org/officeDocument/2006/relationships/hyperlink" Target="http://ift.tt/1fHvItx" TargetMode="External"/><Relationship Id="rId2522" Type="http://schemas.openxmlformats.org/officeDocument/2006/relationships/hyperlink" Target="http://ift.tt/1c8P5Yl" TargetMode="External"/><Relationship Id="rId1676" Type="http://schemas.openxmlformats.org/officeDocument/2006/relationships/hyperlink" Target="http://ift.tt/1fHvIJL" TargetMode="External"/><Relationship Id="rId2523" Type="http://schemas.openxmlformats.org/officeDocument/2006/relationships/hyperlink" Target="http://ift.tt/1kiWBrN" TargetMode="External"/><Relationship Id="rId1677" Type="http://schemas.openxmlformats.org/officeDocument/2006/relationships/hyperlink" Target="http://ift.tt/1aXlaYp" TargetMode="External"/><Relationship Id="rId2524" Type="http://schemas.openxmlformats.org/officeDocument/2006/relationships/hyperlink" Target="http://ift.tt/1c8Phab" TargetMode="External"/><Relationship Id="rId1678" Type="http://schemas.openxmlformats.org/officeDocument/2006/relationships/hyperlink" Target="http://ift.tt/1dni36u" TargetMode="External"/><Relationship Id="rId2525" Type="http://schemas.openxmlformats.org/officeDocument/2006/relationships/hyperlink" Target="http://ift.tt/1kiWKeQ" TargetMode="External"/><Relationship Id="rId1679" Type="http://schemas.openxmlformats.org/officeDocument/2006/relationships/hyperlink" Target="http://ift.tt/1cOa2vK" TargetMode="External"/><Relationship Id="rId2526" Type="http://schemas.openxmlformats.org/officeDocument/2006/relationships/hyperlink" Target="http://ift.tt/1kiWOuW" TargetMode="External"/><Relationship Id="rId2527" Type="http://schemas.openxmlformats.org/officeDocument/2006/relationships/hyperlink" Target="http://ift.tt/1l2Vv16" TargetMode="External"/><Relationship Id="rId2528" Type="http://schemas.openxmlformats.org/officeDocument/2006/relationships/hyperlink" Target="http://ift.tt/NbGSNL" TargetMode="External"/><Relationship Id="rId2529" Type="http://schemas.openxmlformats.org/officeDocument/2006/relationships/hyperlink" Target="http://ift.tt/1fYcyPZ" TargetMode="External"/><Relationship Id="rId849" Type="http://schemas.openxmlformats.org/officeDocument/2006/relationships/hyperlink" Target="http://ift.tt/1bIt2r6" TargetMode="External"/><Relationship Id="rId844" Type="http://schemas.openxmlformats.org/officeDocument/2006/relationships/hyperlink" Target="http://ift.tt/1fseC2F" TargetMode="External"/><Relationship Id="rId843" Type="http://schemas.openxmlformats.org/officeDocument/2006/relationships/hyperlink" Target="http://ift.tt/1fseC2D" TargetMode="External"/><Relationship Id="rId842" Type="http://schemas.openxmlformats.org/officeDocument/2006/relationships/hyperlink" Target="http://ift.tt/1cDAOXF" TargetMode="External"/><Relationship Id="rId841" Type="http://schemas.openxmlformats.org/officeDocument/2006/relationships/hyperlink" Target="http://ift.tt/1cDAPuK" TargetMode="External"/><Relationship Id="rId848" Type="http://schemas.openxmlformats.org/officeDocument/2006/relationships/hyperlink" Target="http://ift.tt/1cDB34T" TargetMode="External"/><Relationship Id="rId847" Type="http://schemas.openxmlformats.org/officeDocument/2006/relationships/hyperlink" Target="http://ift.tt/1cDB34S" TargetMode="External"/><Relationship Id="rId846" Type="http://schemas.openxmlformats.org/officeDocument/2006/relationships/hyperlink" Target="http://ift.tt/1cDAWGt" TargetMode="External"/><Relationship Id="rId845" Type="http://schemas.openxmlformats.org/officeDocument/2006/relationships/hyperlink" Target="http://ift.tt/1cDAYyk" TargetMode="External"/><Relationship Id="rId1670" Type="http://schemas.openxmlformats.org/officeDocument/2006/relationships/hyperlink" Target="http://ift.tt/1bkKK4l" TargetMode="External"/><Relationship Id="rId840" Type="http://schemas.openxmlformats.org/officeDocument/2006/relationships/hyperlink" Target="http://ift.tt/1besxIN" TargetMode="External"/><Relationship Id="rId1671" Type="http://schemas.openxmlformats.org/officeDocument/2006/relationships/hyperlink" Target="http://ift.tt/1bkKX7s" TargetMode="External"/><Relationship Id="rId1672" Type="http://schemas.openxmlformats.org/officeDocument/2006/relationships/hyperlink" Target="http://ift.tt/1bkKX7w" TargetMode="External"/><Relationship Id="rId1673" Type="http://schemas.openxmlformats.org/officeDocument/2006/relationships/hyperlink" Target="http://ift.tt/1aXj8HV" TargetMode="External"/><Relationship Id="rId2520" Type="http://schemas.openxmlformats.org/officeDocument/2006/relationships/hyperlink" Target="http://ift.tt/1c8P3Q7" TargetMode="External"/><Relationship Id="rId1674" Type="http://schemas.openxmlformats.org/officeDocument/2006/relationships/hyperlink" Target="http://ift.tt/1fCcWnL" TargetMode="External"/><Relationship Id="rId2521" Type="http://schemas.openxmlformats.org/officeDocument/2006/relationships/hyperlink" Target="http://ift.tt/1kiWw7r" TargetMode="External"/><Relationship Id="rId1664" Type="http://schemas.openxmlformats.org/officeDocument/2006/relationships/hyperlink" Target="http://ift.tt/1aWLxOj" TargetMode="External"/><Relationship Id="rId2511" Type="http://schemas.openxmlformats.org/officeDocument/2006/relationships/hyperlink" Target="http://ift.tt/1gQrAeq" TargetMode="External"/><Relationship Id="rId2995" Type="http://schemas.openxmlformats.org/officeDocument/2006/relationships/hyperlink" Target="http://ift.tt/LHaxg4" TargetMode="External"/><Relationship Id="rId1665" Type="http://schemas.openxmlformats.org/officeDocument/2006/relationships/hyperlink" Target="http://ift.tt/1ieF402" TargetMode="External"/><Relationship Id="rId2512" Type="http://schemas.openxmlformats.org/officeDocument/2006/relationships/hyperlink" Target="http://ift.tt/1d11odq" TargetMode="External"/><Relationship Id="rId2996" Type="http://schemas.openxmlformats.org/officeDocument/2006/relationships/hyperlink" Target="http://ift.tt/1bbYO5G" TargetMode="External"/><Relationship Id="rId1666" Type="http://schemas.openxmlformats.org/officeDocument/2006/relationships/hyperlink" Target="http://ift.tt/1fTgn7K" TargetMode="External"/><Relationship Id="rId2513" Type="http://schemas.openxmlformats.org/officeDocument/2006/relationships/hyperlink" Target="http://ift.tt/1aBg3MZ" TargetMode="External"/><Relationship Id="rId2997" Type="http://schemas.openxmlformats.org/officeDocument/2006/relationships/hyperlink" Target="http://ift.tt/1iCPBCk" TargetMode="External"/><Relationship Id="rId1667" Type="http://schemas.openxmlformats.org/officeDocument/2006/relationships/hyperlink" Target="http://ift.tt/1fGCMXf" TargetMode="External"/><Relationship Id="rId2514" Type="http://schemas.openxmlformats.org/officeDocument/2006/relationships/hyperlink" Target="http://ift.tt/1aBg6bS" TargetMode="External"/><Relationship Id="rId2998" Type="http://schemas.openxmlformats.org/officeDocument/2006/relationships/hyperlink" Target="http://ift.tt/1fIufBF" TargetMode="External"/><Relationship Id="rId1668" Type="http://schemas.openxmlformats.org/officeDocument/2006/relationships/hyperlink" Target="http://ift.tt/1fGCL5y" TargetMode="External"/><Relationship Id="rId2515" Type="http://schemas.openxmlformats.org/officeDocument/2006/relationships/hyperlink" Target="http://ift.tt/1fASIsq" TargetMode="External"/><Relationship Id="rId2999" Type="http://schemas.openxmlformats.org/officeDocument/2006/relationships/hyperlink" Target="http://ift.tt/1fIDEck" TargetMode="External"/><Relationship Id="rId1669" Type="http://schemas.openxmlformats.org/officeDocument/2006/relationships/hyperlink" Target="http://ift.tt/1fCctlA" TargetMode="External"/><Relationship Id="rId2516" Type="http://schemas.openxmlformats.org/officeDocument/2006/relationships/hyperlink" Target="http://ift.tt/1aBg3N7" TargetMode="External"/><Relationship Id="rId2517" Type="http://schemas.openxmlformats.org/officeDocument/2006/relationships/hyperlink" Target="http://ift.tt/1aBg6sc" TargetMode="External"/><Relationship Id="rId2518" Type="http://schemas.openxmlformats.org/officeDocument/2006/relationships/hyperlink" Target="http://ift.tt/1kiWnAV" TargetMode="External"/><Relationship Id="rId2519" Type="http://schemas.openxmlformats.org/officeDocument/2006/relationships/hyperlink" Target="http://ift.tt/1l1Bjg8" TargetMode="External"/><Relationship Id="rId839" Type="http://schemas.openxmlformats.org/officeDocument/2006/relationships/hyperlink" Target="http://ift.tt/1km266p" TargetMode="External"/><Relationship Id="rId838" Type="http://schemas.openxmlformats.org/officeDocument/2006/relationships/hyperlink" Target="http://ift.tt/1a7VJTk" TargetMode="External"/><Relationship Id="rId833" Type="http://schemas.openxmlformats.org/officeDocument/2006/relationships/hyperlink" Target="http://ift.tt/1iUJv3u" TargetMode="External"/><Relationship Id="rId832" Type="http://schemas.openxmlformats.org/officeDocument/2006/relationships/hyperlink" Target="http://ift.tt/1iUJigU" TargetMode="External"/><Relationship Id="rId831" Type="http://schemas.openxmlformats.org/officeDocument/2006/relationships/hyperlink" Target="http://ift.tt/1iUJjkS" TargetMode="External"/><Relationship Id="rId830" Type="http://schemas.openxmlformats.org/officeDocument/2006/relationships/hyperlink" Target="http://ift.tt/1km17mN" TargetMode="External"/><Relationship Id="rId837" Type="http://schemas.openxmlformats.org/officeDocument/2006/relationships/hyperlink" Target="http://ift.tt/1a7VM1A" TargetMode="External"/><Relationship Id="rId836" Type="http://schemas.openxmlformats.org/officeDocument/2006/relationships/hyperlink" Target="http://ift.tt/1a7VtDV" TargetMode="External"/><Relationship Id="rId835" Type="http://schemas.openxmlformats.org/officeDocument/2006/relationships/hyperlink" Target="http://ift.tt/1dekYhG" TargetMode="External"/><Relationship Id="rId834" Type="http://schemas.openxmlformats.org/officeDocument/2006/relationships/hyperlink" Target="http://ift.tt/1besxZi" TargetMode="External"/><Relationship Id="rId2990" Type="http://schemas.openxmlformats.org/officeDocument/2006/relationships/hyperlink" Target="http://ift.tt/1gdrN6s" TargetMode="External"/><Relationship Id="rId1660" Type="http://schemas.openxmlformats.org/officeDocument/2006/relationships/hyperlink" Target="http://ift.tt/1fTlVz6" TargetMode="External"/><Relationship Id="rId2991" Type="http://schemas.openxmlformats.org/officeDocument/2006/relationships/hyperlink" Target="http://ift.tt/1bbYzYn" TargetMode="External"/><Relationship Id="rId1661" Type="http://schemas.openxmlformats.org/officeDocument/2006/relationships/hyperlink" Target="http://ift.tt/1fTm8SV" TargetMode="External"/><Relationship Id="rId2992" Type="http://schemas.openxmlformats.org/officeDocument/2006/relationships/hyperlink" Target="http://ift.tt/1bbYwM3" TargetMode="External"/><Relationship Id="rId1662" Type="http://schemas.openxmlformats.org/officeDocument/2006/relationships/hyperlink" Target="http://ift.tt/1el1iPs" TargetMode="External"/><Relationship Id="rId2993" Type="http://schemas.openxmlformats.org/officeDocument/2006/relationships/hyperlink" Target="http://ift.tt/1bbYDap" TargetMode="External"/><Relationship Id="rId1663" Type="http://schemas.openxmlformats.org/officeDocument/2006/relationships/hyperlink" Target="http://ift.tt/1ieF3ZV" TargetMode="External"/><Relationship Id="rId2510" Type="http://schemas.openxmlformats.org/officeDocument/2006/relationships/hyperlink" Target="http://ift.tt/1d11iCC" TargetMode="External"/><Relationship Id="rId2994" Type="http://schemas.openxmlformats.org/officeDocument/2006/relationships/hyperlink" Target="http://ift.tt/1bbYHHo" TargetMode="External"/><Relationship Id="rId2148" Type="http://schemas.openxmlformats.org/officeDocument/2006/relationships/hyperlink" Target="http://ift.tt/N0D9T2" TargetMode="External"/><Relationship Id="rId2149" Type="http://schemas.openxmlformats.org/officeDocument/2006/relationships/hyperlink" Target="http://ift.tt/LxovRG" TargetMode="External"/><Relationship Id="rId469" Type="http://schemas.openxmlformats.org/officeDocument/2006/relationships/hyperlink" Target="http://ift.tt/1ifhoJz" TargetMode="External"/><Relationship Id="rId468" Type="http://schemas.openxmlformats.org/officeDocument/2006/relationships/hyperlink" Target="http://ift.tt/1ifhnFv" TargetMode="External"/><Relationship Id="rId467" Type="http://schemas.openxmlformats.org/officeDocument/2006/relationships/hyperlink" Target="http://ift.tt/1iRAt7y" TargetMode="External"/><Relationship Id="rId1290" Type="http://schemas.openxmlformats.org/officeDocument/2006/relationships/hyperlink" Target="http://coincache.cf/" TargetMode="External"/><Relationship Id="rId1291" Type="http://schemas.openxmlformats.org/officeDocument/2006/relationships/hyperlink" Target="http://ift.tt/1dVVxl4" TargetMode="External"/><Relationship Id="rId1292" Type="http://schemas.openxmlformats.org/officeDocument/2006/relationships/hyperlink" Target="http://ift.tt/1j1hqHO" TargetMode="External"/><Relationship Id="rId462" Type="http://schemas.openxmlformats.org/officeDocument/2006/relationships/hyperlink" Target="http://ift.tt/1kgGRD5" TargetMode="External"/><Relationship Id="rId1293" Type="http://schemas.openxmlformats.org/officeDocument/2006/relationships/hyperlink" Target="http://ift.tt/1j1hoQ8" TargetMode="External"/><Relationship Id="rId2140" Type="http://schemas.openxmlformats.org/officeDocument/2006/relationships/hyperlink" Target="http://ift.tt/1kaUdDk" TargetMode="External"/><Relationship Id="rId461" Type="http://schemas.openxmlformats.org/officeDocument/2006/relationships/hyperlink" Target="http://ift.tt/1kgGQ29" TargetMode="External"/><Relationship Id="rId1294" Type="http://schemas.openxmlformats.org/officeDocument/2006/relationships/hyperlink" Target="http://ift.tt/1ikyXbi" TargetMode="External"/><Relationship Id="rId2141" Type="http://schemas.openxmlformats.org/officeDocument/2006/relationships/hyperlink" Target="http://ift.tt/1c2vUPY" TargetMode="External"/><Relationship Id="rId460" Type="http://schemas.openxmlformats.org/officeDocument/2006/relationships/hyperlink" Target="http://ift.tt/1bbp79s" TargetMode="External"/><Relationship Id="rId1295" Type="http://schemas.openxmlformats.org/officeDocument/2006/relationships/hyperlink" Target="http://ift.tt/1fzMnPC" TargetMode="External"/><Relationship Id="rId2142" Type="http://schemas.openxmlformats.org/officeDocument/2006/relationships/hyperlink" Target="http://ift.tt/1kaUdDm" TargetMode="External"/><Relationship Id="rId1296" Type="http://schemas.openxmlformats.org/officeDocument/2006/relationships/hyperlink" Target="http://ift.tt/1kwwzij" TargetMode="External"/><Relationship Id="rId2143" Type="http://schemas.openxmlformats.org/officeDocument/2006/relationships/hyperlink" Target="http://ift.tt/1kaUbeM" TargetMode="External"/><Relationship Id="rId466" Type="http://schemas.openxmlformats.org/officeDocument/2006/relationships/hyperlink" Target="http://ift.tt/1ifhkta" TargetMode="External"/><Relationship Id="rId1297" Type="http://schemas.openxmlformats.org/officeDocument/2006/relationships/hyperlink" Target="http://ift.tt/1j1fa3g" TargetMode="External"/><Relationship Id="rId2144" Type="http://schemas.openxmlformats.org/officeDocument/2006/relationships/hyperlink" Target="http://ift.tt/1nRWS56" TargetMode="External"/><Relationship Id="rId465" Type="http://schemas.openxmlformats.org/officeDocument/2006/relationships/hyperlink" Target="http://ift.tt/1ifhalN" TargetMode="External"/><Relationship Id="rId1298" Type="http://schemas.openxmlformats.org/officeDocument/2006/relationships/hyperlink" Target="http://ift.tt/1kwwATr" TargetMode="External"/><Relationship Id="rId2145" Type="http://schemas.openxmlformats.org/officeDocument/2006/relationships/hyperlink" Target="http://ift.tt/1c2vSYp" TargetMode="External"/><Relationship Id="rId464" Type="http://schemas.openxmlformats.org/officeDocument/2006/relationships/hyperlink" Target="http://ift.tt/1bb4vOR" TargetMode="External"/><Relationship Id="rId1299" Type="http://schemas.openxmlformats.org/officeDocument/2006/relationships/hyperlink" Target="http://ift.tt/1j1fa3k" TargetMode="External"/><Relationship Id="rId2146" Type="http://schemas.openxmlformats.org/officeDocument/2006/relationships/hyperlink" Target="http://ift.tt/1c2vV6g" TargetMode="External"/><Relationship Id="rId463" Type="http://schemas.openxmlformats.org/officeDocument/2006/relationships/hyperlink" Target="http://ift.tt/1kgH2OF" TargetMode="External"/><Relationship Id="rId2147" Type="http://schemas.openxmlformats.org/officeDocument/2006/relationships/hyperlink" Target="http://ift.tt/1kaUdTO" TargetMode="External"/><Relationship Id="rId2137" Type="http://schemas.openxmlformats.org/officeDocument/2006/relationships/hyperlink" Target="http://ift.tt/1btbjHH" TargetMode="External"/><Relationship Id="rId2138" Type="http://schemas.openxmlformats.org/officeDocument/2006/relationships/hyperlink" Target="http://ift.tt/1btblzc" TargetMode="External"/><Relationship Id="rId2139" Type="http://schemas.openxmlformats.org/officeDocument/2006/relationships/hyperlink" Target="http://ift.tt/1kPEpnx" TargetMode="External"/><Relationship Id="rId459" Type="http://schemas.openxmlformats.org/officeDocument/2006/relationships/hyperlink" Target="http://ift.tt/1bboYTt" TargetMode="External"/><Relationship Id="rId458" Type="http://schemas.openxmlformats.org/officeDocument/2006/relationships/hyperlink" Target="http://ift.tt/1fn8Gb0" TargetMode="External"/><Relationship Id="rId457" Type="http://schemas.openxmlformats.org/officeDocument/2006/relationships/hyperlink" Target="http://ift.tt/1fn8ngu" TargetMode="External"/><Relationship Id="rId456" Type="http://schemas.openxmlformats.org/officeDocument/2006/relationships/hyperlink" Target="http://ift.tt/1hUhENi" TargetMode="External"/><Relationship Id="rId1280" Type="http://schemas.openxmlformats.org/officeDocument/2006/relationships/hyperlink" Target="http://ift.tt/1jYVdui" TargetMode="External"/><Relationship Id="rId1281" Type="http://schemas.openxmlformats.org/officeDocument/2006/relationships/hyperlink" Target="http://ift.tt/1dVKYhO" TargetMode="External"/><Relationship Id="rId451" Type="http://schemas.openxmlformats.org/officeDocument/2006/relationships/hyperlink" Target="http://ift.tt/1fn8Gb0" TargetMode="External"/><Relationship Id="rId1282" Type="http://schemas.openxmlformats.org/officeDocument/2006/relationships/hyperlink" Target="http://ift.tt/1fM2lEX" TargetMode="External"/><Relationship Id="rId450" Type="http://schemas.openxmlformats.org/officeDocument/2006/relationships/hyperlink" Target="http://ift.tt/1fn8ngu" TargetMode="External"/><Relationship Id="rId1283" Type="http://schemas.openxmlformats.org/officeDocument/2006/relationships/hyperlink" Target="http://ift.tt/1flFHmx" TargetMode="External"/><Relationship Id="rId2130" Type="http://schemas.openxmlformats.org/officeDocument/2006/relationships/hyperlink" Target="http://ift.tt/1nRN7Uv" TargetMode="External"/><Relationship Id="rId1284" Type="http://schemas.openxmlformats.org/officeDocument/2006/relationships/hyperlink" Target="http://ift.tt/1flJose" TargetMode="External"/><Relationship Id="rId2131" Type="http://schemas.openxmlformats.org/officeDocument/2006/relationships/hyperlink" Target="http://ift.tt/1c2p6BH" TargetMode="External"/><Relationship Id="rId1285" Type="http://schemas.openxmlformats.org/officeDocument/2006/relationships/hyperlink" Target="http://ift.tt/1diz2H4" TargetMode="External"/><Relationship Id="rId2132" Type="http://schemas.openxmlformats.org/officeDocument/2006/relationships/hyperlink" Target="http://ift.tt/1nRN7Ux" TargetMode="External"/><Relationship Id="rId455" Type="http://schemas.openxmlformats.org/officeDocument/2006/relationships/hyperlink" Target="http://ift.tt/1cAZMXv" TargetMode="External"/><Relationship Id="rId1286" Type="http://schemas.openxmlformats.org/officeDocument/2006/relationships/hyperlink" Target="http://ift.tt/1kwnPJd" TargetMode="External"/><Relationship Id="rId2133" Type="http://schemas.openxmlformats.org/officeDocument/2006/relationships/hyperlink" Target="http://ift.tt/1c2p5hg" TargetMode="External"/><Relationship Id="rId454" Type="http://schemas.openxmlformats.org/officeDocument/2006/relationships/hyperlink" Target="http://ift.tt/1cAZEY2" TargetMode="External"/><Relationship Id="rId1287" Type="http://schemas.openxmlformats.org/officeDocument/2006/relationships/hyperlink" Target="http://ift.tt/1cJbPlD" TargetMode="External"/><Relationship Id="rId2134" Type="http://schemas.openxmlformats.org/officeDocument/2006/relationships/hyperlink" Target="http://ift.tt/1nRN8Ib" TargetMode="External"/><Relationship Id="rId453" Type="http://schemas.openxmlformats.org/officeDocument/2006/relationships/hyperlink" Target="http://ift.tt/1cAZEY0" TargetMode="External"/><Relationship Id="rId1288" Type="http://schemas.openxmlformats.org/officeDocument/2006/relationships/hyperlink" Target="http://ift.tt/1fzUmvR" TargetMode="External"/><Relationship Id="rId2135" Type="http://schemas.openxmlformats.org/officeDocument/2006/relationships/hyperlink" Target="http://ift.tt/1btbgvB" TargetMode="External"/><Relationship Id="rId452" Type="http://schemas.openxmlformats.org/officeDocument/2006/relationships/hyperlink" Target="http://ift.tt/LuvgV5" TargetMode="External"/><Relationship Id="rId1289" Type="http://schemas.openxmlformats.org/officeDocument/2006/relationships/hyperlink" Target="http://ift.tt/1flNqkq" TargetMode="External"/><Relationship Id="rId2136" Type="http://schemas.openxmlformats.org/officeDocument/2006/relationships/hyperlink" Target="http://ift.tt/1kQU1XP" TargetMode="External"/><Relationship Id="rId3018" Type="http://schemas.openxmlformats.org/officeDocument/2006/relationships/hyperlink" Target="http://ift.tt/1eCB6Qm" TargetMode="External"/><Relationship Id="rId3017" Type="http://schemas.openxmlformats.org/officeDocument/2006/relationships/hyperlink" Target="http://ift.tt/1eCAZEC" TargetMode="External"/><Relationship Id="rId3019" Type="http://schemas.openxmlformats.org/officeDocument/2006/relationships/hyperlink" Target="http://ift.tt/1fKSZZL" TargetMode="External"/><Relationship Id="rId491" Type="http://schemas.openxmlformats.org/officeDocument/2006/relationships/hyperlink" Target="http://ift.tt/1jQcZzG" TargetMode="External"/><Relationship Id="rId490" Type="http://schemas.openxmlformats.org/officeDocument/2006/relationships/hyperlink" Target="http://ift.tt/1jQcN3r" TargetMode="External"/><Relationship Id="rId489" Type="http://schemas.openxmlformats.org/officeDocument/2006/relationships/hyperlink" Target="http://ift.tt/1jQcvto" TargetMode="External"/><Relationship Id="rId2160" Type="http://schemas.openxmlformats.org/officeDocument/2006/relationships/hyperlink" Target="http://ift.tt/1cTIsxc" TargetMode="External"/><Relationship Id="rId2161" Type="http://schemas.openxmlformats.org/officeDocument/2006/relationships/hyperlink" Target="http://ift.tt/1cTIsxe" TargetMode="External"/><Relationship Id="rId484" Type="http://schemas.openxmlformats.org/officeDocument/2006/relationships/hyperlink" Target="http://ift.tt/1jQ8Rjc" TargetMode="External"/><Relationship Id="rId2162" Type="http://schemas.openxmlformats.org/officeDocument/2006/relationships/hyperlink" Target="http://ift.tt/1jeGrzw" TargetMode="External"/><Relationship Id="rId3010" Type="http://schemas.openxmlformats.org/officeDocument/2006/relationships/hyperlink" Target="http://ift.tt/1fKH5zi" TargetMode="External"/><Relationship Id="rId483" Type="http://schemas.openxmlformats.org/officeDocument/2006/relationships/hyperlink" Target="http://ift.tt/1jQcZzG" TargetMode="External"/><Relationship Id="rId2163" Type="http://schemas.openxmlformats.org/officeDocument/2006/relationships/hyperlink" Target="http://ift.tt/N0Z6BA" TargetMode="External"/><Relationship Id="rId482" Type="http://schemas.openxmlformats.org/officeDocument/2006/relationships/hyperlink" Target="http://ift.tt/1jQcN3r" TargetMode="External"/><Relationship Id="rId2164" Type="http://schemas.openxmlformats.org/officeDocument/2006/relationships/hyperlink" Target="http://bitcoinfees.com/" TargetMode="External"/><Relationship Id="rId3012" Type="http://schemas.openxmlformats.org/officeDocument/2006/relationships/hyperlink" Target="http://ift.tt/1fKIpSA" TargetMode="External"/><Relationship Id="rId481" Type="http://schemas.openxmlformats.org/officeDocument/2006/relationships/hyperlink" Target="http://ift.tt/1jQcvto" TargetMode="External"/><Relationship Id="rId2165" Type="http://schemas.openxmlformats.org/officeDocument/2006/relationships/hyperlink" Target="http://ift.tt/1b1eecM" TargetMode="External"/><Relationship Id="rId3011" Type="http://schemas.openxmlformats.org/officeDocument/2006/relationships/hyperlink" Target="http://ift.tt/1bGKS1b" TargetMode="External"/><Relationship Id="rId488" Type="http://schemas.openxmlformats.org/officeDocument/2006/relationships/hyperlink" Target="http://ift.tt/1nt7aZt" TargetMode="External"/><Relationship Id="rId2166" Type="http://schemas.openxmlformats.org/officeDocument/2006/relationships/hyperlink" Target="http://ift.tt/1kbfqgp" TargetMode="External"/><Relationship Id="rId3014" Type="http://schemas.openxmlformats.org/officeDocument/2006/relationships/hyperlink" Target="http://ift.tt/1bGKS1n" TargetMode="External"/><Relationship Id="rId487" Type="http://schemas.openxmlformats.org/officeDocument/2006/relationships/hyperlink" Target="http://ift.tt/1nt78Rh" TargetMode="External"/><Relationship Id="rId2167" Type="http://schemas.openxmlformats.org/officeDocument/2006/relationships/hyperlink" Target="http://ift.tt/1b1ek4d" TargetMode="External"/><Relationship Id="rId3013" Type="http://schemas.openxmlformats.org/officeDocument/2006/relationships/hyperlink" Target="http://ift.tt/1bGKS1f" TargetMode="External"/><Relationship Id="rId486" Type="http://schemas.openxmlformats.org/officeDocument/2006/relationships/hyperlink" Target="http://ift.tt/1jPe6jf" TargetMode="External"/><Relationship Id="rId2168" Type="http://schemas.openxmlformats.org/officeDocument/2006/relationships/hyperlink" Target="http://ift.tt/1kbiOrN" TargetMode="External"/><Relationship Id="rId3016" Type="http://schemas.openxmlformats.org/officeDocument/2006/relationships/hyperlink" Target="http://ift.tt/1eAoVnj" TargetMode="External"/><Relationship Id="rId485" Type="http://schemas.openxmlformats.org/officeDocument/2006/relationships/hyperlink" Target="http://ift.tt/1bEsFhw" TargetMode="External"/><Relationship Id="rId2169" Type="http://schemas.openxmlformats.org/officeDocument/2006/relationships/hyperlink" Target="http://ift.tt/1c2QDTD" TargetMode="External"/><Relationship Id="rId3015" Type="http://schemas.openxmlformats.org/officeDocument/2006/relationships/hyperlink" Target="http://ift.tt/1fKSmPV" TargetMode="External"/><Relationship Id="rId2159" Type="http://schemas.openxmlformats.org/officeDocument/2006/relationships/hyperlink" Target="http://ift.tt/1cTIqFz" TargetMode="External"/><Relationship Id="rId3007" Type="http://schemas.openxmlformats.org/officeDocument/2006/relationships/hyperlink" Target="http://ift.tt/LIqoLf" TargetMode="External"/><Relationship Id="rId3006" Type="http://schemas.openxmlformats.org/officeDocument/2006/relationships/hyperlink" Target="http://ift.tt/NkLz86" TargetMode="External"/><Relationship Id="rId3009" Type="http://schemas.openxmlformats.org/officeDocument/2006/relationships/hyperlink" Target="http://ift.tt/1bGKPCK" TargetMode="External"/><Relationship Id="rId3008" Type="http://schemas.openxmlformats.org/officeDocument/2006/relationships/hyperlink" Target="http://ift.tt/1bGKRKN" TargetMode="External"/><Relationship Id="rId480" Type="http://schemas.openxmlformats.org/officeDocument/2006/relationships/hyperlink" Target="http://ift.tt/1jQc8iz" TargetMode="External"/><Relationship Id="rId479" Type="http://schemas.openxmlformats.org/officeDocument/2006/relationships/hyperlink" Target="http://ift.tt/1jQcbuN" TargetMode="External"/><Relationship Id="rId478" Type="http://schemas.openxmlformats.org/officeDocument/2006/relationships/hyperlink" Target="http://ift.tt/1kgHFrN" TargetMode="External"/><Relationship Id="rId2150" Type="http://schemas.openxmlformats.org/officeDocument/2006/relationships/hyperlink" Target="http://www.altswap.com/" TargetMode="External"/><Relationship Id="rId473" Type="http://schemas.openxmlformats.org/officeDocument/2006/relationships/hyperlink" Target="http://ift.tt/1ifhxwG" TargetMode="External"/><Relationship Id="rId2151" Type="http://schemas.openxmlformats.org/officeDocument/2006/relationships/hyperlink" Target="http://ift.tt/1nSa7Ts" TargetMode="External"/><Relationship Id="rId472" Type="http://schemas.openxmlformats.org/officeDocument/2006/relationships/hyperlink" Target="http://ift.tt/1iRAyYL" TargetMode="External"/><Relationship Id="rId2152" Type="http://schemas.openxmlformats.org/officeDocument/2006/relationships/hyperlink" Target="http://ift.tt/1arCeoT" TargetMode="External"/><Relationship Id="rId471" Type="http://schemas.openxmlformats.org/officeDocument/2006/relationships/hyperlink" Target="http://ift.tt/1ifhtNn" TargetMode="External"/><Relationship Id="rId2153" Type="http://schemas.openxmlformats.org/officeDocument/2006/relationships/hyperlink" Target="http://ift.tt/1eoXsEQ" TargetMode="External"/><Relationship Id="rId3001" Type="http://schemas.openxmlformats.org/officeDocument/2006/relationships/hyperlink" Target="http://ift.tt/1eB4p62" TargetMode="External"/><Relationship Id="rId470" Type="http://schemas.openxmlformats.org/officeDocument/2006/relationships/hyperlink" Target="http://ift.tt/1iRAvMu" TargetMode="External"/><Relationship Id="rId2154" Type="http://schemas.openxmlformats.org/officeDocument/2006/relationships/hyperlink" Target="http://ift.tt/1c2AWvM" TargetMode="External"/><Relationship Id="rId3000" Type="http://schemas.openxmlformats.org/officeDocument/2006/relationships/hyperlink" Target="http://ift.tt/1fIDLoi" TargetMode="External"/><Relationship Id="rId477" Type="http://schemas.openxmlformats.org/officeDocument/2006/relationships/hyperlink" Target="http://ift.tt/1iRAHLT" TargetMode="External"/><Relationship Id="rId2155" Type="http://schemas.openxmlformats.org/officeDocument/2006/relationships/hyperlink" Target="http://ift.tt/1jeFVl5" TargetMode="External"/><Relationship Id="rId3003" Type="http://schemas.openxmlformats.org/officeDocument/2006/relationships/hyperlink" Target="http://ift.tt/1ccXlGO" TargetMode="External"/><Relationship Id="rId476" Type="http://schemas.openxmlformats.org/officeDocument/2006/relationships/hyperlink" Target="http://ift.tt/1iRADMe" TargetMode="External"/><Relationship Id="rId2156" Type="http://schemas.openxmlformats.org/officeDocument/2006/relationships/hyperlink" Target="http://ift.tt/1jeFZ46" TargetMode="External"/><Relationship Id="rId3002" Type="http://schemas.openxmlformats.org/officeDocument/2006/relationships/hyperlink" Target="http://ift.tt/Nji3zC" TargetMode="External"/><Relationship Id="rId475" Type="http://schemas.openxmlformats.org/officeDocument/2006/relationships/hyperlink" Target="http://ift.tt/10D85HL" TargetMode="External"/><Relationship Id="rId2157" Type="http://schemas.openxmlformats.org/officeDocument/2006/relationships/hyperlink" Target="http://ift.tt/1fPvd0h" TargetMode="External"/><Relationship Id="rId3005" Type="http://schemas.openxmlformats.org/officeDocument/2006/relationships/hyperlink" Target="http://ift.tt/NkLz82" TargetMode="External"/><Relationship Id="rId474" Type="http://schemas.openxmlformats.org/officeDocument/2006/relationships/hyperlink" Target="http://ift.tt/1ifhwc8" TargetMode="External"/><Relationship Id="rId2158" Type="http://schemas.openxmlformats.org/officeDocument/2006/relationships/hyperlink" Target="http://ift.tt/1fPveBE" TargetMode="External"/><Relationship Id="rId3004" Type="http://schemas.openxmlformats.org/officeDocument/2006/relationships/hyperlink" Target="http://ift.tt/LHfWE3" TargetMode="External"/><Relationship Id="rId1257" Type="http://schemas.openxmlformats.org/officeDocument/2006/relationships/hyperlink" Target="http://ift.tt/1bfDKWp" TargetMode="External"/><Relationship Id="rId2104" Type="http://schemas.openxmlformats.org/officeDocument/2006/relationships/hyperlink" Target="http://ift.tt/1kQjQXP" TargetMode="External"/><Relationship Id="rId2588" Type="http://schemas.openxmlformats.org/officeDocument/2006/relationships/hyperlink" Target="http://ift.tt/1fZrspi" TargetMode="External"/><Relationship Id="rId1258" Type="http://schemas.openxmlformats.org/officeDocument/2006/relationships/hyperlink" Target="http://ift.tt/1fzbG4a" TargetMode="External"/><Relationship Id="rId2105" Type="http://schemas.openxmlformats.org/officeDocument/2006/relationships/hyperlink" Target="http://ift.tt/1kQk4hF" TargetMode="External"/><Relationship Id="rId2589" Type="http://schemas.openxmlformats.org/officeDocument/2006/relationships/hyperlink" Target="http://ift.tt/1aBg3N7" TargetMode="External"/><Relationship Id="rId1259" Type="http://schemas.openxmlformats.org/officeDocument/2006/relationships/hyperlink" Target="http://ift.tt/1cIHgwt" TargetMode="External"/><Relationship Id="rId2106" Type="http://schemas.openxmlformats.org/officeDocument/2006/relationships/hyperlink" Target="http://ift.tt/N0bYI3" TargetMode="External"/><Relationship Id="rId2107" Type="http://schemas.openxmlformats.org/officeDocument/2006/relationships/hyperlink" Target="http://ift.tt/1inmdQw" TargetMode="External"/><Relationship Id="rId2108" Type="http://schemas.openxmlformats.org/officeDocument/2006/relationships/hyperlink" Target="http://ift.tt/1inmdQy" TargetMode="External"/><Relationship Id="rId2109" Type="http://schemas.openxmlformats.org/officeDocument/2006/relationships/hyperlink" Target="http://ift.tt/1imFnpz" TargetMode="External"/><Relationship Id="rId426" Type="http://schemas.openxmlformats.org/officeDocument/2006/relationships/hyperlink" Target="http://ift.tt/LfQt4n" TargetMode="External"/><Relationship Id="rId425" Type="http://schemas.openxmlformats.org/officeDocument/2006/relationships/hyperlink" Target="http://ift.tt/MBBD9R" TargetMode="External"/><Relationship Id="rId424" Type="http://schemas.openxmlformats.org/officeDocument/2006/relationships/hyperlink" Target="http://ift.tt/MBBD9J" TargetMode="External"/><Relationship Id="rId423" Type="http://schemas.openxmlformats.org/officeDocument/2006/relationships/hyperlink" Target="http://ift.tt/1bDOH3M" TargetMode="External"/><Relationship Id="rId429" Type="http://schemas.openxmlformats.org/officeDocument/2006/relationships/hyperlink" Target="http://ift.tt/1kg7eZV" TargetMode="External"/><Relationship Id="rId428" Type="http://schemas.openxmlformats.org/officeDocument/2006/relationships/hyperlink" Target="http://ift.tt/1fmQH4v" TargetMode="External"/><Relationship Id="rId427" Type="http://schemas.openxmlformats.org/officeDocument/2006/relationships/hyperlink" Target="http://ift.tt/1cAMFWs" TargetMode="External"/><Relationship Id="rId2580" Type="http://schemas.openxmlformats.org/officeDocument/2006/relationships/hyperlink" Target="http://ift.tt/1l37gEM" TargetMode="External"/><Relationship Id="rId1250" Type="http://schemas.openxmlformats.org/officeDocument/2006/relationships/hyperlink" Target="http://ift.tt/1cICZt6" TargetMode="External"/><Relationship Id="rId2581" Type="http://schemas.openxmlformats.org/officeDocument/2006/relationships/hyperlink" Target="http://ift.tt/1l37jAC" TargetMode="External"/><Relationship Id="rId1251" Type="http://schemas.openxmlformats.org/officeDocument/2006/relationships/hyperlink" Target="http://ift.tt/1ku6y37" TargetMode="External"/><Relationship Id="rId2582" Type="http://schemas.openxmlformats.org/officeDocument/2006/relationships/hyperlink" Target="http://ift.tt/1l37qfx" TargetMode="External"/><Relationship Id="rId1252" Type="http://schemas.openxmlformats.org/officeDocument/2006/relationships/hyperlink" Target="http://ift.tt/1flsief" TargetMode="External"/><Relationship Id="rId2583" Type="http://schemas.openxmlformats.org/officeDocument/2006/relationships/hyperlink" Target="http://ift.tt/1bAvW4P" TargetMode="External"/><Relationship Id="rId422" Type="http://schemas.openxmlformats.org/officeDocument/2006/relationships/hyperlink" Target="http://ift.tt/1baXGwL" TargetMode="External"/><Relationship Id="rId1253" Type="http://schemas.openxmlformats.org/officeDocument/2006/relationships/hyperlink" Target="http://ift.tt/1digAOQ" TargetMode="External"/><Relationship Id="rId2100" Type="http://schemas.openxmlformats.org/officeDocument/2006/relationships/hyperlink" Target="http://ift.tt/LO2hLX" TargetMode="External"/><Relationship Id="rId2584" Type="http://schemas.openxmlformats.org/officeDocument/2006/relationships/hyperlink" Target="http://ift.tt/1l2Yeb4" TargetMode="External"/><Relationship Id="rId421" Type="http://schemas.openxmlformats.org/officeDocument/2006/relationships/hyperlink" Target="http://ift.tt/1baXJbQ" TargetMode="External"/><Relationship Id="rId1254" Type="http://schemas.openxmlformats.org/officeDocument/2006/relationships/hyperlink" Target="http://ift.tt/1aRznGf" TargetMode="External"/><Relationship Id="rId2101" Type="http://schemas.openxmlformats.org/officeDocument/2006/relationships/hyperlink" Target="http://ift.tt/1fOzG3t" TargetMode="External"/><Relationship Id="rId2585" Type="http://schemas.openxmlformats.org/officeDocument/2006/relationships/hyperlink" Target="http://ift.tt/1d16PJq" TargetMode="External"/><Relationship Id="rId420" Type="http://schemas.openxmlformats.org/officeDocument/2006/relationships/hyperlink" Target="http://ift.tt/1kfZ3Nf" TargetMode="External"/><Relationship Id="rId1255" Type="http://schemas.openxmlformats.org/officeDocument/2006/relationships/hyperlink" Target="http://ift.tt/1aRznWJ" TargetMode="External"/><Relationship Id="rId2102" Type="http://schemas.openxmlformats.org/officeDocument/2006/relationships/hyperlink" Target="http://ift.tt/1fOzGAx" TargetMode="External"/><Relationship Id="rId2586" Type="http://schemas.openxmlformats.org/officeDocument/2006/relationships/hyperlink" Target="http://ift.tt/1d16PZM" TargetMode="External"/><Relationship Id="rId1256" Type="http://schemas.openxmlformats.org/officeDocument/2006/relationships/hyperlink" Target="http://ift.tt/MLKHJj" TargetMode="External"/><Relationship Id="rId2103" Type="http://schemas.openxmlformats.org/officeDocument/2006/relationships/hyperlink" Target="http://ift.tt/1cT1t2H" TargetMode="External"/><Relationship Id="rId2587" Type="http://schemas.openxmlformats.org/officeDocument/2006/relationships/hyperlink" Target="http://ift.tt/1fZrrSm" TargetMode="External"/><Relationship Id="rId1246" Type="http://schemas.openxmlformats.org/officeDocument/2006/relationships/hyperlink" Target="http://ift.tt/1jYzr9R" TargetMode="External"/><Relationship Id="rId2577" Type="http://schemas.openxmlformats.org/officeDocument/2006/relationships/hyperlink" Target="http://ift.tt/1aBg3MZ" TargetMode="External"/><Relationship Id="rId1247" Type="http://schemas.openxmlformats.org/officeDocument/2006/relationships/hyperlink" Target="http://ift.tt/1kvpZIS" TargetMode="External"/><Relationship Id="rId2578" Type="http://schemas.openxmlformats.org/officeDocument/2006/relationships/hyperlink" Target="http://ift.tt/1aBg6bS" TargetMode="External"/><Relationship Id="rId1248" Type="http://schemas.openxmlformats.org/officeDocument/2006/relationships/hyperlink" Target="http://ift.tt/1dVvaM9" TargetMode="External"/><Relationship Id="rId2579" Type="http://schemas.openxmlformats.org/officeDocument/2006/relationships/hyperlink" Target="http://ift.tt/1l37gEK" TargetMode="External"/><Relationship Id="rId1249" Type="http://schemas.openxmlformats.org/officeDocument/2006/relationships/hyperlink" Target="http://ift.tt/1kvFuRa" TargetMode="External"/><Relationship Id="rId415" Type="http://schemas.openxmlformats.org/officeDocument/2006/relationships/hyperlink" Target="http://ift.tt/1kfYSkW" TargetMode="External"/><Relationship Id="rId899" Type="http://schemas.openxmlformats.org/officeDocument/2006/relationships/hyperlink" Target="http://ift.tt/1eexFzc" TargetMode="External"/><Relationship Id="rId414" Type="http://schemas.openxmlformats.org/officeDocument/2006/relationships/hyperlink" Target="http://ift.tt/1cABywA" TargetMode="External"/><Relationship Id="rId898" Type="http://schemas.openxmlformats.org/officeDocument/2006/relationships/hyperlink" Target="http://ift.tt/1eexFiS" TargetMode="External"/><Relationship Id="rId413" Type="http://schemas.openxmlformats.org/officeDocument/2006/relationships/hyperlink" Target="http://ift.tt/1hTG4GK" TargetMode="External"/><Relationship Id="rId897" Type="http://schemas.openxmlformats.org/officeDocument/2006/relationships/hyperlink" Target="http://ift.tt/1eexHHm" TargetMode="External"/><Relationship Id="rId412" Type="http://schemas.openxmlformats.org/officeDocument/2006/relationships/hyperlink" Target="http://ift.tt/1idjERq" TargetMode="External"/><Relationship Id="rId896" Type="http://schemas.openxmlformats.org/officeDocument/2006/relationships/hyperlink" Target="http://ift.tt/1dT4qvJ" TargetMode="External"/><Relationship Id="rId419" Type="http://schemas.openxmlformats.org/officeDocument/2006/relationships/hyperlink" Target="http://ift.tt/1baXIo9" TargetMode="External"/><Relationship Id="rId418" Type="http://schemas.openxmlformats.org/officeDocument/2006/relationships/hyperlink" Target="http://ift.tt/1kfYYZV" TargetMode="External"/><Relationship Id="rId417" Type="http://schemas.openxmlformats.org/officeDocument/2006/relationships/hyperlink" Target="http://ift.tt/1kfYYZR" TargetMode="External"/><Relationship Id="rId416" Type="http://schemas.openxmlformats.org/officeDocument/2006/relationships/hyperlink" Target="http://ift.tt/1baXzBc" TargetMode="External"/><Relationship Id="rId891" Type="http://schemas.openxmlformats.org/officeDocument/2006/relationships/hyperlink" Target="http://ift.tt/1jTTgiO" TargetMode="External"/><Relationship Id="rId890" Type="http://schemas.openxmlformats.org/officeDocument/2006/relationships/hyperlink" Target="http://ift.tt/1iVjm4x" TargetMode="External"/><Relationship Id="rId2570" Type="http://schemas.openxmlformats.org/officeDocument/2006/relationships/hyperlink" Target="http://ift.tt/1d117qN" TargetMode="External"/><Relationship Id="rId1240" Type="http://schemas.openxmlformats.org/officeDocument/2006/relationships/hyperlink" Target="http://ift.tt/1kv3bJc" TargetMode="External"/><Relationship Id="rId2571" Type="http://schemas.openxmlformats.org/officeDocument/2006/relationships/hyperlink" Target="http://ift.tt/1fZhp3D" TargetMode="External"/><Relationship Id="rId1241" Type="http://schemas.openxmlformats.org/officeDocument/2006/relationships/hyperlink" Target="http://ift.tt/1fyYHzp" TargetMode="External"/><Relationship Id="rId2572" Type="http://schemas.openxmlformats.org/officeDocument/2006/relationships/hyperlink" Target="http://ift.tt/1fZhp3E" TargetMode="External"/><Relationship Id="rId411" Type="http://schemas.openxmlformats.org/officeDocument/2006/relationships/hyperlink" Target="http://ift.tt/1baStVq" TargetMode="External"/><Relationship Id="rId895" Type="http://schemas.openxmlformats.org/officeDocument/2006/relationships/hyperlink" Target="http://ift.tt/1iV3Wxs" TargetMode="External"/><Relationship Id="rId1242" Type="http://schemas.openxmlformats.org/officeDocument/2006/relationships/hyperlink" Target="http://ift.tt/1fyYJHB" TargetMode="External"/><Relationship Id="rId2573" Type="http://schemas.openxmlformats.org/officeDocument/2006/relationships/hyperlink" Target="http://ift.tt/1d11fXA" TargetMode="External"/><Relationship Id="rId410" Type="http://schemas.openxmlformats.org/officeDocument/2006/relationships/hyperlink" Target="http://ift.tt/1cABvB0" TargetMode="External"/><Relationship Id="rId894" Type="http://schemas.openxmlformats.org/officeDocument/2006/relationships/hyperlink" Target="http://ift.tt/1jTTgzh" TargetMode="External"/><Relationship Id="rId1243" Type="http://schemas.openxmlformats.org/officeDocument/2006/relationships/hyperlink" Target="http://ift.tt/1fyYMmO" TargetMode="External"/><Relationship Id="rId2574" Type="http://schemas.openxmlformats.org/officeDocument/2006/relationships/hyperlink" Target="http://ift.tt/1d11iCC" TargetMode="External"/><Relationship Id="rId893" Type="http://schemas.openxmlformats.org/officeDocument/2006/relationships/hyperlink" Target="http://wallmoon.ru/" TargetMode="External"/><Relationship Id="rId1244" Type="http://schemas.openxmlformats.org/officeDocument/2006/relationships/hyperlink" Target="http://ift.tt/1dVvaM7" TargetMode="External"/><Relationship Id="rId2575" Type="http://schemas.openxmlformats.org/officeDocument/2006/relationships/hyperlink" Target="http://ift.tt/1gQrAeq" TargetMode="External"/><Relationship Id="rId892" Type="http://schemas.openxmlformats.org/officeDocument/2006/relationships/hyperlink" Target="http://ift.tt/1dT4qvH" TargetMode="External"/><Relationship Id="rId1245" Type="http://schemas.openxmlformats.org/officeDocument/2006/relationships/hyperlink" Target="http://ift.tt/1biRJxy" TargetMode="External"/><Relationship Id="rId2576" Type="http://schemas.openxmlformats.org/officeDocument/2006/relationships/hyperlink" Target="http://ift.tt/1d11odq" TargetMode="External"/><Relationship Id="rId1279" Type="http://schemas.openxmlformats.org/officeDocument/2006/relationships/hyperlink" Target="http://ift.tt/1jYXiq2" TargetMode="External"/><Relationship Id="rId2126" Type="http://schemas.openxmlformats.org/officeDocument/2006/relationships/hyperlink" Target="http://ift.tt/1c2p50G" TargetMode="External"/><Relationship Id="rId2127" Type="http://schemas.openxmlformats.org/officeDocument/2006/relationships/hyperlink" Target="http://ift.tt/1c2p50I" TargetMode="External"/><Relationship Id="rId2128" Type="http://schemas.openxmlformats.org/officeDocument/2006/relationships/hyperlink" Target="http://ift.tt/1c2p50S" TargetMode="External"/><Relationship Id="rId2129" Type="http://schemas.openxmlformats.org/officeDocument/2006/relationships/hyperlink" Target="http://ift.tt/1bRk230" TargetMode="External"/><Relationship Id="rId448" Type="http://schemas.openxmlformats.org/officeDocument/2006/relationships/hyperlink" Target="http://ift.tt/1fmQGNT" TargetMode="External"/><Relationship Id="rId447" Type="http://schemas.openxmlformats.org/officeDocument/2006/relationships/hyperlink" Target="http://ift.tt/1nsvomr" TargetMode="External"/><Relationship Id="rId446" Type="http://schemas.openxmlformats.org/officeDocument/2006/relationships/hyperlink" Target="http://ift.tt/1fg6WPd" TargetMode="External"/><Relationship Id="rId445" Type="http://schemas.openxmlformats.org/officeDocument/2006/relationships/hyperlink" Target="http://ift.tt/1nsyFSK" TargetMode="External"/><Relationship Id="rId449" Type="http://schemas.openxmlformats.org/officeDocument/2006/relationships/hyperlink" Target="http://ift.tt/1cAMFWg" TargetMode="External"/><Relationship Id="rId1270" Type="http://schemas.openxmlformats.org/officeDocument/2006/relationships/hyperlink" Target="http://ift.tt/MM23WD" TargetMode="External"/><Relationship Id="rId440" Type="http://schemas.openxmlformats.org/officeDocument/2006/relationships/hyperlink" Target="http://ift.tt/1nsyqHk" TargetMode="External"/><Relationship Id="rId1271" Type="http://schemas.openxmlformats.org/officeDocument/2006/relationships/hyperlink" Target="http://ift.tt/Lncz4P" TargetMode="External"/><Relationship Id="rId1272" Type="http://schemas.openxmlformats.org/officeDocument/2006/relationships/hyperlink" Target="http://ift.tt/MM27FF" TargetMode="External"/><Relationship Id="rId1273" Type="http://schemas.openxmlformats.org/officeDocument/2006/relationships/hyperlink" Target="http://ift.tt/1cIPk0o" TargetMode="External"/><Relationship Id="rId2120" Type="http://schemas.openxmlformats.org/officeDocument/2006/relationships/hyperlink" Target="http://ift.tt/LxgBrp" TargetMode="External"/><Relationship Id="rId1274" Type="http://schemas.openxmlformats.org/officeDocument/2006/relationships/hyperlink" Target="http://ift.tt/1jYOUa3" TargetMode="External"/><Relationship Id="rId2121" Type="http://schemas.openxmlformats.org/officeDocument/2006/relationships/hyperlink" Target="http://ift.tt/1kQC3om" TargetMode="External"/><Relationship Id="rId444" Type="http://schemas.openxmlformats.org/officeDocument/2006/relationships/hyperlink" Target="http://ift.tt/1fg6Sik" TargetMode="External"/><Relationship Id="rId1275" Type="http://schemas.openxmlformats.org/officeDocument/2006/relationships/hyperlink" Target="http://ift.tt/1i6PsXx" TargetMode="External"/><Relationship Id="rId2122" Type="http://schemas.openxmlformats.org/officeDocument/2006/relationships/hyperlink" Target="http://ift.tt/1nRPTJx" TargetMode="External"/><Relationship Id="rId443" Type="http://schemas.openxmlformats.org/officeDocument/2006/relationships/hyperlink" Target="http://ift.tt/1fg6NeM" TargetMode="External"/><Relationship Id="rId1276" Type="http://schemas.openxmlformats.org/officeDocument/2006/relationships/hyperlink" Target="http://ift.tt/1ehCx6K" TargetMode="External"/><Relationship Id="rId2123" Type="http://schemas.openxmlformats.org/officeDocument/2006/relationships/hyperlink" Target="http://ift.tt/1ftyqAW" TargetMode="External"/><Relationship Id="rId442" Type="http://schemas.openxmlformats.org/officeDocument/2006/relationships/hyperlink" Target="http://ift.tt/1fg6Qau" TargetMode="External"/><Relationship Id="rId1277" Type="http://schemas.openxmlformats.org/officeDocument/2006/relationships/hyperlink" Target="http://ift.tt/1bPtVy8" TargetMode="External"/><Relationship Id="rId2124" Type="http://schemas.openxmlformats.org/officeDocument/2006/relationships/hyperlink" Target="http://ift.tt/1nRQ9YY" TargetMode="External"/><Relationship Id="rId441" Type="http://schemas.openxmlformats.org/officeDocument/2006/relationships/hyperlink" Target="http://ift.tt/1nsytTJ" TargetMode="External"/><Relationship Id="rId1278" Type="http://schemas.openxmlformats.org/officeDocument/2006/relationships/hyperlink" Target="http://ift.tt/1bPtVyc" TargetMode="External"/><Relationship Id="rId2125" Type="http://schemas.openxmlformats.org/officeDocument/2006/relationships/hyperlink" Target="http://ift.tt/1ftyyjW" TargetMode="External"/><Relationship Id="rId1268" Type="http://schemas.openxmlformats.org/officeDocument/2006/relationships/hyperlink" Target="http://ift.tt/Lncuhr" TargetMode="External"/><Relationship Id="rId2115" Type="http://schemas.openxmlformats.org/officeDocument/2006/relationships/hyperlink" Target="http://ift.tt/1fOIoid" TargetMode="External"/><Relationship Id="rId2599" Type="http://schemas.openxmlformats.org/officeDocument/2006/relationships/hyperlink" Target="http://ift.tt/1fASLEB" TargetMode="External"/><Relationship Id="rId1269" Type="http://schemas.openxmlformats.org/officeDocument/2006/relationships/hyperlink" Target="http://ift.tt/MM23WC" TargetMode="External"/><Relationship Id="rId2116" Type="http://schemas.openxmlformats.org/officeDocument/2006/relationships/hyperlink" Target="http://ift.tt/LO7JhR" TargetMode="External"/><Relationship Id="rId2117" Type="http://schemas.openxmlformats.org/officeDocument/2006/relationships/hyperlink" Target="http://ift.tt/1bt4Axp" TargetMode="External"/><Relationship Id="rId2118" Type="http://schemas.openxmlformats.org/officeDocument/2006/relationships/hyperlink" Target="http://ift.tt/1kQFU4R" TargetMode="External"/><Relationship Id="rId2119" Type="http://schemas.openxmlformats.org/officeDocument/2006/relationships/hyperlink" Target="http://ift.tt/1e2woVO" TargetMode="External"/><Relationship Id="rId437" Type="http://schemas.openxmlformats.org/officeDocument/2006/relationships/hyperlink" Target="http://ift.tt/1cAGOAg" TargetMode="External"/><Relationship Id="rId436" Type="http://schemas.openxmlformats.org/officeDocument/2006/relationships/hyperlink" Target="http://ift.tt/MBz47H" TargetMode="External"/><Relationship Id="rId435" Type="http://schemas.openxmlformats.org/officeDocument/2006/relationships/hyperlink" Target="http://ift.tt/MBz5sp" TargetMode="External"/><Relationship Id="rId434" Type="http://schemas.openxmlformats.org/officeDocument/2006/relationships/hyperlink" Target="http://ift.tt/1bb1iyG" TargetMode="External"/><Relationship Id="rId439" Type="http://schemas.openxmlformats.org/officeDocument/2006/relationships/hyperlink" Target="http://ift.tt/1nsylU8" TargetMode="External"/><Relationship Id="rId438" Type="http://schemas.openxmlformats.org/officeDocument/2006/relationships/hyperlink" Target="http://ift.tt/1hTOONc" TargetMode="External"/><Relationship Id="rId2590" Type="http://schemas.openxmlformats.org/officeDocument/2006/relationships/hyperlink" Target="http://ift.tt/1aBg6sc" TargetMode="External"/><Relationship Id="rId1260" Type="http://schemas.openxmlformats.org/officeDocument/2006/relationships/hyperlink" Target="http://ift.tt/1fzbQZk" TargetMode="External"/><Relationship Id="rId2591" Type="http://schemas.openxmlformats.org/officeDocument/2006/relationships/hyperlink" Target="http://ift.tt/1fASLob" TargetMode="External"/><Relationship Id="rId1261" Type="http://schemas.openxmlformats.org/officeDocument/2006/relationships/hyperlink" Target="http://ift.tt/1fzbYrW" TargetMode="External"/><Relationship Id="rId2592" Type="http://schemas.openxmlformats.org/officeDocument/2006/relationships/hyperlink" Target="http://ift.tt/1fASLEt" TargetMode="External"/><Relationship Id="rId1262" Type="http://schemas.openxmlformats.org/officeDocument/2006/relationships/hyperlink" Target="http://ift.tt/1kucYPL" TargetMode="External"/><Relationship Id="rId2593" Type="http://schemas.openxmlformats.org/officeDocument/2006/relationships/hyperlink" Target="http://ift.tt/1aBg6sj" TargetMode="External"/><Relationship Id="rId1263" Type="http://schemas.openxmlformats.org/officeDocument/2006/relationships/hyperlink" Target="http://ift.tt/MLZa7X" TargetMode="External"/><Relationship Id="rId2110" Type="http://schemas.openxmlformats.org/officeDocument/2006/relationships/hyperlink" Target="http://ift.tt/N0lVFj" TargetMode="External"/><Relationship Id="rId2594" Type="http://schemas.openxmlformats.org/officeDocument/2006/relationships/hyperlink" Target="http://ift.tt/1fASJN3" TargetMode="External"/><Relationship Id="rId433" Type="http://schemas.openxmlformats.org/officeDocument/2006/relationships/hyperlink" Target="http://ift.tt/1bb1gXq" TargetMode="External"/><Relationship Id="rId1264" Type="http://schemas.openxmlformats.org/officeDocument/2006/relationships/hyperlink" Target="http://ift.tt/MLZeEW" TargetMode="External"/><Relationship Id="rId2111" Type="http://schemas.openxmlformats.org/officeDocument/2006/relationships/hyperlink" Target="http://ift.tt/1fOMwi4" TargetMode="External"/><Relationship Id="rId2595" Type="http://schemas.openxmlformats.org/officeDocument/2006/relationships/hyperlink" Target="http://ift.tt/1aBg6sn" TargetMode="External"/><Relationship Id="rId432" Type="http://schemas.openxmlformats.org/officeDocument/2006/relationships/hyperlink" Target="http://ift.tt/MBz3Rf" TargetMode="External"/><Relationship Id="rId1265" Type="http://schemas.openxmlformats.org/officeDocument/2006/relationships/hyperlink" Target="http://ift.tt/1fzcxBR" TargetMode="External"/><Relationship Id="rId2112" Type="http://schemas.openxmlformats.org/officeDocument/2006/relationships/hyperlink" Target="http://ift.tt/1jcK8Wf" TargetMode="External"/><Relationship Id="rId2596" Type="http://schemas.openxmlformats.org/officeDocument/2006/relationships/hyperlink" Target="http://ift.tt/NbCcY8" TargetMode="External"/><Relationship Id="rId431" Type="http://schemas.openxmlformats.org/officeDocument/2006/relationships/hyperlink" Target="http://ift.tt/1kg7ckE" TargetMode="External"/><Relationship Id="rId1266" Type="http://schemas.openxmlformats.org/officeDocument/2006/relationships/hyperlink" Target="http://ift.tt/MM1VGt" TargetMode="External"/><Relationship Id="rId2113" Type="http://schemas.openxmlformats.org/officeDocument/2006/relationships/hyperlink" Target="http://ift.tt/1fOIqGO" TargetMode="External"/><Relationship Id="rId2597" Type="http://schemas.openxmlformats.org/officeDocument/2006/relationships/hyperlink" Target="http://ift.tt/1aBg43H" TargetMode="External"/><Relationship Id="rId430" Type="http://schemas.openxmlformats.org/officeDocument/2006/relationships/hyperlink" Target="http://ift.tt/MBz3R6" TargetMode="External"/><Relationship Id="rId1267" Type="http://schemas.openxmlformats.org/officeDocument/2006/relationships/hyperlink" Target="http://ift.tt/MM1YSL" TargetMode="External"/><Relationship Id="rId2114" Type="http://schemas.openxmlformats.org/officeDocument/2006/relationships/hyperlink" Target="http://ift.tt/1gLjCTI" TargetMode="External"/><Relationship Id="rId2598" Type="http://schemas.openxmlformats.org/officeDocument/2006/relationships/hyperlink" Target="http://ift.tt/1fASK3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9.29"/>
  </cols>
  <sheetData>
    <row r="1">
      <c r="A1" s="1" t="s">
        <v>0</v>
      </c>
      <c r="B1" s="1" t="s">
        <v>1</v>
      </c>
      <c r="C1" s="1" t="s">
        <v>2</v>
      </c>
      <c r="D1" s="1" t="s">
        <v>3</v>
      </c>
      <c r="E1" s="2" t="str">
        <f t="shared" ref="E1:E8" si="1">IMAGE("http://ift.tt/eA8V8J",1)</f>
        <v/>
      </c>
      <c r="F1" s="1" t="s">
        <v>4</v>
      </c>
      <c r="G1" s="3" t="s">
        <v>5</v>
      </c>
    </row>
    <row r="2">
      <c r="A2" s="1" t="s">
        <v>6</v>
      </c>
      <c r="B2" s="1" t="s">
        <v>7</v>
      </c>
      <c r="C2" s="1" t="s">
        <v>8</v>
      </c>
      <c r="D2" s="1" t="s">
        <v>9</v>
      </c>
      <c r="E2" s="2" t="str">
        <f t="shared" si="1"/>
        <v/>
      </c>
      <c r="F2" s="1" t="s">
        <v>4</v>
      </c>
      <c r="G2" s="3" t="s">
        <v>10</v>
      </c>
    </row>
    <row r="3">
      <c r="A3" s="1" t="s">
        <v>11</v>
      </c>
      <c r="B3" s="1" t="s">
        <v>12</v>
      </c>
      <c r="C3" s="1" t="s">
        <v>13</v>
      </c>
      <c r="D3" s="1" t="s">
        <v>14</v>
      </c>
      <c r="E3" s="2" t="str">
        <f t="shared" si="1"/>
        <v/>
      </c>
      <c r="F3" s="1" t="s">
        <v>4</v>
      </c>
      <c r="G3" s="3" t="s">
        <v>15</v>
      </c>
    </row>
    <row r="4">
      <c r="A4" s="1" t="s">
        <v>16</v>
      </c>
      <c r="B4" s="1" t="s">
        <v>17</v>
      </c>
      <c r="C4" s="1" t="s">
        <v>18</v>
      </c>
      <c r="D4" s="1" t="s">
        <v>19</v>
      </c>
      <c r="E4" s="2" t="str">
        <f t="shared" si="1"/>
        <v/>
      </c>
      <c r="F4" s="1" t="s">
        <v>4</v>
      </c>
      <c r="G4" s="3" t="s">
        <v>20</v>
      </c>
    </row>
    <row r="5">
      <c r="A5" s="1" t="s">
        <v>21</v>
      </c>
      <c r="B5" s="1" t="s">
        <v>22</v>
      </c>
      <c r="C5" s="1" t="s">
        <v>23</v>
      </c>
      <c r="D5" s="1" t="s">
        <v>24</v>
      </c>
      <c r="E5" s="2" t="str">
        <f t="shared" si="1"/>
        <v/>
      </c>
      <c r="F5" s="1" t="s">
        <v>4</v>
      </c>
      <c r="G5" s="3" t="s">
        <v>25</v>
      </c>
    </row>
    <row r="6">
      <c r="A6" s="1" t="s">
        <v>26</v>
      </c>
      <c r="B6" s="1" t="s">
        <v>27</v>
      </c>
      <c r="C6" s="1" t="s">
        <v>28</v>
      </c>
      <c r="D6" s="1" t="s">
        <v>29</v>
      </c>
      <c r="E6" s="2" t="str">
        <f t="shared" si="1"/>
        <v/>
      </c>
      <c r="F6" s="1" t="s">
        <v>4</v>
      </c>
      <c r="G6" s="3" t="s">
        <v>30</v>
      </c>
    </row>
    <row r="7">
      <c r="A7" s="1" t="s">
        <v>0</v>
      </c>
      <c r="B7" s="1" t="s">
        <v>1</v>
      </c>
      <c r="C7" s="1" t="s">
        <v>2</v>
      </c>
      <c r="D7" s="1" t="s">
        <v>3</v>
      </c>
      <c r="E7" s="2" t="str">
        <f t="shared" si="1"/>
        <v/>
      </c>
      <c r="F7" s="1" t="s">
        <v>4</v>
      </c>
      <c r="G7" s="3" t="s">
        <v>5</v>
      </c>
    </row>
    <row r="8">
      <c r="A8" s="1" t="s">
        <v>6</v>
      </c>
      <c r="B8" s="1" t="s">
        <v>7</v>
      </c>
      <c r="C8" s="1" t="s">
        <v>8</v>
      </c>
      <c r="D8" s="1" t="s">
        <v>9</v>
      </c>
      <c r="E8" s="2" t="str">
        <f t="shared" si="1"/>
        <v/>
      </c>
      <c r="F8" s="1" t="s">
        <v>4</v>
      </c>
      <c r="G8" s="3" t="s">
        <v>10</v>
      </c>
    </row>
    <row r="9">
      <c r="A9" s="1" t="s">
        <v>31</v>
      </c>
      <c r="B9" s="1" t="s">
        <v>32</v>
      </c>
      <c r="C9" s="1" t="s">
        <v>33</v>
      </c>
      <c r="D9" s="3" t="s">
        <v>34</v>
      </c>
      <c r="E9" s="2" t="str">
        <f>IMAGE("http://ift.tt/1jLBL3Z",1)</f>
        <v/>
      </c>
      <c r="F9" s="1" t="s">
        <v>4</v>
      </c>
      <c r="G9" s="3" t="s">
        <v>35</v>
      </c>
    </row>
    <row r="10">
      <c r="A10" s="1" t="s">
        <v>36</v>
      </c>
      <c r="B10" s="1" t="s">
        <v>7</v>
      </c>
      <c r="C10" s="1" t="s">
        <v>37</v>
      </c>
      <c r="D10" s="1" t="s">
        <v>9</v>
      </c>
      <c r="E10" s="2" t="str">
        <f t="shared" ref="E10:E11" si="2">IMAGE("http://ift.tt/eA8V8J",1)</f>
        <v/>
      </c>
      <c r="F10" s="1" t="s">
        <v>4</v>
      </c>
      <c r="G10" s="3" t="s">
        <v>38</v>
      </c>
    </row>
    <row r="11">
      <c r="A11" s="1" t="s">
        <v>39</v>
      </c>
      <c r="B11" s="1" t="s">
        <v>40</v>
      </c>
      <c r="C11" s="1" t="s">
        <v>41</v>
      </c>
      <c r="D11" s="1" t="s">
        <v>42</v>
      </c>
      <c r="E11" s="2" t="str">
        <f t="shared" si="2"/>
        <v/>
      </c>
      <c r="F11" s="1" t="s">
        <v>4</v>
      </c>
      <c r="G11" s="3" t="s">
        <v>43</v>
      </c>
    </row>
    <row r="12">
      <c r="A12" s="1" t="s">
        <v>44</v>
      </c>
      <c r="B12" s="1" t="s">
        <v>45</v>
      </c>
      <c r="C12" s="1" t="s">
        <v>46</v>
      </c>
      <c r="D12" s="3" t="s">
        <v>47</v>
      </c>
      <c r="E12" s="2" t="str">
        <f>IMAGE("http://ift.tt/1nnjASA",1)</f>
        <v/>
      </c>
      <c r="F12" s="1" t="s">
        <v>4</v>
      </c>
      <c r="G12" s="3" t="s">
        <v>48</v>
      </c>
    </row>
    <row r="13">
      <c r="A13" s="1" t="s">
        <v>49</v>
      </c>
      <c r="B13" s="1" t="s">
        <v>50</v>
      </c>
      <c r="C13" s="1" t="s">
        <v>51</v>
      </c>
      <c r="D13" s="3" t="s">
        <v>52</v>
      </c>
      <c r="E13" s="2" t="str">
        <f>IMAGE("http://ift.tt/1fojW7J",1)</f>
        <v/>
      </c>
      <c r="F13" s="1" t="s">
        <v>4</v>
      </c>
      <c r="G13" s="3" t="s">
        <v>53</v>
      </c>
    </row>
    <row r="14">
      <c r="A14" s="1" t="s">
        <v>54</v>
      </c>
      <c r="B14" s="1" t="s">
        <v>55</v>
      </c>
      <c r="C14" s="1" t="s">
        <v>56</v>
      </c>
      <c r="D14" s="3" t="s">
        <v>57</v>
      </c>
      <c r="E14" s="2" t="str">
        <f>IMAGE("http://ift.tt/Mip56v",1)</f>
        <v/>
      </c>
      <c r="F14" s="1" t="s">
        <v>4</v>
      </c>
      <c r="G14" s="3" t="s">
        <v>58</v>
      </c>
    </row>
    <row r="15">
      <c r="A15" s="1" t="s">
        <v>59</v>
      </c>
      <c r="B15" s="1" t="s">
        <v>60</v>
      </c>
      <c r="C15" s="1" t="s">
        <v>61</v>
      </c>
      <c r="D15" s="1" t="s">
        <v>62</v>
      </c>
      <c r="E15" s="2" t="str">
        <f t="shared" ref="E15:E17" si="3">IMAGE("http://ift.tt/eA8V8J",1)</f>
        <v/>
      </c>
      <c r="F15" s="1" t="s">
        <v>4</v>
      </c>
      <c r="G15" s="3" t="s">
        <v>63</v>
      </c>
    </row>
    <row r="16">
      <c r="A16" s="1" t="s">
        <v>64</v>
      </c>
      <c r="B16" s="1" t="s">
        <v>65</v>
      </c>
      <c r="C16" s="1" t="s">
        <v>66</v>
      </c>
      <c r="D16" s="1" t="s">
        <v>67</v>
      </c>
      <c r="E16" s="2" t="str">
        <f t="shared" si="3"/>
        <v/>
      </c>
      <c r="F16" s="1" t="s">
        <v>4</v>
      </c>
      <c r="G16" s="3" t="s">
        <v>68</v>
      </c>
    </row>
    <row r="17">
      <c r="A17" s="1" t="s">
        <v>69</v>
      </c>
      <c r="B17" s="1" t="s">
        <v>70</v>
      </c>
      <c r="C17" s="1" t="s">
        <v>71</v>
      </c>
      <c r="D17" s="1" t="s">
        <v>72</v>
      </c>
      <c r="E17" s="2" t="str">
        <f t="shared" si="3"/>
        <v/>
      </c>
      <c r="F17" s="1" t="s">
        <v>4</v>
      </c>
      <c r="G17" s="3" t="s">
        <v>73</v>
      </c>
    </row>
    <row r="18">
      <c r="A18" s="1" t="s">
        <v>74</v>
      </c>
      <c r="B18" s="1" t="s">
        <v>75</v>
      </c>
      <c r="C18" s="1" t="s">
        <v>76</v>
      </c>
      <c r="D18" s="3" t="s">
        <v>77</v>
      </c>
      <c r="E18" s="2" t="str">
        <f>IMAGE("http://ift.tt/1mSDIc0",1)</f>
        <v/>
      </c>
      <c r="F18" s="1" t="s">
        <v>4</v>
      </c>
      <c r="G18" s="3" t="s">
        <v>78</v>
      </c>
    </row>
    <row r="19">
      <c r="A19" s="1" t="s">
        <v>79</v>
      </c>
      <c r="B19" s="1" t="s">
        <v>80</v>
      </c>
      <c r="C19" s="1" t="s">
        <v>81</v>
      </c>
      <c r="D19" s="1" t="s">
        <v>82</v>
      </c>
      <c r="E19" s="2" t="str">
        <f>IMAGE("http://ift.tt/eA8V8J",1)</f>
        <v/>
      </c>
      <c r="F19" s="1" t="s">
        <v>4</v>
      </c>
      <c r="G19" s="3" t="s">
        <v>83</v>
      </c>
    </row>
    <row r="20">
      <c r="A20" s="1" t="s">
        <v>84</v>
      </c>
      <c r="B20" s="1" t="s">
        <v>85</v>
      </c>
      <c r="C20" s="1" t="s">
        <v>86</v>
      </c>
      <c r="D20" s="3" t="s">
        <v>87</v>
      </c>
      <c r="E20" s="2" t="str">
        <f>IMAGE("http://ift.tt/MisMJq",1)</f>
        <v/>
      </c>
      <c r="F20" s="1" t="s">
        <v>4</v>
      </c>
      <c r="G20" s="3" t="s">
        <v>88</v>
      </c>
    </row>
    <row r="21">
      <c r="A21" s="1" t="s">
        <v>84</v>
      </c>
      <c r="B21" s="1" t="s">
        <v>89</v>
      </c>
      <c r="C21" s="1" t="s">
        <v>90</v>
      </c>
      <c r="D21" s="3" t="s">
        <v>91</v>
      </c>
      <c r="E21" s="2" t="str">
        <f>IMAGE("http://ift.tt/1eeIzzI",1)</f>
        <v/>
      </c>
      <c r="F21" s="1" t="s">
        <v>4</v>
      </c>
      <c r="G21" s="3" t="s">
        <v>92</v>
      </c>
    </row>
    <row r="22">
      <c r="A22" s="1" t="s">
        <v>93</v>
      </c>
      <c r="B22" s="1" t="s">
        <v>94</v>
      </c>
      <c r="C22" s="1" t="s">
        <v>95</v>
      </c>
      <c r="D22" s="1" t="s">
        <v>96</v>
      </c>
      <c r="E22" s="2" t="str">
        <f>IMAGE("http://ift.tt/eA8V8J",1)</f>
        <v/>
      </c>
      <c r="F22" s="1" t="s">
        <v>4</v>
      </c>
      <c r="G22" s="3" t="s">
        <v>97</v>
      </c>
    </row>
    <row r="23">
      <c r="A23" s="1" t="s">
        <v>98</v>
      </c>
      <c r="B23" s="1" t="s">
        <v>99</v>
      </c>
      <c r="C23" s="1" t="s">
        <v>100</v>
      </c>
      <c r="D23" s="3" t="s">
        <v>101</v>
      </c>
      <c r="E23" s="2" t="str">
        <f>IMAGE("http://ift.tt/MisXV6",1)</f>
        <v/>
      </c>
      <c r="F23" s="1" t="s">
        <v>4</v>
      </c>
      <c r="G23" s="3" t="s">
        <v>102</v>
      </c>
    </row>
    <row r="24">
      <c r="A24" s="1" t="s">
        <v>103</v>
      </c>
      <c r="B24" s="1" t="s">
        <v>104</v>
      </c>
      <c r="C24" s="1" t="s">
        <v>105</v>
      </c>
      <c r="D24" s="1" t="s">
        <v>106</v>
      </c>
      <c r="E24" s="2" t="str">
        <f t="shared" ref="E24:E25" si="4">IMAGE("http://ift.tt/eA8V8J",1)</f>
        <v/>
      </c>
      <c r="F24" s="1" t="s">
        <v>4</v>
      </c>
      <c r="G24" s="3" t="s">
        <v>107</v>
      </c>
    </row>
    <row r="25">
      <c r="A25" s="1" t="s">
        <v>108</v>
      </c>
      <c r="B25" s="1" t="s">
        <v>109</v>
      </c>
      <c r="C25" s="1" t="s">
        <v>110</v>
      </c>
      <c r="D25" s="1" t="s">
        <v>111</v>
      </c>
      <c r="E25" s="2" t="str">
        <f t="shared" si="4"/>
        <v/>
      </c>
      <c r="F25" s="1" t="s">
        <v>4</v>
      </c>
      <c r="G25" s="3" t="s">
        <v>112</v>
      </c>
    </row>
    <row r="26">
      <c r="A26" s="1" t="s">
        <v>108</v>
      </c>
      <c r="B26" s="1" t="s">
        <v>113</v>
      </c>
      <c r="C26" s="1" t="s">
        <v>114</v>
      </c>
      <c r="D26" s="3" t="s">
        <v>115</v>
      </c>
      <c r="E26" s="2" t="str">
        <f>IMAGE("http://ift.tt/1b94qIa?",1)</f>
        <v/>
      </c>
      <c r="F26" s="1" t="s">
        <v>4</v>
      </c>
      <c r="G26" s="3" t="s">
        <v>116</v>
      </c>
    </row>
    <row r="27">
      <c r="A27" s="1" t="s">
        <v>117</v>
      </c>
      <c r="B27" s="1" t="s">
        <v>118</v>
      </c>
      <c r="C27" s="1" t="s">
        <v>119</v>
      </c>
      <c r="D27" s="1" t="s">
        <v>120</v>
      </c>
      <c r="E27" s="2" t="str">
        <f t="shared" ref="E27:E28" si="5">IMAGE("http://ift.tt/eA8V8J",1)</f>
        <v/>
      </c>
      <c r="F27" s="1" t="s">
        <v>4</v>
      </c>
      <c r="G27" s="3" t="s">
        <v>121</v>
      </c>
    </row>
    <row r="28">
      <c r="A28" s="1" t="s">
        <v>122</v>
      </c>
      <c r="B28" s="1" t="s">
        <v>123</v>
      </c>
      <c r="C28" s="1" t="s">
        <v>124</v>
      </c>
      <c r="D28" s="1" t="s">
        <v>125</v>
      </c>
      <c r="E28" s="2" t="str">
        <f t="shared" si="5"/>
        <v/>
      </c>
      <c r="F28" s="1" t="s">
        <v>4</v>
      </c>
      <c r="G28" s="3" t="s">
        <v>126</v>
      </c>
    </row>
    <row r="29">
      <c r="A29" s="1" t="s">
        <v>127</v>
      </c>
      <c r="B29" s="1" t="s">
        <v>128</v>
      </c>
      <c r="C29" s="1" t="s">
        <v>129</v>
      </c>
      <c r="D29" s="3" t="s">
        <v>130</v>
      </c>
      <c r="E29" s="2" t="str">
        <f>IMAGE("http://ift.tt/1b94vf0",1)</f>
        <v/>
      </c>
      <c r="F29" s="1" t="s">
        <v>4</v>
      </c>
      <c r="G29" s="3" t="s">
        <v>131</v>
      </c>
    </row>
    <row r="30">
      <c r="A30" s="1" t="s">
        <v>127</v>
      </c>
      <c r="B30" s="1" t="s">
        <v>132</v>
      </c>
      <c r="C30" s="1" t="s">
        <v>133</v>
      </c>
      <c r="D30" s="1" t="s">
        <v>134</v>
      </c>
      <c r="E30" s="2" t="str">
        <f>IMAGE("http://ift.tt/eA8V8J",1)</f>
        <v/>
      </c>
      <c r="F30" s="1" t="s">
        <v>4</v>
      </c>
      <c r="G30" s="3" t="s">
        <v>135</v>
      </c>
    </row>
    <row r="31">
      <c r="A31" s="1" t="s">
        <v>136</v>
      </c>
      <c r="B31" s="1" t="s">
        <v>137</v>
      </c>
      <c r="C31" s="1" t="s">
        <v>138</v>
      </c>
      <c r="D31" s="3" t="s">
        <v>139</v>
      </c>
      <c r="E31" s="2" t="str">
        <f>IMAGE("http://ift.tt/1iNz5CR",1)</f>
        <v/>
      </c>
      <c r="F31" s="1" t="s">
        <v>4</v>
      </c>
      <c r="G31" s="3" t="s">
        <v>140</v>
      </c>
    </row>
    <row r="32">
      <c r="A32" s="1" t="s">
        <v>136</v>
      </c>
      <c r="B32" s="1" t="s">
        <v>141</v>
      </c>
      <c r="C32" s="1" t="s">
        <v>142</v>
      </c>
      <c r="D32" s="1" t="s">
        <v>143</v>
      </c>
      <c r="E32" s="2" t="str">
        <f t="shared" ref="E32:E37" si="6">IMAGE("http://ift.tt/eA8V8J",1)</f>
        <v/>
      </c>
      <c r="F32" s="1" t="s">
        <v>4</v>
      </c>
      <c r="G32" s="3" t="s">
        <v>144</v>
      </c>
    </row>
    <row r="33">
      <c r="A33" s="1" t="s">
        <v>145</v>
      </c>
      <c r="B33" s="1" t="s">
        <v>146</v>
      </c>
      <c r="C33" s="1" t="s">
        <v>147</v>
      </c>
      <c r="D33" s="1" t="s">
        <v>148</v>
      </c>
      <c r="E33" s="2" t="str">
        <f t="shared" si="6"/>
        <v/>
      </c>
      <c r="F33" s="1" t="s">
        <v>4</v>
      </c>
      <c r="G33" s="3" t="s">
        <v>149</v>
      </c>
    </row>
    <row r="34">
      <c r="A34" s="1" t="s">
        <v>150</v>
      </c>
      <c r="B34" s="1" t="s">
        <v>151</v>
      </c>
      <c r="C34" s="1" t="s">
        <v>152</v>
      </c>
      <c r="D34" s="1" t="s">
        <v>153</v>
      </c>
      <c r="E34" s="2" t="str">
        <f t="shared" si="6"/>
        <v/>
      </c>
      <c r="F34" s="1" t="s">
        <v>4</v>
      </c>
      <c r="G34" s="3" t="s">
        <v>154</v>
      </c>
    </row>
    <row r="35">
      <c r="A35" s="1" t="s">
        <v>155</v>
      </c>
      <c r="B35" s="1" t="s">
        <v>156</v>
      </c>
      <c r="C35" s="1" t="s">
        <v>157</v>
      </c>
      <c r="D35" s="3" t="s">
        <v>158</v>
      </c>
      <c r="E35" s="2" t="str">
        <f t="shared" si="6"/>
        <v/>
      </c>
      <c r="F35" s="1" t="s">
        <v>4</v>
      </c>
      <c r="G35" s="3" t="s">
        <v>159</v>
      </c>
    </row>
    <row r="36">
      <c r="A36" s="1" t="s">
        <v>160</v>
      </c>
      <c r="B36" s="1" t="s">
        <v>161</v>
      </c>
      <c r="C36" s="1" t="s">
        <v>162</v>
      </c>
      <c r="D36" s="3" t="s">
        <v>163</v>
      </c>
      <c r="E36" s="2" t="str">
        <f t="shared" si="6"/>
        <v/>
      </c>
      <c r="F36" s="1" t="s">
        <v>4</v>
      </c>
      <c r="G36" s="3" t="s">
        <v>164</v>
      </c>
    </row>
    <row r="37">
      <c r="A37" s="1" t="s">
        <v>160</v>
      </c>
      <c r="B37" s="1" t="s">
        <v>165</v>
      </c>
      <c r="C37" s="1" t="s">
        <v>166</v>
      </c>
      <c r="D37" s="1" t="s">
        <v>167</v>
      </c>
      <c r="E37" s="2" t="str">
        <f t="shared" si="6"/>
        <v/>
      </c>
      <c r="F37" s="1" t="s">
        <v>4</v>
      </c>
      <c r="G37" s="3" t="s">
        <v>168</v>
      </c>
    </row>
    <row r="38">
      <c r="A38" s="1" t="s">
        <v>169</v>
      </c>
      <c r="B38" s="1" t="s">
        <v>170</v>
      </c>
      <c r="C38" s="1" t="s">
        <v>171</v>
      </c>
      <c r="D38" s="3" t="s">
        <v>172</v>
      </c>
      <c r="E38" s="2" t="str">
        <f>IMAGE("http://ift.tt/1kazQnm",1)</f>
        <v/>
      </c>
      <c r="F38" s="1" t="s">
        <v>4</v>
      </c>
      <c r="G38" s="3" t="s">
        <v>173</v>
      </c>
    </row>
    <row r="39">
      <c r="A39" s="1" t="s">
        <v>174</v>
      </c>
      <c r="B39" s="1" t="s">
        <v>175</v>
      </c>
      <c r="C39" s="1" t="s">
        <v>176</v>
      </c>
      <c r="D39" s="1" t="s">
        <v>177</v>
      </c>
      <c r="E39" s="2" t="str">
        <f>IMAGE("http://ift.tt/eA8V8J",1)</f>
        <v/>
      </c>
      <c r="F39" s="1" t="s">
        <v>4</v>
      </c>
      <c r="G39" s="3" t="s">
        <v>178</v>
      </c>
    </row>
    <row r="40">
      <c r="A40" s="1" t="s">
        <v>174</v>
      </c>
      <c r="B40" s="1" t="s">
        <v>179</v>
      </c>
      <c r="C40" s="1" t="s">
        <v>180</v>
      </c>
      <c r="D40" s="3" t="s">
        <v>181</v>
      </c>
      <c r="E40" s="2" t="str">
        <f>IMAGE("http://ift.tt/1kazXPN",1)</f>
        <v/>
      </c>
      <c r="F40" s="1" t="s">
        <v>4</v>
      </c>
      <c r="G40" s="3" t="s">
        <v>182</v>
      </c>
    </row>
    <row r="41">
      <c r="A41" s="1" t="s">
        <v>183</v>
      </c>
      <c r="B41" s="1" t="s">
        <v>184</v>
      </c>
      <c r="C41" s="1" t="s">
        <v>185</v>
      </c>
      <c r="D41" s="1" t="s">
        <v>186</v>
      </c>
      <c r="E41" s="2" t="str">
        <f t="shared" ref="E41:E42" si="7">IMAGE("http://ift.tt/eA8V8J",1)</f>
        <v/>
      </c>
      <c r="F41" s="1" t="s">
        <v>4</v>
      </c>
      <c r="G41" s="3" t="s">
        <v>187</v>
      </c>
    </row>
    <row r="42">
      <c r="A42" s="1" t="s">
        <v>188</v>
      </c>
      <c r="B42" s="1" t="s">
        <v>165</v>
      </c>
      <c r="C42" s="1" t="s">
        <v>189</v>
      </c>
      <c r="D42" s="1" t="s">
        <v>167</v>
      </c>
      <c r="E42" s="2" t="str">
        <f t="shared" si="7"/>
        <v/>
      </c>
      <c r="F42" s="1" t="s">
        <v>4</v>
      </c>
      <c r="G42" s="3" t="s">
        <v>190</v>
      </c>
    </row>
    <row r="43">
      <c r="A43" s="1" t="s">
        <v>191</v>
      </c>
      <c r="B43" s="1" t="s">
        <v>192</v>
      </c>
      <c r="C43" s="1" t="s">
        <v>193</v>
      </c>
      <c r="D43" s="3" t="s">
        <v>194</v>
      </c>
      <c r="E43" s="2" t="str">
        <f>IMAGE("http://ift.tt/1b743RG",1)</f>
        <v/>
      </c>
      <c r="F43" s="1" t="s">
        <v>4</v>
      </c>
      <c r="G43" s="3" t="s">
        <v>195</v>
      </c>
    </row>
    <row r="44">
      <c r="A44" s="1" t="s">
        <v>145</v>
      </c>
      <c r="B44" s="1" t="s">
        <v>146</v>
      </c>
      <c r="C44" s="1" t="s">
        <v>147</v>
      </c>
      <c r="D44" s="1" t="s">
        <v>148</v>
      </c>
      <c r="E44" s="2" t="str">
        <f t="shared" ref="E44:E45" si="8">IMAGE("http://ift.tt/eA8V8J",1)</f>
        <v/>
      </c>
      <c r="F44" s="1" t="s">
        <v>4</v>
      </c>
      <c r="G44" s="3" t="s">
        <v>149</v>
      </c>
    </row>
    <row r="45">
      <c r="A45" s="1" t="s">
        <v>150</v>
      </c>
      <c r="B45" s="1" t="s">
        <v>151</v>
      </c>
      <c r="C45" s="1" t="s">
        <v>152</v>
      </c>
      <c r="D45" s="1" t="s">
        <v>153</v>
      </c>
      <c r="E45" s="2" t="str">
        <f t="shared" si="8"/>
        <v/>
      </c>
      <c r="F45" s="1" t="s">
        <v>4</v>
      </c>
      <c r="G45" s="3" t="s">
        <v>154</v>
      </c>
    </row>
    <row r="46">
      <c r="A46" s="1" t="s">
        <v>196</v>
      </c>
      <c r="B46" s="1" t="s">
        <v>197</v>
      </c>
      <c r="C46" s="1" t="s">
        <v>198</v>
      </c>
      <c r="D46" s="3" t="s">
        <v>199</v>
      </c>
      <c r="E46" s="2" t="str">
        <f>IMAGE("http://ift.tt/1nnJtBJ",1)</f>
        <v/>
      </c>
      <c r="F46" s="1" t="s">
        <v>4</v>
      </c>
      <c r="G46" s="3" t="s">
        <v>200</v>
      </c>
    </row>
    <row r="47">
      <c r="A47" s="1" t="s">
        <v>201</v>
      </c>
      <c r="B47" s="1" t="s">
        <v>202</v>
      </c>
      <c r="C47" s="1" t="s">
        <v>203</v>
      </c>
      <c r="D47" s="3" t="s">
        <v>204</v>
      </c>
      <c r="E47" s="2" t="str">
        <f>IMAGE("http://ift.tt/eA8V8J",1)</f>
        <v/>
      </c>
      <c r="F47" s="1" t="s">
        <v>4</v>
      </c>
      <c r="G47" s="3" t="s">
        <v>205</v>
      </c>
    </row>
    <row r="48">
      <c r="A48" s="1" t="s">
        <v>206</v>
      </c>
      <c r="B48" s="1" t="s">
        <v>207</v>
      </c>
      <c r="C48" s="1" t="s">
        <v>208</v>
      </c>
      <c r="D48" s="3" t="s">
        <v>209</v>
      </c>
      <c r="E48" s="2" t="str">
        <f>IMAGE("http://ift.tt/1kaCMQT",1)</f>
        <v/>
      </c>
      <c r="F48" s="1" t="s">
        <v>4</v>
      </c>
      <c r="G48" s="3" t="s">
        <v>210</v>
      </c>
    </row>
    <row r="49">
      <c r="A49" s="1" t="s">
        <v>211</v>
      </c>
      <c r="B49" s="1" t="s">
        <v>22</v>
      </c>
      <c r="C49" s="1" t="s">
        <v>212</v>
      </c>
      <c r="D49" s="1" t="s">
        <v>213</v>
      </c>
      <c r="E49" s="2" t="str">
        <f>IMAGE("http://ift.tt/eA8V8J",1)</f>
        <v/>
      </c>
      <c r="F49" s="1" t="s">
        <v>4</v>
      </c>
      <c r="G49" s="3" t="s">
        <v>214</v>
      </c>
    </row>
    <row r="50">
      <c r="A50" s="1" t="s">
        <v>215</v>
      </c>
      <c r="B50" s="1" t="s">
        <v>216</v>
      </c>
      <c r="C50" s="1" t="s">
        <v>217</v>
      </c>
      <c r="D50" s="3" t="s">
        <v>218</v>
      </c>
      <c r="E50" s="2" t="str">
        <f>IMAGE("http://ift.tt/1nnJR35",1)</f>
        <v/>
      </c>
      <c r="F50" s="1" t="s">
        <v>4</v>
      </c>
      <c r="G50" s="3" t="s">
        <v>219</v>
      </c>
    </row>
    <row r="51">
      <c r="A51" s="1" t="s">
        <v>220</v>
      </c>
      <c r="B51" s="1" t="s">
        <v>221</v>
      </c>
      <c r="C51" s="1" t="s">
        <v>222</v>
      </c>
      <c r="D51" s="3" t="s">
        <v>223</v>
      </c>
      <c r="E51" s="2" t="str">
        <f t="shared" ref="E51:E53" si="9">IMAGE("http://ift.tt/eA8V8J",1)</f>
        <v/>
      </c>
      <c r="F51" s="1" t="s">
        <v>4</v>
      </c>
      <c r="G51" s="3" t="s">
        <v>224</v>
      </c>
    </row>
    <row r="52">
      <c r="A52" s="1" t="s">
        <v>225</v>
      </c>
      <c r="B52" s="1" t="s">
        <v>226</v>
      </c>
      <c r="C52" s="1" t="s">
        <v>227</v>
      </c>
      <c r="D52" s="1" t="s">
        <v>228</v>
      </c>
      <c r="E52" s="2" t="str">
        <f t="shared" si="9"/>
        <v/>
      </c>
      <c r="F52" s="1" t="s">
        <v>4</v>
      </c>
      <c r="G52" s="3" t="s">
        <v>229</v>
      </c>
    </row>
    <row r="53">
      <c r="A53" s="1" t="s">
        <v>230</v>
      </c>
      <c r="B53" s="1" t="s">
        <v>231</v>
      </c>
      <c r="C53" s="1" t="s">
        <v>232</v>
      </c>
      <c r="D53" s="1" t="s">
        <v>233</v>
      </c>
      <c r="E53" s="2" t="str">
        <f t="shared" si="9"/>
        <v/>
      </c>
      <c r="F53" s="1" t="s">
        <v>4</v>
      </c>
      <c r="G53" s="3" t="s">
        <v>234</v>
      </c>
    </row>
    <row r="54">
      <c r="A54" s="1" t="s">
        <v>235</v>
      </c>
      <c r="B54" s="1" t="s">
        <v>236</v>
      </c>
      <c r="C54" s="1" t="s">
        <v>237</v>
      </c>
      <c r="D54" s="3" t="s">
        <v>238</v>
      </c>
      <c r="E54" s="2" t="str">
        <f>IMAGE("http://ift.tt/1b79XCn",1)</f>
        <v/>
      </c>
      <c r="F54" s="1" t="s">
        <v>4</v>
      </c>
      <c r="G54" s="3" t="s">
        <v>239</v>
      </c>
    </row>
    <row r="55">
      <c r="A55" s="1" t="s">
        <v>240</v>
      </c>
      <c r="B55" s="1" t="s">
        <v>241</v>
      </c>
      <c r="C55" s="1" t="s">
        <v>242</v>
      </c>
      <c r="D55" s="1" t="s">
        <v>243</v>
      </c>
      <c r="E55" s="2" t="str">
        <f t="shared" ref="E55:E56" si="10">IMAGE("http://ift.tt/eA8V8J",1)</f>
        <v/>
      </c>
      <c r="F55" s="1" t="s">
        <v>4</v>
      </c>
      <c r="G55" s="3" t="s">
        <v>244</v>
      </c>
    </row>
    <row r="56">
      <c r="A56" s="1" t="s">
        <v>240</v>
      </c>
      <c r="B56" s="1" t="s">
        <v>245</v>
      </c>
      <c r="C56" s="1" t="s">
        <v>246</v>
      </c>
      <c r="D56" s="3" t="s">
        <v>247</v>
      </c>
      <c r="E56" s="2" t="str">
        <f t="shared" si="10"/>
        <v/>
      </c>
      <c r="F56" s="1" t="s">
        <v>4</v>
      </c>
      <c r="G56" s="3" t="s">
        <v>248</v>
      </c>
    </row>
    <row r="57">
      <c r="A57" s="1" t="s">
        <v>249</v>
      </c>
      <c r="B57" s="1" t="s">
        <v>250</v>
      </c>
      <c r="C57" s="1" t="s">
        <v>251</v>
      </c>
      <c r="D57" s="3" t="s">
        <v>252</v>
      </c>
      <c r="E57" s="2" t="str">
        <f>IMAGE("http://ift.tt/1jLXRDC",1)</f>
        <v/>
      </c>
      <c r="F57" s="1" t="s">
        <v>4</v>
      </c>
      <c r="G57" s="3" t="s">
        <v>253</v>
      </c>
    </row>
    <row r="58">
      <c r="A58" s="1" t="s">
        <v>254</v>
      </c>
      <c r="B58" s="1" t="s">
        <v>255</v>
      </c>
      <c r="C58" s="1" t="s">
        <v>256</v>
      </c>
      <c r="D58" s="3" t="s">
        <v>257</v>
      </c>
      <c r="E58" s="2" t="str">
        <f>IMAGE("http://ift.tt/1nm2hBn",1)</f>
        <v/>
      </c>
      <c r="F58" s="1" t="s">
        <v>4</v>
      </c>
      <c r="G58" s="3" t="s">
        <v>258</v>
      </c>
    </row>
    <row r="59">
      <c r="A59" s="1" t="s">
        <v>259</v>
      </c>
      <c r="B59" s="1" t="s">
        <v>260</v>
      </c>
      <c r="C59" s="1" t="s">
        <v>261</v>
      </c>
      <c r="D59" s="3" t="s">
        <v>262</v>
      </c>
      <c r="E59" s="2" t="str">
        <f>IMAGE("http://ift.tt/1fdLKt3",1)</f>
        <v/>
      </c>
      <c r="F59" s="1" t="s">
        <v>4</v>
      </c>
      <c r="G59" s="3" t="s">
        <v>263</v>
      </c>
    </row>
    <row r="60">
      <c r="A60" s="1" t="s">
        <v>264</v>
      </c>
      <c r="B60" s="1" t="s">
        <v>265</v>
      </c>
      <c r="C60" s="1" t="s">
        <v>266</v>
      </c>
      <c r="D60" s="3" t="s">
        <v>267</v>
      </c>
      <c r="E60" s="2" t="str">
        <f>IMAGE("http://ift.tt/rUZbRZ",1)</f>
        <v/>
      </c>
      <c r="F60" s="1" t="s">
        <v>4</v>
      </c>
      <c r="G60" s="3" t="s">
        <v>268</v>
      </c>
    </row>
    <row r="61">
      <c r="A61" s="1" t="s">
        <v>264</v>
      </c>
      <c r="B61" s="1" t="s">
        <v>269</v>
      </c>
      <c r="C61" s="1" t="s">
        <v>270</v>
      </c>
      <c r="D61" s="3" t="s">
        <v>271</v>
      </c>
      <c r="E61" s="2" t="str">
        <f>IMAGE("http://ift.tt/1ak2Lze",1)</f>
        <v/>
      </c>
      <c r="F61" s="1" t="s">
        <v>4</v>
      </c>
      <c r="G61" s="3" t="s">
        <v>272</v>
      </c>
    </row>
    <row r="62">
      <c r="A62" s="1" t="s">
        <v>273</v>
      </c>
      <c r="B62" s="1" t="s">
        <v>274</v>
      </c>
      <c r="C62" s="1" t="s">
        <v>275</v>
      </c>
      <c r="D62" s="3" t="s">
        <v>276</v>
      </c>
      <c r="E62" s="2" t="str">
        <f>IMAGE("http://ift.tt/1mXUYg9",1)</f>
        <v/>
      </c>
      <c r="F62" s="1" t="s">
        <v>4</v>
      </c>
      <c r="G62" s="3" t="s">
        <v>277</v>
      </c>
    </row>
    <row r="63">
      <c r="A63" s="1" t="s">
        <v>278</v>
      </c>
      <c r="B63" s="1" t="s">
        <v>279</v>
      </c>
      <c r="C63" s="1" t="s">
        <v>280</v>
      </c>
      <c r="D63" s="1" t="s">
        <v>281</v>
      </c>
      <c r="E63" s="2" t="str">
        <f t="shared" ref="E63:E64" si="11">IMAGE("http://ift.tt/eA8V8J",1)</f>
        <v/>
      </c>
      <c r="F63" s="1" t="s">
        <v>4</v>
      </c>
      <c r="G63" s="3" t="s">
        <v>282</v>
      </c>
    </row>
    <row r="64">
      <c r="A64" s="1" t="s">
        <v>283</v>
      </c>
      <c r="B64" s="1" t="s">
        <v>284</v>
      </c>
      <c r="C64" s="1" t="s">
        <v>285</v>
      </c>
      <c r="D64" s="1" t="s">
        <v>286</v>
      </c>
      <c r="E64" s="2" t="str">
        <f t="shared" si="11"/>
        <v/>
      </c>
      <c r="F64" s="1" t="s">
        <v>4</v>
      </c>
      <c r="G64" s="3" t="s">
        <v>287</v>
      </c>
    </row>
    <row r="65">
      <c r="A65" s="1" t="s">
        <v>288</v>
      </c>
      <c r="B65" s="1" t="s">
        <v>289</v>
      </c>
      <c r="C65" s="1" t="s">
        <v>290</v>
      </c>
      <c r="D65" s="3" t="s">
        <v>291</v>
      </c>
      <c r="E65" s="2" t="str">
        <f>IMAGE("http://ift.tt/1kaPjUx",1)</f>
        <v/>
      </c>
      <c r="F65" s="1" t="s">
        <v>4</v>
      </c>
      <c r="G65" s="3" t="s">
        <v>292</v>
      </c>
    </row>
    <row r="66">
      <c r="A66" s="1" t="s">
        <v>293</v>
      </c>
      <c r="B66" s="1" t="s">
        <v>294</v>
      </c>
      <c r="C66" s="1" t="s">
        <v>295</v>
      </c>
      <c r="D66" s="3" t="s">
        <v>296</v>
      </c>
      <c r="E66" s="2" t="str">
        <f>IMAGE("http://ift.tt/1mVqnjb",1)</f>
        <v/>
      </c>
      <c r="F66" s="1" t="s">
        <v>4</v>
      </c>
      <c r="G66" s="3" t="s">
        <v>297</v>
      </c>
    </row>
    <row r="67">
      <c r="A67" s="1" t="s">
        <v>298</v>
      </c>
      <c r="B67" s="1" t="s">
        <v>299</v>
      </c>
      <c r="C67" s="1" t="s">
        <v>300</v>
      </c>
      <c r="D67" s="3" t="s">
        <v>301</v>
      </c>
      <c r="E67" s="2" t="str">
        <f>IMAGE("http://ift.tt/1no63u1",1)</f>
        <v/>
      </c>
      <c r="F67" s="1" t="s">
        <v>4</v>
      </c>
      <c r="G67" s="3" t="s">
        <v>302</v>
      </c>
    </row>
    <row r="68">
      <c r="A68" s="1" t="s">
        <v>303</v>
      </c>
      <c r="B68" s="1" t="s">
        <v>304</v>
      </c>
      <c r="C68" s="1" t="s">
        <v>305</v>
      </c>
      <c r="D68" s="3" t="s">
        <v>306</v>
      </c>
      <c r="E68" s="2" t="str">
        <f>IMAGE("http://ift.tt/Mj0ZbM",1)</f>
        <v/>
      </c>
      <c r="F68" s="1" t="s">
        <v>4</v>
      </c>
      <c r="G68" s="3" t="s">
        <v>307</v>
      </c>
    </row>
    <row r="69">
      <c r="A69" s="1" t="s">
        <v>308</v>
      </c>
      <c r="B69" s="1" t="s">
        <v>309</v>
      </c>
      <c r="C69" s="1" t="s">
        <v>310</v>
      </c>
      <c r="D69" s="1" t="s">
        <v>311</v>
      </c>
      <c r="E69" s="2" t="str">
        <f>IMAGE("http://ift.tt/eA8V8J",1)</f>
        <v/>
      </c>
      <c r="F69" s="1" t="s">
        <v>4</v>
      </c>
      <c r="G69" s="3" t="s">
        <v>312</v>
      </c>
    </row>
    <row r="70">
      <c r="A70" s="1" t="s">
        <v>313</v>
      </c>
      <c r="B70" s="1" t="s">
        <v>314</v>
      </c>
      <c r="C70" s="1" t="s">
        <v>315</v>
      </c>
      <c r="D70" s="3" t="s">
        <v>316</v>
      </c>
      <c r="E70" s="2" t="str">
        <f>IMAGE("http://ift.tt/Mx2Udr",1)</f>
        <v/>
      </c>
      <c r="F70" s="1" t="s">
        <v>4</v>
      </c>
      <c r="G70" s="3" t="s">
        <v>317</v>
      </c>
    </row>
    <row r="71">
      <c r="A71" s="1" t="s">
        <v>318</v>
      </c>
      <c r="B71" s="1" t="s">
        <v>319</v>
      </c>
      <c r="C71" s="1" t="s">
        <v>320</v>
      </c>
      <c r="D71" s="3" t="s">
        <v>321</v>
      </c>
      <c r="E71" s="2" t="str">
        <f>IMAGE("http://ift.tt/1kaVcky",1)</f>
        <v/>
      </c>
      <c r="F71" s="1" t="s">
        <v>4</v>
      </c>
      <c r="G71" s="3" t="s">
        <v>322</v>
      </c>
    </row>
    <row r="72">
      <c r="A72" s="1" t="s">
        <v>323</v>
      </c>
      <c r="B72" s="1" t="s">
        <v>324</v>
      </c>
      <c r="C72" s="1" t="s">
        <v>325</v>
      </c>
      <c r="D72" s="3" t="s">
        <v>326</v>
      </c>
      <c r="E72" s="2" t="str">
        <f>IMAGE("http://ift.tt/1b7ovSt",1)</f>
        <v/>
      </c>
      <c r="F72" s="1" t="s">
        <v>4</v>
      </c>
      <c r="G72" s="3" t="s">
        <v>327</v>
      </c>
    </row>
    <row r="73">
      <c r="A73" s="1" t="s">
        <v>328</v>
      </c>
      <c r="B73" s="1" t="s">
        <v>329</v>
      </c>
      <c r="C73" s="1" t="s">
        <v>330</v>
      </c>
      <c r="D73" s="3" t="s">
        <v>331</v>
      </c>
      <c r="E73" s="2" t="str">
        <f>IMAGE("http://ift.tt/Lr47Cj",1)</f>
        <v/>
      </c>
      <c r="F73" s="1" t="s">
        <v>4</v>
      </c>
      <c r="G73" s="3" t="s">
        <v>332</v>
      </c>
    </row>
    <row r="74">
      <c r="A74" s="1" t="s">
        <v>333</v>
      </c>
      <c r="B74" s="1" t="s">
        <v>334</v>
      </c>
      <c r="C74" s="1" t="s">
        <v>335</v>
      </c>
      <c r="D74" s="3" t="s">
        <v>336</v>
      </c>
      <c r="E74" s="2" t="str">
        <f>IMAGE("http://ift.tt/1mUbzRQ",1)</f>
        <v/>
      </c>
      <c r="F74" s="1" t="s">
        <v>4</v>
      </c>
      <c r="G74" s="3" t="s">
        <v>337</v>
      </c>
    </row>
    <row r="75">
      <c r="A75" s="1" t="s">
        <v>338</v>
      </c>
      <c r="B75" s="1" t="s">
        <v>339</v>
      </c>
      <c r="C75" s="1" t="s">
        <v>340</v>
      </c>
      <c r="D75" s="1" t="s">
        <v>341</v>
      </c>
      <c r="E75" s="2" t="str">
        <f t="shared" ref="E75:E76" si="12">IMAGE("http://ift.tt/eA8V8J",1)</f>
        <v/>
      </c>
      <c r="F75" s="1" t="s">
        <v>4</v>
      </c>
      <c r="G75" s="3" t="s">
        <v>342</v>
      </c>
    </row>
    <row r="76">
      <c r="A76" s="1" t="s">
        <v>343</v>
      </c>
      <c r="B76" s="1" t="s">
        <v>344</v>
      </c>
      <c r="C76" s="1" t="s">
        <v>345</v>
      </c>
      <c r="D76" s="1" t="s">
        <v>346</v>
      </c>
      <c r="E76" s="2" t="str">
        <f t="shared" si="12"/>
        <v/>
      </c>
      <c r="F76" s="1" t="s">
        <v>4</v>
      </c>
      <c r="G76" s="3" t="s">
        <v>347</v>
      </c>
    </row>
    <row r="77">
      <c r="A77" s="1" t="s">
        <v>348</v>
      </c>
      <c r="B77" s="1" t="s">
        <v>113</v>
      </c>
      <c r="C77" s="1" t="s">
        <v>349</v>
      </c>
      <c r="D77" s="3" t="s">
        <v>350</v>
      </c>
      <c r="E77" s="2" t="str">
        <f>IMAGE("http://ift.tt/1n0Qm8W",1)</f>
        <v/>
      </c>
      <c r="F77" s="1" t="s">
        <v>4</v>
      </c>
      <c r="G77" s="3" t="s">
        <v>351</v>
      </c>
    </row>
    <row r="78">
      <c r="A78" s="1" t="s">
        <v>352</v>
      </c>
      <c r="B78" s="1" t="s">
        <v>353</v>
      </c>
      <c r="C78" s="1" t="s">
        <v>354</v>
      </c>
      <c r="D78" s="1" t="s">
        <v>355</v>
      </c>
      <c r="E78" s="2" t="str">
        <f t="shared" ref="E78:E80" si="13">IMAGE("http://ift.tt/eA8V8J",1)</f>
        <v/>
      </c>
      <c r="F78" s="1" t="s">
        <v>4</v>
      </c>
      <c r="G78" s="3" t="s">
        <v>356</v>
      </c>
    </row>
    <row r="79">
      <c r="A79" s="1" t="s">
        <v>352</v>
      </c>
      <c r="B79" s="1" t="s">
        <v>357</v>
      </c>
      <c r="C79" s="1" t="s">
        <v>358</v>
      </c>
      <c r="D79" s="1" t="s">
        <v>359</v>
      </c>
      <c r="E79" s="2" t="str">
        <f t="shared" si="13"/>
        <v/>
      </c>
      <c r="F79" s="1" t="s">
        <v>4</v>
      </c>
      <c r="G79" s="3" t="s">
        <v>360</v>
      </c>
    </row>
    <row r="80">
      <c r="A80" s="1" t="s">
        <v>361</v>
      </c>
      <c r="B80" s="1" t="s">
        <v>362</v>
      </c>
      <c r="C80" s="1" t="s">
        <v>363</v>
      </c>
      <c r="D80" s="1" t="s">
        <v>364</v>
      </c>
      <c r="E80" s="2" t="str">
        <f t="shared" si="13"/>
        <v/>
      </c>
      <c r="F80" s="1" t="s">
        <v>4</v>
      </c>
      <c r="G80" s="3" t="s">
        <v>365</v>
      </c>
    </row>
    <row r="81">
      <c r="A81" s="1" t="s">
        <v>366</v>
      </c>
      <c r="B81" s="1" t="s">
        <v>367</v>
      </c>
      <c r="C81" s="1" t="s">
        <v>368</v>
      </c>
      <c r="D81" s="3" t="s">
        <v>369</v>
      </c>
      <c r="E81" s="2" t="str">
        <f>IMAGE("http://ift.tt/1foQoqD",1)</f>
        <v/>
      </c>
      <c r="F81" s="1" t="s">
        <v>4</v>
      </c>
      <c r="G81" s="3" t="s">
        <v>370</v>
      </c>
    </row>
    <row r="82">
      <c r="A82" s="1" t="s">
        <v>371</v>
      </c>
      <c r="B82" s="1" t="s">
        <v>372</v>
      </c>
      <c r="C82" s="1" t="s">
        <v>373</v>
      </c>
      <c r="D82" s="3" t="s">
        <v>374</v>
      </c>
      <c r="E82" s="2" t="str">
        <f>IMAGE("http://ift.tt/1foQmPB",1)</f>
        <v/>
      </c>
      <c r="F82" s="1" t="s">
        <v>4</v>
      </c>
      <c r="G82" s="3" t="s">
        <v>375</v>
      </c>
    </row>
    <row r="83">
      <c r="A83" s="1" t="s">
        <v>376</v>
      </c>
      <c r="B83" s="1" t="s">
        <v>377</v>
      </c>
      <c r="C83" s="1" t="s">
        <v>378</v>
      </c>
      <c r="D83" s="1" t="s">
        <v>379</v>
      </c>
      <c r="E83" s="2" t="str">
        <f>IMAGE("http://ift.tt/eA8V8J",1)</f>
        <v/>
      </c>
      <c r="F83" s="1" t="s">
        <v>4</v>
      </c>
      <c r="G83" s="3" t="s">
        <v>380</v>
      </c>
    </row>
    <row r="84">
      <c r="A84" s="1" t="s">
        <v>381</v>
      </c>
      <c r="B84" s="1" t="s">
        <v>382</v>
      </c>
      <c r="C84" s="1" t="s">
        <v>383</v>
      </c>
      <c r="D84" s="3" t="s">
        <v>384</v>
      </c>
      <c r="E84" s="2" t="str">
        <f>IMAGE("http://ift.tt/17uteHq",1)</f>
        <v/>
      </c>
      <c r="F84" s="1" t="s">
        <v>4</v>
      </c>
      <c r="G84" s="3" t="s">
        <v>385</v>
      </c>
    </row>
    <row r="85">
      <c r="A85" s="1" t="s">
        <v>386</v>
      </c>
      <c r="B85" s="1" t="s">
        <v>387</v>
      </c>
      <c r="C85" s="1" t="s">
        <v>388</v>
      </c>
      <c r="D85" s="1" t="s">
        <v>389</v>
      </c>
      <c r="E85" s="2" t="str">
        <f t="shared" ref="E85:E88" si="14">IMAGE("http://ift.tt/eA8V8J",1)</f>
        <v/>
      </c>
      <c r="F85" s="1" t="s">
        <v>4</v>
      </c>
      <c r="G85" s="3" t="s">
        <v>390</v>
      </c>
    </row>
    <row r="86">
      <c r="A86" s="1" t="s">
        <v>391</v>
      </c>
      <c r="B86" s="1" t="s">
        <v>392</v>
      </c>
      <c r="C86" s="1" t="s">
        <v>393</v>
      </c>
      <c r="D86" s="1" t="s">
        <v>394</v>
      </c>
      <c r="E86" s="2" t="str">
        <f t="shared" si="14"/>
        <v/>
      </c>
      <c r="F86" s="1" t="s">
        <v>4</v>
      </c>
      <c r="G86" s="3" t="s">
        <v>395</v>
      </c>
    </row>
    <row r="87">
      <c r="A87" s="1" t="s">
        <v>396</v>
      </c>
      <c r="B87" s="1" t="s">
        <v>397</v>
      </c>
      <c r="C87" s="1" t="s">
        <v>398</v>
      </c>
      <c r="D87" s="1" t="s">
        <v>399</v>
      </c>
      <c r="E87" s="2" t="str">
        <f t="shared" si="14"/>
        <v/>
      </c>
      <c r="F87" s="1" t="s">
        <v>4</v>
      </c>
      <c r="G87" s="3" t="s">
        <v>400</v>
      </c>
    </row>
    <row r="88">
      <c r="A88" s="1" t="s">
        <v>401</v>
      </c>
      <c r="B88" s="1" t="s">
        <v>402</v>
      </c>
      <c r="C88" s="1" t="s">
        <v>403</v>
      </c>
      <c r="D88" s="1" t="s">
        <v>404</v>
      </c>
      <c r="E88" s="2" t="str">
        <f t="shared" si="14"/>
        <v/>
      </c>
      <c r="F88" s="1" t="s">
        <v>4</v>
      </c>
      <c r="G88" s="3" t="s">
        <v>405</v>
      </c>
    </row>
    <row r="89">
      <c r="A89" s="1" t="s">
        <v>381</v>
      </c>
      <c r="B89" s="1" t="s">
        <v>382</v>
      </c>
      <c r="C89" s="1" t="s">
        <v>383</v>
      </c>
      <c r="D89" s="3" t="s">
        <v>384</v>
      </c>
      <c r="E89" s="2" t="str">
        <f>IMAGE("http://ift.tt/17uteHq",1)</f>
        <v/>
      </c>
      <c r="F89" s="1" t="s">
        <v>4</v>
      </c>
      <c r="G89" s="3" t="s">
        <v>385</v>
      </c>
    </row>
    <row r="90">
      <c r="A90" s="1" t="s">
        <v>406</v>
      </c>
      <c r="B90" s="1" t="s">
        <v>407</v>
      </c>
      <c r="C90" s="1" t="s">
        <v>408</v>
      </c>
      <c r="D90" s="1" t="s">
        <v>409</v>
      </c>
      <c r="E90" s="2" t="str">
        <f>IMAGE("http://ift.tt/eA8V8J",1)</f>
        <v/>
      </c>
      <c r="F90" s="1" t="s">
        <v>4</v>
      </c>
      <c r="G90" s="3" t="s">
        <v>410</v>
      </c>
    </row>
    <row r="91">
      <c r="A91" s="1" t="s">
        <v>411</v>
      </c>
      <c r="B91" s="1" t="s">
        <v>412</v>
      </c>
      <c r="C91" s="1" t="s">
        <v>413</v>
      </c>
      <c r="D91" s="3" t="s">
        <v>414</v>
      </c>
      <c r="E91" s="2" t="str">
        <f>IMAGE("http://ift.tt/1kbj73m",1)</f>
        <v/>
      </c>
      <c r="F91" s="1" t="s">
        <v>4</v>
      </c>
      <c r="G91" s="3" t="s">
        <v>415</v>
      </c>
    </row>
    <row r="92">
      <c r="A92" s="1" t="s">
        <v>411</v>
      </c>
      <c r="B92" s="1" t="s">
        <v>416</v>
      </c>
      <c r="C92" s="1" t="s">
        <v>417</v>
      </c>
      <c r="D92" s="3" t="s">
        <v>418</v>
      </c>
      <c r="E92" s="2" t="str">
        <f>IMAGE("http://ift.tt/1noxZh9",1)</f>
        <v/>
      </c>
      <c r="F92" s="1" t="s">
        <v>4</v>
      </c>
      <c r="G92" s="3" t="s">
        <v>419</v>
      </c>
    </row>
    <row r="93">
      <c r="A93" s="1" t="s">
        <v>420</v>
      </c>
      <c r="B93" s="1" t="s">
        <v>421</v>
      </c>
      <c r="C93" s="1" t="s">
        <v>422</v>
      </c>
      <c r="D93" s="1" t="s">
        <v>423</v>
      </c>
      <c r="E93" s="2" t="str">
        <f t="shared" ref="E93:E95" si="15">IMAGE("http://ift.tt/eA8V8J",1)</f>
        <v/>
      </c>
      <c r="F93" s="1" t="s">
        <v>4</v>
      </c>
      <c r="G93" s="3" t="s">
        <v>424</v>
      </c>
    </row>
    <row r="94">
      <c r="A94" s="1" t="s">
        <v>425</v>
      </c>
      <c r="B94" s="1" t="s">
        <v>426</v>
      </c>
      <c r="C94" s="1" t="s">
        <v>427</v>
      </c>
      <c r="D94" s="1" t="s">
        <v>428</v>
      </c>
      <c r="E94" s="2" t="str">
        <f t="shared" si="15"/>
        <v/>
      </c>
      <c r="F94" s="1" t="s">
        <v>4</v>
      </c>
      <c r="G94" s="3" t="s">
        <v>429</v>
      </c>
    </row>
    <row r="95">
      <c r="A95" s="1" t="s">
        <v>430</v>
      </c>
      <c r="B95" s="1" t="s">
        <v>431</v>
      </c>
      <c r="C95" s="1" t="s">
        <v>432</v>
      </c>
      <c r="D95" s="1" t="s">
        <v>433</v>
      </c>
      <c r="E95" s="2" t="str">
        <f t="shared" si="15"/>
        <v/>
      </c>
      <c r="F95" s="1" t="s">
        <v>4</v>
      </c>
      <c r="G95" s="3" t="s">
        <v>434</v>
      </c>
    </row>
    <row r="96">
      <c r="A96" s="1" t="s">
        <v>435</v>
      </c>
      <c r="B96" s="1" t="s">
        <v>436</v>
      </c>
      <c r="C96" s="1" t="s">
        <v>437</v>
      </c>
      <c r="D96" s="3" t="s">
        <v>438</v>
      </c>
      <c r="E96" s="2" t="str">
        <f>IMAGE("http://ift.tt/1jMxdul",1)</f>
        <v/>
      </c>
      <c r="F96" s="1" t="s">
        <v>4</v>
      </c>
      <c r="G96" s="3" t="s">
        <v>439</v>
      </c>
    </row>
    <row r="97">
      <c r="A97" s="1" t="s">
        <v>435</v>
      </c>
      <c r="B97" s="1" t="s">
        <v>440</v>
      </c>
      <c r="C97" s="1" t="s">
        <v>441</v>
      </c>
      <c r="D97" s="1" t="s">
        <v>442</v>
      </c>
      <c r="E97" s="2" t="str">
        <f t="shared" ref="E97:E98" si="16">IMAGE("http://ift.tt/eA8V8J",1)</f>
        <v/>
      </c>
      <c r="F97" s="1" t="s">
        <v>4</v>
      </c>
      <c r="G97" s="3" t="s">
        <v>443</v>
      </c>
    </row>
    <row r="98">
      <c r="A98" s="1" t="s">
        <v>444</v>
      </c>
      <c r="B98" s="1" t="s">
        <v>445</v>
      </c>
      <c r="C98" s="1" t="s">
        <v>446</v>
      </c>
      <c r="D98" s="3" t="s">
        <v>447</v>
      </c>
      <c r="E98" s="2" t="str">
        <f t="shared" si="16"/>
        <v/>
      </c>
      <c r="F98" s="1" t="s">
        <v>4</v>
      </c>
      <c r="G98" s="3" t="s">
        <v>448</v>
      </c>
    </row>
    <row r="99">
      <c r="A99" s="1" t="s">
        <v>449</v>
      </c>
      <c r="B99" s="1" t="s">
        <v>450</v>
      </c>
      <c r="C99" s="1" t="s">
        <v>451</v>
      </c>
      <c r="D99" s="3" t="s">
        <v>452</v>
      </c>
      <c r="E99" s="2" t="str">
        <f>IMAGE("http://ift.tt/17K6UtE",1)</f>
        <v/>
      </c>
      <c r="F99" s="1" t="s">
        <v>4</v>
      </c>
      <c r="G99" s="3" t="s">
        <v>453</v>
      </c>
    </row>
    <row r="100">
      <c r="A100" s="1" t="s">
        <v>454</v>
      </c>
      <c r="B100" s="1" t="s">
        <v>455</v>
      </c>
      <c r="C100" s="1" t="s">
        <v>456</v>
      </c>
      <c r="D100" s="3" t="s">
        <v>457</v>
      </c>
      <c r="E100" s="2" t="str">
        <f>IMAGE("http://ift.tt/1kbwbFO",1)</f>
        <v/>
      </c>
      <c r="F100" s="1" t="s">
        <v>4</v>
      </c>
      <c r="G100" s="3" t="s">
        <v>458</v>
      </c>
    </row>
    <row r="101">
      <c r="A101" s="1" t="s">
        <v>459</v>
      </c>
      <c r="B101" s="1" t="s">
        <v>421</v>
      </c>
      <c r="C101" s="1" t="s">
        <v>460</v>
      </c>
      <c r="D101" s="1" t="s">
        <v>461</v>
      </c>
      <c r="E101" s="2" t="str">
        <f t="shared" ref="E101:E102" si="17">IMAGE("http://ift.tt/eA8V8J",1)</f>
        <v/>
      </c>
      <c r="F101" s="1" t="s">
        <v>4</v>
      </c>
      <c r="G101" s="3" t="s">
        <v>462</v>
      </c>
    </row>
    <row r="102">
      <c r="A102" s="1" t="s">
        <v>463</v>
      </c>
      <c r="B102" s="1" t="s">
        <v>464</v>
      </c>
      <c r="C102" s="1" t="s">
        <v>465</v>
      </c>
      <c r="D102" s="1" t="s">
        <v>466</v>
      </c>
      <c r="E102" s="2" t="str">
        <f t="shared" si="17"/>
        <v/>
      </c>
      <c r="F102" s="1" t="s">
        <v>4</v>
      </c>
      <c r="G102" s="3" t="s">
        <v>467</v>
      </c>
    </row>
    <row r="103">
      <c r="A103" s="1" t="s">
        <v>468</v>
      </c>
      <c r="B103" s="1" t="s">
        <v>469</v>
      </c>
      <c r="C103" s="1" t="s">
        <v>470</v>
      </c>
      <c r="D103" s="3" t="s">
        <v>471</v>
      </c>
      <c r="E103" s="2" t="str">
        <f>IMAGE("http://ift.tt/1b7S863",1)</f>
        <v/>
      </c>
      <c r="F103" s="1" t="s">
        <v>4</v>
      </c>
      <c r="G103" s="3" t="s">
        <v>472</v>
      </c>
    </row>
    <row r="104">
      <c r="A104" s="1" t="s">
        <v>473</v>
      </c>
      <c r="B104" s="1" t="s">
        <v>474</v>
      </c>
      <c r="C104" s="1" t="s">
        <v>475</v>
      </c>
      <c r="D104" s="1" t="s">
        <v>476</v>
      </c>
      <c r="E104" s="2" t="str">
        <f t="shared" ref="E104:E105" si="18">IMAGE("http://ift.tt/eA8V8J",1)</f>
        <v/>
      </c>
      <c r="F104" s="1" t="s">
        <v>4</v>
      </c>
      <c r="G104" s="3" t="s">
        <v>477</v>
      </c>
    </row>
    <row r="105">
      <c r="A105" s="1" t="s">
        <v>478</v>
      </c>
      <c r="B105" s="1" t="s">
        <v>479</v>
      </c>
      <c r="C105" s="1" t="s">
        <v>480</v>
      </c>
      <c r="D105" s="1" t="s">
        <v>9</v>
      </c>
      <c r="E105" s="2" t="str">
        <f t="shared" si="18"/>
        <v/>
      </c>
      <c r="F105" s="1" t="s">
        <v>4</v>
      </c>
      <c r="G105" s="3" t="s">
        <v>481</v>
      </c>
    </row>
    <row r="106">
      <c r="A106" s="1" t="s">
        <v>482</v>
      </c>
      <c r="B106" s="1" t="s">
        <v>483</v>
      </c>
      <c r="C106" s="1" t="s">
        <v>484</v>
      </c>
      <c r="D106" s="3" t="s">
        <v>485</v>
      </c>
      <c r="E106" s="2" t="str">
        <f>IMAGE("http://ift.tt/1b7V2I6",1)</f>
        <v/>
      </c>
      <c r="F106" s="1" t="s">
        <v>4</v>
      </c>
      <c r="G106" s="3" t="s">
        <v>486</v>
      </c>
    </row>
    <row r="107">
      <c r="A107" s="1" t="s">
        <v>487</v>
      </c>
      <c r="B107" s="1" t="s">
        <v>488</v>
      </c>
      <c r="C107" s="1" t="s">
        <v>489</v>
      </c>
      <c r="D107" s="1" t="s">
        <v>490</v>
      </c>
      <c r="E107" s="2" t="str">
        <f t="shared" ref="E107:E110" si="19">IMAGE("http://ift.tt/eA8V8J",1)</f>
        <v/>
      </c>
      <c r="F107" s="1" t="s">
        <v>4</v>
      </c>
      <c r="G107" s="3" t="s">
        <v>491</v>
      </c>
    </row>
    <row r="108">
      <c r="A108" s="1" t="s">
        <v>492</v>
      </c>
      <c r="B108" s="1" t="s">
        <v>493</v>
      </c>
      <c r="C108" s="1" t="s">
        <v>494</v>
      </c>
      <c r="D108" s="1" t="s">
        <v>495</v>
      </c>
      <c r="E108" s="2" t="str">
        <f t="shared" si="19"/>
        <v/>
      </c>
      <c r="F108" s="1" t="s">
        <v>4</v>
      </c>
      <c r="G108" s="3" t="s">
        <v>496</v>
      </c>
    </row>
    <row r="109">
      <c r="A109" s="1" t="s">
        <v>497</v>
      </c>
      <c r="B109" s="1" t="s">
        <v>498</v>
      </c>
      <c r="C109" s="1" t="s">
        <v>499</v>
      </c>
      <c r="D109" s="1" t="s">
        <v>500</v>
      </c>
      <c r="E109" s="2" t="str">
        <f t="shared" si="19"/>
        <v/>
      </c>
      <c r="F109" s="1" t="s">
        <v>4</v>
      </c>
      <c r="G109" s="3" t="s">
        <v>501</v>
      </c>
    </row>
    <row r="110">
      <c r="A110" s="1" t="s">
        <v>502</v>
      </c>
      <c r="B110" s="1" t="s">
        <v>503</v>
      </c>
      <c r="C110" s="1" t="s">
        <v>504</v>
      </c>
      <c r="D110" s="1" t="s">
        <v>505</v>
      </c>
      <c r="E110" s="2" t="str">
        <f t="shared" si="19"/>
        <v/>
      </c>
      <c r="F110" s="1" t="s">
        <v>4</v>
      </c>
      <c r="G110" s="3" t="s">
        <v>506</v>
      </c>
    </row>
    <row r="111">
      <c r="A111" s="1" t="s">
        <v>507</v>
      </c>
      <c r="B111" s="1" t="s">
        <v>508</v>
      </c>
      <c r="C111" s="1" t="s">
        <v>509</v>
      </c>
      <c r="D111" s="3" t="s">
        <v>510</v>
      </c>
      <c r="E111" s="2" t="str">
        <f>IMAGE("http://ift.tt/1jlJtQs",1)</f>
        <v/>
      </c>
      <c r="F111" s="1" t="s">
        <v>4</v>
      </c>
      <c r="G111" s="3" t="s">
        <v>511</v>
      </c>
    </row>
    <row r="112">
      <c r="A112" s="1" t="s">
        <v>512</v>
      </c>
      <c r="B112" s="1" t="s">
        <v>513</v>
      </c>
      <c r="C112" s="1" t="s">
        <v>514</v>
      </c>
      <c r="D112" s="1" t="s">
        <v>515</v>
      </c>
      <c r="E112" s="2" t="str">
        <f t="shared" ref="E112:E113" si="20">IMAGE("http://ift.tt/eA8V8J",1)</f>
        <v/>
      </c>
      <c r="F112" s="1" t="s">
        <v>4</v>
      </c>
      <c r="G112" s="3" t="s">
        <v>516</v>
      </c>
    </row>
    <row r="113">
      <c r="A113" s="1" t="s">
        <v>517</v>
      </c>
      <c r="B113" s="1" t="s">
        <v>518</v>
      </c>
      <c r="C113" s="1" t="s">
        <v>519</v>
      </c>
      <c r="D113" s="1" t="s">
        <v>520</v>
      </c>
      <c r="E113" s="2" t="str">
        <f t="shared" si="20"/>
        <v/>
      </c>
      <c r="F113" s="1" t="s">
        <v>4</v>
      </c>
      <c r="G113" s="3" t="s">
        <v>521</v>
      </c>
    </row>
    <row r="114">
      <c r="A114" s="1" t="s">
        <v>522</v>
      </c>
      <c r="B114" s="1" t="s">
        <v>523</v>
      </c>
      <c r="C114" s="1" t="s">
        <v>524</v>
      </c>
      <c r="D114" s="3" t="s">
        <v>525</v>
      </c>
      <c r="E114" s="2" t="str">
        <f>IMAGE("http://ift.tt/1hQBzg4",1)</f>
        <v/>
      </c>
      <c r="F114" s="1" t="s">
        <v>4</v>
      </c>
      <c r="G114" s="3" t="s">
        <v>526</v>
      </c>
    </row>
    <row r="115">
      <c r="A115" s="1" t="s">
        <v>527</v>
      </c>
      <c r="B115" s="1" t="s">
        <v>528</v>
      </c>
      <c r="C115" s="1" t="s">
        <v>529</v>
      </c>
      <c r="D115" s="3" t="s">
        <v>530</v>
      </c>
      <c r="E115" s="2" t="str">
        <f>IMAGE("http://ift.tt/Ls0Cvs",1)</f>
        <v/>
      </c>
      <c r="F115" s="1" t="s">
        <v>4</v>
      </c>
      <c r="G115" s="3" t="s">
        <v>531</v>
      </c>
    </row>
    <row r="116">
      <c r="A116" s="1" t="s">
        <v>532</v>
      </c>
      <c r="B116" s="1" t="s">
        <v>533</v>
      </c>
      <c r="C116" s="1" t="s">
        <v>534</v>
      </c>
      <c r="D116" s="3" t="s">
        <v>535</v>
      </c>
      <c r="E116" s="2" t="str">
        <f>IMAGE("http://ift.tt/Ls0YCe",1)</f>
        <v/>
      </c>
      <c r="F116" s="1" t="s">
        <v>4</v>
      </c>
      <c r="G116" s="3" t="s">
        <v>536</v>
      </c>
    </row>
    <row r="117">
      <c r="A117" s="1" t="s">
        <v>537</v>
      </c>
      <c r="B117" s="1" t="s">
        <v>538</v>
      </c>
      <c r="C117" s="1" t="s">
        <v>539</v>
      </c>
      <c r="D117" s="1" t="s">
        <v>540</v>
      </c>
      <c r="E117" s="2" t="str">
        <f t="shared" ref="E117:E122" si="21">IMAGE("http://ift.tt/eA8V8J",1)</f>
        <v/>
      </c>
      <c r="F117" s="1" t="s">
        <v>4</v>
      </c>
      <c r="G117" s="3" t="s">
        <v>541</v>
      </c>
    </row>
    <row r="118">
      <c r="A118" s="1" t="s">
        <v>542</v>
      </c>
      <c r="B118" s="1" t="s">
        <v>543</v>
      </c>
      <c r="C118" s="1" t="s">
        <v>544</v>
      </c>
      <c r="D118" s="1" t="s">
        <v>545</v>
      </c>
      <c r="E118" s="2" t="str">
        <f t="shared" si="21"/>
        <v/>
      </c>
      <c r="F118" s="1" t="s">
        <v>4</v>
      </c>
      <c r="G118" s="3" t="s">
        <v>546</v>
      </c>
    </row>
    <row r="119">
      <c r="A119" s="1" t="s">
        <v>547</v>
      </c>
      <c r="B119" s="1" t="s">
        <v>548</v>
      </c>
      <c r="C119" s="1" t="s">
        <v>549</v>
      </c>
      <c r="D119" s="1" t="s">
        <v>550</v>
      </c>
      <c r="E119" s="2" t="str">
        <f t="shared" si="21"/>
        <v/>
      </c>
      <c r="F119" s="1" t="s">
        <v>4</v>
      </c>
      <c r="G119" s="3" t="s">
        <v>551</v>
      </c>
    </row>
    <row r="120">
      <c r="A120" s="1" t="s">
        <v>552</v>
      </c>
      <c r="B120" s="1" t="s">
        <v>553</v>
      </c>
      <c r="C120" s="1" t="s">
        <v>554</v>
      </c>
      <c r="D120" s="3" t="s">
        <v>555</v>
      </c>
      <c r="E120" s="2" t="str">
        <f t="shared" si="21"/>
        <v/>
      </c>
      <c r="F120" s="1" t="s">
        <v>4</v>
      </c>
      <c r="G120" s="3" t="s">
        <v>556</v>
      </c>
    </row>
    <row r="121">
      <c r="A121" s="1" t="s">
        <v>557</v>
      </c>
      <c r="B121" s="1" t="s">
        <v>558</v>
      </c>
      <c r="C121" s="1" t="s">
        <v>559</v>
      </c>
      <c r="D121" s="1" t="s">
        <v>9</v>
      </c>
      <c r="E121" s="2" t="str">
        <f t="shared" si="21"/>
        <v/>
      </c>
      <c r="F121" s="1" t="s">
        <v>4</v>
      </c>
      <c r="G121" s="3" t="s">
        <v>560</v>
      </c>
    </row>
    <row r="122">
      <c r="A122" s="1" t="s">
        <v>561</v>
      </c>
      <c r="B122" s="1" t="s">
        <v>562</v>
      </c>
      <c r="C122" s="1" t="s">
        <v>563</v>
      </c>
      <c r="D122" s="1" t="s">
        <v>564</v>
      </c>
      <c r="E122" s="2" t="str">
        <f t="shared" si="21"/>
        <v/>
      </c>
      <c r="F122" s="1" t="s">
        <v>4</v>
      </c>
      <c r="G122" s="3" t="s">
        <v>565</v>
      </c>
    </row>
    <row r="123">
      <c r="A123" s="1" t="s">
        <v>561</v>
      </c>
      <c r="B123" s="1" t="s">
        <v>566</v>
      </c>
      <c r="C123" s="1" t="s">
        <v>567</v>
      </c>
      <c r="D123" s="3" t="s">
        <v>568</v>
      </c>
      <c r="E123" s="2" t="str">
        <f>IMAGE("http://ift.tt/1mXsjaV",1)</f>
        <v/>
      </c>
      <c r="F123" s="1" t="s">
        <v>4</v>
      </c>
      <c r="G123" s="3" t="s">
        <v>569</v>
      </c>
    </row>
    <row r="124">
      <c r="A124" s="1" t="s">
        <v>570</v>
      </c>
      <c r="B124" s="1" t="s">
        <v>566</v>
      </c>
      <c r="C124" s="1" t="s">
        <v>571</v>
      </c>
      <c r="D124" s="3" t="s">
        <v>572</v>
      </c>
      <c r="E124" s="2" t="str">
        <f>IMAGE("http://ift.tt/1fzCbFl",1)</f>
        <v/>
      </c>
      <c r="F124" s="1" t="s">
        <v>4</v>
      </c>
      <c r="G124" s="3" t="s">
        <v>573</v>
      </c>
    </row>
    <row r="125">
      <c r="A125" s="1" t="s">
        <v>574</v>
      </c>
      <c r="B125" s="1" t="s">
        <v>575</v>
      </c>
      <c r="C125" s="1" t="s">
        <v>576</v>
      </c>
      <c r="D125" s="3" t="s">
        <v>577</v>
      </c>
      <c r="E125" s="2" t="str">
        <f>IMAGE("http://ift.tt/1eacXAp",1)</f>
        <v/>
      </c>
      <c r="F125" s="1" t="s">
        <v>4</v>
      </c>
      <c r="G125" s="3" t="s">
        <v>578</v>
      </c>
    </row>
    <row r="126">
      <c r="A126" s="1" t="s">
        <v>579</v>
      </c>
      <c r="B126" s="1" t="s">
        <v>580</v>
      </c>
      <c r="C126" s="1" t="s">
        <v>581</v>
      </c>
      <c r="D126" s="3" t="s">
        <v>582</v>
      </c>
      <c r="E126" s="2" t="str">
        <f>IMAGE("http://ift.tt/1da4gzX",1)</f>
        <v/>
      </c>
      <c r="F126" s="1" t="s">
        <v>4</v>
      </c>
      <c r="G126" s="3" t="s">
        <v>583</v>
      </c>
    </row>
    <row r="127">
      <c r="A127" s="1" t="s">
        <v>584</v>
      </c>
      <c r="B127" s="1" t="s">
        <v>585</v>
      </c>
      <c r="C127" s="1" t="s">
        <v>586</v>
      </c>
      <c r="D127" s="3" t="s">
        <v>587</v>
      </c>
      <c r="E127" s="2" t="str">
        <f>IMAGE("http://ift.tt/1fzCNuM",1)</f>
        <v/>
      </c>
      <c r="F127" s="1" t="s">
        <v>4</v>
      </c>
      <c r="G127" s="3" t="s">
        <v>588</v>
      </c>
    </row>
    <row r="128">
      <c r="A128" s="1" t="s">
        <v>589</v>
      </c>
      <c r="B128" s="1" t="s">
        <v>590</v>
      </c>
      <c r="C128" s="1" t="s">
        <v>591</v>
      </c>
      <c r="D128" s="3" t="s">
        <v>592</v>
      </c>
      <c r="E128" s="2" t="str">
        <f>IMAGE("http://ift.tt/1eadi6q",1)</f>
        <v/>
      </c>
      <c r="F128" s="1" t="s">
        <v>4</v>
      </c>
      <c r="G128" s="3" t="s">
        <v>593</v>
      </c>
    </row>
    <row r="129">
      <c r="A129" s="1" t="s">
        <v>594</v>
      </c>
      <c r="B129" s="1" t="s">
        <v>595</v>
      </c>
      <c r="C129" s="1" t="s">
        <v>596</v>
      </c>
      <c r="D129" s="1" t="s">
        <v>597</v>
      </c>
      <c r="E129" s="2" t="str">
        <f>IMAGE("http://ift.tt/eA8V8J",1)</f>
        <v/>
      </c>
      <c r="F129" s="1" t="s">
        <v>4</v>
      </c>
      <c r="G129" s="3" t="s">
        <v>598</v>
      </c>
    </row>
    <row r="130">
      <c r="A130" s="1" t="s">
        <v>599</v>
      </c>
      <c r="B130" s="1" t="s">
        <v>600</v>
      </c>
      <c r="C130" s="1" t="s">
        <v>601</v>
      </c>
      <c r="D130" s="3" t="s">
        <v>602</v>
      </c>
      <c r="E130" s="2" t="str">
        <f>IMAGE("http://ift.tt/1eadpib",1)</f>
        <v/>
      </c>
      <c r="F130" s="1" t="s">
        <v>4</v>
      </c>
      <c r="G130" s="3" t="s">
        <v>603</v>
      </c>
    </row>
    <row r="131">
      <c r="A131" s="1" t="s">
        <v>604</v>
      </c>
      <c r="B131" s="1" t="s">
        <v>605</v>
      </c>
      <c r="C131" s="1" t="s">
        <v>606</v>
      </c>
      <c r="D131" s="3" t="s">
        <v>607</v>
      </c>
      <c r="E131" s="2" t="str">
        <f>IMAGE("http://ift.tt/LduMBZ",1)</f>
        <v/>
      </c>
      <c r="F131" s="1" t="s">
        <v>4</v>
      </c>
      <c r="G131" s="3" t="s">
        <v>608</v>
      </c>
    </row>
    <row r="132">
      <c r="A132" s="1" t="s">
        <v>609</v>
      </c>
      <c r="B132" s="1" t="s">
        <v>610</v>
      </c>
      <c r="C132" s="1" t="s">
        <v>611</v>
      </c>
      <c r="D132" s="1" t="s">
        <v>612</v>
      </c>
      <c r="E132" s="2" t="str">
        <f>IMAGE("http://ift.tt/eA8V8J",1)</f>
        <v/>
      </c>
      <c r="F132" s="1" t="s">
        <v>4</v>
      </c>
      <c r="G132" s="3" t="s">
        <v>613</v>
      </c>
    </row>
    <row r="133">
      <c r="A133" s="1" t="s">
        <v>614</v>
      </c>
      <c r="B133" s="1" t="s">
        <v>615</v>
      </c>
      <c r="C133" s="1" t="s">
        <v>616</v>
      </c>
      <c r="D133" s="3" t="s">
        <v>617</v>
      </c>
      <c r="E133" s="2" t="str">
        <f>IMAGE("http://ift.tt/MkWEF2",1)</f>
        <v/>
      </c>
      <c r="F133" s="1" t="s">
        <v>4</v>
      </c>
      <c r="G133" s="3" t="s">
        <v>618</v>
      </c>
    </row>
    <row r="134">
      <c r="A134" s="1" t="s">
        <v>619</v>
      </c>
      <c r="B134" s="1" t="s">
        <v>620</v>
      </c>
      <c r="C134" s="1" t="s">
        <v>621</v>
      </c>
      <c r="D134" s="1" t="s">
        <v>622</v>
      </c>
      <c r="E134" s="2" t="str">
        <f>IMAGE("http://ift.tt/eA8V8J",1)</f>
        <v/>
      </c>
      <c r="F134" s="1" t="s">
        <v>4</v>
      </c>
      <c r="G134" s="3" t="s">
        <v>623</v>
      </c>
    </row>
    <row r="135">
      <c r="A135" s="1" t="s">
        <v>624</v>
      </c>
      <c r="B135" s="1" t="s">
        <v>625</v>
      </c>
      <c r="C135" s="1" t="s">
        <v>626</v>
      </c>
      <c r="D135" s="3" t="s">
        <v>627</v>
      </c>
      <c r="E135" s="2" t="str">
        <f>IMAGE("http://ift.tt/1g6v2kA",1)</f>
        <v/>
      </c>
      <c r="F135" s="1" t="s">
        <v>4</v>
      </c>
      <c r="G135" s="3" t="s">
        <v>628</v>
      </c>
    </row>
    <row r="136">
      <c r="A136" s="1" t="s">
        <v>629</v>
      </c>
      <c r="B136" s="1" t="s">
        <v>630</v>
      </c>
      <c r="C136" s="1" t="s">
        <v>631</v>
      </c>
      <c r="D136" s="3" t="s">
        <v>632</v>
      </c>
      <c r="E136" s="2" t="str">
        <f>IMAGE("http://ift.tt/KXrPi9",1)</f>
        <v/>
      </c>
      <c r="F136" s="1" t="s">
        <v>4</v>
      </c>
      <c r="G136" s="3" t="s">
        <v>633</v>
      </c>
    </row>
    <row r="137">
      <c r="A137" s="1" t="s">
        <v>634</v>
      </c>
      <c r="B137" s="1" t="s">
        <v>635</v>
      </c>
      <c r="C137" s="1" t="s">
        <v>636</v>
      </c>
      <c r="D137" s="3" t="s">
        <v>637</v>
      </c>
      <c r="E137" s="2" t="str">
        <f>IMAGE("http://ift.tt/1npNCoB",1)</f>
        <v/>
      </c>
      <c r="F137" s="1" t="s">
        <v>4</v>
      </c>
      <c r="G137" s="3" t="s">
        <v>638</v>
      </c>
    </row>
    <row r="138">
      <c r="A138" s="1" t="s">
        <v>639</v>
      </c>
      <c r="B138" s="1" t="s">
        <v>344</v>
      </c>
      <c r="C138" s="1" t="s">
        <v>640</v>
      </c>
      <c r="D138" s="1" t="s">
        <v>641</v>
      </c>
      <c r="E138" s="2" t="str">
        <f>IMAGE("http://ift.tt/eA8V8J",1)</f>
        <v/>
      </c>
      <c r="F138" s="1" t="s">
        <v>4</v>
      </c>
      <c r="G138" s="3" t="s">
        <v>642</v>
      </c>
    </row>
    <row r="139">
      <c r="A139" s="1" t="s">
        <v>643</v>
      </c>
      <c r="B139" s="1" t="s">
        <v>644</v>
      </c>
      <c r="C139" s="1" t="s">
        <v>645</v>
      </c>
      <c r="D139" s="3" t="s">
        <v>646</v>
      </c>
      <c r="E139" s="2" t="str">
        <f>IMAGE("http://ift.tt/1npNSUP",1)</f>
        <v/>
      </c>
      <c r="F139" s="1" t="s">
        <v>4</v>
      </c>
      <c r="G139" s="3" t="s">
        <v>647</v>
      </c>
    </row>
    <row r="140">
      <c r="A140" s="1" t="s">
        <v>648</v>
      </c>
      <c r="B140" s="1" t="s">
        <v>649</v>
      </c>
      <c r="C140" s="1" t="s">
        <v>650</v>
      </c>
      <c r="D140" s="3" t="s">
        <v>651</v>
      </c>
      <c r="E140" s="2" t="str">
        <f>IMAGE("http://ift.tt/1npNZzw",1)</f>
        <v/>
      </c>
      <c r="F140" s="1" t="s">
        <v>4</v>
      </c>
      <c r="G140" s="3" t="s">
        <v>652</v>
      </c>
    </row>
    <row r="141">
      <c r="A141" s="1" t="s">
        <v>653</v>
      </c>
      <c r="B141" s="1" t="s">
        <v>654</v>
      </c>
      <c r="C141" s="1" t="s">
        <v>655</v>
      </c>
      <c r="D141" s="1" t="s">
        <v>656</v>
      </c>
      <c r="E141" s="2" t="str">
        <f>IMAGE("http://ift.tt/eA8V8J",1)</f>
        <v/>
      </c>
      <c r="F141" s="1" t="s">
        <v>4</v>
      </c>
      <c r="G141" s="3" t="s">
        <v>657</v>
      </c>
    </row>
    <row r="142">
      <c r="A142" s="1" t="s">
        <v>653</v>
      </c>
      <c r="B142" s="1" t="s">
        <v>658</v>
      </c>
      <c r="C142" s="1" t="s">
        <v>659</v>
      </c>
      <c r="D142" s="3" t="s">
        <v>660</v>
      </c>
      <c r="E142" s="2" t="str">
        <f>IMAGE("http://ift.tt/Ml31In",1)</f>
        <v/>
      </c>
      <c r="F142" s="1" t="s">
        <v>4</v>
      </c>
      <c r="G142" s="3" t="s">
        <v>661</v>
      </c>
    </row>
    <row r="143">
      <c r="A143" s="1" t="s">
        <v>662</v>
      </c>
      <c r="B143" s="1" t="s">
        <v>663</v>
      </c>
      <c r="C143" s="1" t="s">
        <v>664</v>
      </c>
      <c r="D143" s="3" t="s">
        <v>665</v>
      </c>
      <c r="E143" s="2" t="str">
        <f>IMAGE("http://ift.tt/1npOh9F",1)</f>
        <v/>
      </c>
      <c r="F143" s="1" t="s">
        <v>4</v>
      </c>
      <c r="G143" s="3" t="s">
        <v>666</v>
      </c>
    </row>
    <row r="144">
      <c r="A144" s="1" t="s">
        <v>667</v>
      </c>
      <c r="B144" s="1" t="s">
        <v>668</v>
      </c>
      <c r="C144" s="1" t="s">
        <v>669</v>
      </c>
      <c r="D144" s="3" t="s">
        <v>670</v>
      </c>
      <c r="E144" s="2" t="str">
        <f>IMAGE("http://ift.tt/1bABkS6",1)</f>
        <v/>
      </c>
      <c r="F144" s="1" t="s">
        <v>4</v>
      </c>
      <c r="G144" s="3" t="s">
        <v>671</v>
      </c>
    </row>
    <row r="145">
      <c r="A145" s="1" t="s">
        <v>672</v>
      </c>
      <c r="B145" s="1" t="s">
        <v>673</v>
      </c>
      <c r="C145" s="1" t="s">
        <v>674</v>
      </c>
      <c r="D145" s="3" t="s">
        <v>675</v>
      </c>
      <c r="E145" s="2" t="str">
        <f>IMAGE("http://ift.tt/1npSk5L",1)</f>
        <v/>
      </c>
      <c r="F145" s="1" t="s">
        <v>4</v>
      </c>
      <c r="G145" s="3" t="s">
        <v>676</v>
      </c>
    </row>
    <row r="146">
      <c r="A146" s="1" t="s">
        <v>677</v>
      </c>
      <c r="B146" s="1" t="s">
        <v>678</v>
      </c>
      <c r="C146" s="1" t="s">
        <v>679</v>
      </c>
      <c r="D146" s="1" t="s">
        <v>680</v>
      </c>
      <c r="E146" s="2" t="str">
        <f>IMAGE("http://ift.tt/eA8V8J",1)</f>
        <v/>
      </c>
      <c r="F146" s="1" t="s">
        <v>4</v>
      </c>
      <c r="G146" s="3" t="s">
        <v>681</v>
      </c>
    </row>
    <row r="147">
      <c r="A147" s="1" t="s">
        <v>677</v>
      </c>
      <c r="B147" s="1" t="s">
        <v>682</v>
      </c>
      <c r="C147" s="1" t="s">
        <v>683</v>
      </c>
      <c r="D147" s="3" t="s">
        <v>684</v>
      </c>
      <c r="E147" s="2" t="str">
        <f>IMAGE("http://ift.tt/17MTY77",1)</f>
        <v/>
      </c>
      <c r="F147" s="1" t="s">
        <v>4</v>
      </c>
      <c r="G147" s="3" t="s">
        <v>685</v>
      </c>
    </row>
    <row r="148">
      <c r="A148" s="1" t="s">
        <v>686</v>
      </c>
      <c r="B148" s="1" t="s">
        <v>687</v>
      </c>
      <c r="C148" s="1" t="s">
        <v>688</v>
      </c>
      <c r="D148" s="3" t="s">
        <v>689</v>
      </c>
      <c r="E148" s="2" t="str">
        <f>IMAGE("http://ift.tt/eA8V8J",1)</f>
        <v/>
      </c>
      <c r="F148" s="1" t="s">
        <v>4</v>
      </c>
      <c r="G148" s="3" t="s">
        <v>690</v>
      </c>
    </row>
    <row r="149">
      <c r="A149" s="1" t="s">
        <v>691</v>
      </c>
      <c r="B149" s="1" t="s">
        <v>692</v>
      </c>
      <c r="C149" s="1" t="s">
        <v>693</v>
      </c>
      <c r="D149" s="3" t="s">
        <v>694</v>
      </c>
      <c r="E149" s="2" t="str">
        <f>IMAGE("http://ift.tt/1npSDgX",1)</f>
        <v/>
      </c>
      <c r="F149" s="1" t="s">
        <v>4</v>
      </c>
      <c r="G149" s="3" t="s">
        <v>695</v>
      </c>
    </row>
    <row r="150">
      <c r="A150" s="1" t="s">
        <v>696</v>
      </c>
      <c r="B150" s="1" t="s">
        <v>697</v>
      </c>
      <c r="C150" s="1" t="s">
        <v>698</v>
      </c>
      <c r="D150" s="3" t="s">
        <v>699</v>
      </c>
      <c r="E150" s="2" t="str">
        <f>IMAGE("http://ift.tt/eA8V8J",1)</f>
        <v/>
      </c>
      <c r="F150" s="1" t="s">
        <v>4</v>
      </c>
      <c r="G150" s="3" t="s">
        <v>700</v>
      </c>
    </row>
    <row r="151">
      <c r="A151" s="1" t="s">
        <v>701</v>
      </c>
      <c r="B151" s="1" t="s">
        <v>702</v>
      </c>
      <c r="C151" s="1" t="s">
        <v>703</v>
      </c>
      <c r="D151" s="3" t="s">
        <v>704</v>
      </c>
      <c r="E151" s="2" t="str">
        <f>IMAGE("http://ift.tt/1idAT5p",1)</f>
        <v/>
      </c>
      <c r="F151" s="1" t="s">
        <v>4</v>
      </c>
      <c r="G151" s="3" t="s">
        <v>705</v>
      </c>
    </row>
    <row r="152">
      <c r="A152" s="1" t="s">
        <v>701</v>
      </c>
      <c r="B152" s="1" t="s">
        <v>706</v>
      </c>
      <c r="C152" s="1" t="s">
        <v>707</v>
      </c>
      <c r="D152" s="3" t="s">
        <v>708</v>
      </c>
      <c r="E152" s="2" t="str">
        <f>IMAGE("http://ift.tt/1iPnG5t",1)</f>
        <v/>
      </c>
      <c r="F152" s="1" t="s">
        <v>4</v>
      </c>
      <c r="G152" s="3" t="s">
        <v>709</v>
      </c>
    </row>
    <row r="153">
      <c r="A153" s="1" t="s">
        <v>710</v>
      </c>
      <c r="B153" s="1" t="s">
        <v>711</v>
      </c>
      <c r="C153" s="1" t="s">
        <v>712</v>
      </c>
      <c r="D153" s="1" t="s">
        <v>713</v>
      </c>
      <c r="E153" s="2" t="str">
        <f t="shared" ref="E153:E156" si="22">IMAGE("http://ift.tt/eA8V8J",1)</f>
        <v/>
      </c>
      <c r="F153" s="1" t="s">
        <v>4</v>
      </c>
      <c r="G153" s="3" t="s">
        <v>714</v>
      </c>
    </row>
    <row r="154">
      <c r="A154" s="1" t="s">
        <v>715</v>
      </c>
      <c r="B154" s="1" t="s">
        <v>716</v>
      </c>
      <c r="C154" s="1" t="s">
        <v>717</v>
      </c>
      <c r="D154" s="1" t="s">
        <v>718</v>
      </c>
      <c r="E154" s="2" t="str">
        <f t="shared" si="22"/>
        <v/>
      </c>
      <c r="F154" s="1" t="s">
        <v>4</v>
      </c>
      <c r="G154" s="3" t="s">
        <v>719</v>
      </c>
    </row>
    <row r="155">
      <c r="A155" s="1" t="s">
        <v>720</v>
      </c>
      <c r="B155" s="1" t="s">
        <v>721</v>
      </c>
      <c r="C155" s="1" t="s">
        <v>722</v>
      </c>
      <c r="D155" s="1" t="s">
        <v>723</v>
      </c>
      <c r="E155" s="2" t="str">
        <f t="shared" si="22"/>
        <v/>
      </c>
      <c r="F155" s="1" t="s">
        <v>4</v>
      </c>
      <c r="G155" s="3" t="s">
        <v>724</v>
      </c>
    </row>
    <row r="156">
      <c r="A156" s="1" t="s">
        <v>725</v>
      </c>
      <c r="B156" s="1" t="s">
        <v>726</v>
      </c>
      <c r="C156" s="1" t="s">
        <v>727</v>
      </c>
      <c r="D156" s="1" t="s">
        <v>728</v>
      </c>
      <c r="E156" s="2" t="str">
        <f t="shared" si="22"/>
        <v/>
      </c>
      <c r="F156" s="1" t="s">
        <v>4</v>
      </c>
      <c r="G156" s="3" t="s">
        <v>729</v>
      </c>
    </row>
    <row r="157">
      <c r="A157" s="1" t="s">
        <v>730</v>
      </c>
      <c r="B157" s="1" t="s">
        <v>731</v>
      </c>
      <c r="C157" s="1" t="s">
        <v>732</v>
      </c>
      <c r="D157" s="3" t="s">
        <v>733</v>
      </c>
      <c r="E157" s="2" t="str">
        <f>IMAGE("http://ift.tt/1bByEn0",1)</f>
        <v/>
      </c>
      <c r="F157" s="1" t="s">
        <v>4</v>
      </c>
      <c r="G157" s="3" t="s">
        <v>734</v>
      </c>
    </row>
    <row r="158">
      <c r="A158" s="1" t="s">
        <v>735</v>
      </c>
      <c r="B158" s="1" t="s">
        <v>736</v>
      </c>
      <c r="C158" s="1" t="s">
        <v>737</v>
      </c>
      <c r="D158" s="3" t="s">
        <v>738</v>
      </c>
      <c r="E158" s="2" t="str">
        <f>IMAGE("http://ift.tt/1jNMCdD",1)</f>
        <v/>
      </c>
      <c r="F158" s="1" t="s">
        <v>4</v>
      </c>
      <c r="G158" s="3" t="s">
        <v>739</v>
      </c>
    </row>
    <row r="159">
      <c r="A159" s="1" t="s">
        <v>740</v>
      </c>
      <c r="B159" s="1" t="s">
        <v>113</v>
      </c>
      <c r="C159" s="1" t="s">
        <v>741</v>
      </c>
      <c r="D159" s="3" t="s">
        <v>742</v>
      </c>
      <c r="E159" s="2" t="str">
        <f>IMAGE("http://ift.tt/1k9Qe7J",1)</f>
        <v/>
      </c>
      <c r="F159" s="1" t="s">
        <v>4</v>
      </c>
      <c r="G159" s="3" t="s">
        <v>743</v>
      </c>
    </row>
    <row r="160">
      <c r="A160" s="1" t="s">
        <v>744</v>
      </c>
      <c r="B160" s="1" t="s">
        <v>745</v>
      </c>
      <c r="C160" s="1" t="s">
        <v>746</v>
      </c>
      <c r="D160" s="3" t="s">
        <v>747</v>
      </c>
      <c r="E160" s="2" t="str">
        <f>IMAGE("http://ift.tt/1jNNajG",1)</f>
        <v/>
      </c>
      <c r="F160" s="1" t="s">
        <v>4</v>
      </c>
      <c r="G160" s="3" t="s">
        <v>748</v>
      </c>
    </row>
    <row r="161">
      <c r="A161" s="1" t="s">
        <v>744</v>
      </c>
      <c r="B161" s="1" t="s">
        <v>702</v>
      </c>
      <c r="C161" s="1" t="s">
        <v>749</v>
      </c>
      <c r="D161" s="3" t="s">
        <v>750</v>
      </c>
      <c r="E161" s="2" t="str">
        <f>IMAGE("http://ift.tt/1jNNpLL",1)</f>
        <v/>
      </c>
      <c r="F161" s="1" t="s">
        <v>4</v>
      </c>
      <c r="G161" s="3" t="s">
        <v>751</v>
      </c>
    </row>
    <row r="162">
      <c r="A162" s="1" t="s">
        <v>752</v>
      </c>
      <c r="B162" s="1" t="s">
        <v>753</v>
      </c>
      <c r="C162" s="1" t="s">
        <v>754</v>
      </c>
      <c r="D162" s="1" t="s">
        <v>755</v>
      </c>
      <c r="E162" s="2" t="str">
        <f>IMAGE("http://ift.tt/eA8V8J",1)</f>
        <v/>
      </c>
      <c r="F162" s="1" t="s">
        <v>4</v>
      </c>
      <c r="G162" s="3" t="s">
        <v>756</v>
      </c>
    </row>
    <row r="163">
      <c r="A163" s="1" t="s">
        <v>757</v>
      </c>
      <c r="B163" s="1" t="s">
        <v>758</v>
      </c>
      <c r="C163" s="1" t="s">
        <v>759</v>
      </c>
      <c r="D163" s="3" t="s">
        <v>760</v>
      </c>
      <c r="E163" s="2" t="str">
        <f>IMAGE("http://ift.tt/MzzCLk",1)</f>
        <v/>
      </c>
      <c r="F163" s="1" t="s">
        <v>4</v>
      </c>
      <c r="G163" s="3" t="s">
        <v>761</v>
      </c>
    </row>
    <row r="164">
      <c r="A164" s="1" t="s">
        <v>762</v>
      </c>
      <c r="B164" s="1" t="s">
        <v>763</v>
      </c>
      <c r="C164" s="1" t="s">
        <v>764</v>
      </c>
      <c r="D164" s="1" t="s">
        <v>765</v>
      </c>
      <c r="E164" s="2" t="str">
        <f>IMAGE("http://ift.tt/eA8V8J",1)</f>
        <v/>
      </c>
      <c r="F164" s="1" t="s">
        <v>4</v>
      </c>
      <c r="G164" s="3" t="s">
        <v>766</v>
      </c>
    </row>
    <row r="165">
      <c r="A165" s="1" t="s">
        <v>767</v>
      </c>
      <c r="B165" s="1" t="s">
        <v>768</v>
      </c>
      <c r="C165" s="1" t="s">
        <v>769</v>
      </c>
      <c r="D165" s="3" t="s">
        <v>770</v>
      </c>
      <c r="E165" s="2" t="str">
        <f>IMAGE("http://ift.tt/1aoZxub",1)</f>
        <v/>
      </c>
      <c r="F165" s="1" t="s">
        <v>4</v>
      </c>
      <c r="G165" s="3" t="s">
        <v>771</v>
      </c>
    </row>
    <row r="166">
      <c r="A166" s="1" t="s">
        <v>772</v>
      </c>
      <c r="B166" s="1" t="s">
        <v>600</v>
      </c>
      <c r="C166" s="1" t="s">
        <v>773</v>
      </c>
      <c r="D166" s="3" t="s">
        <v>774</v>
      </c>
      <c r="E166" s="2" t="str">
        <f>IMAGE("http://ift.tt/MzzQlv",1)</f>
        <v/>
      </c>
      <c r="F166" s="1" t="s">
        <v>4</v>
      </c>
      <c r="G166" s="3" t="s">
        <v>775</v>
      </c>
    </row>
    <row r="167">
      <c r="A167" s="1" t="s">
        <v>776</v>
      </c>
      <c r="B167" s="1" t="s">
        <v>777</v>
      </c>
      <c r="C167" s="1" t="s">
        <v>778</v>
      </c>
      <c r="D167" s="1" t="s">
        <v>779</v>
      </c>
      <c r="E167" s="2" t="str">
        <f t="shared" ref="E167:E168" si="23">IMAGE("http://ift.tt/eA8V8J",1)</f>
        <v/>
      </c>
      <c r="F167" s="1" t="s">
        <v>4</v>
      </c>
      <c r="G167" s="3" t="s">
        <v>780</v>
      </c>
    </row>
    <row r="168">
      <c r="A168" s="1" t="s">
        <v>781</v>
      </c>
      <c r="B168" s="1" t="s">
        <v>782</v>
      </c>
      <c r="C168" s="1" t="s">
        <v>783</v>
      </c>
      <c r="D168" s="1" t="s">
        <v>784</v>
      </c>
      <c r="E168" s="2" t="str">
        <f t="shared" si="23"/>
        <v/>
      </c>
      <c r="F168" s="1" t="s">
        <v>4</v>
      </c>
      <c r="G168" s="3" t="s">
        <v>785</v>
      </c>
    </row>
    <row r="169">
      <c r="A169" s="1" t="s">
        <v>786</v>
      </c>
      <c r="B169" s="1" t="s">
        <v>787</v>
      </c>
      <c r="C169" s="1" t="s">
        <v>788</v>
      </c>
      <c r="D169" s="3" t="s">
        <v>789</v>
      </c>
      <c r="E169" s="2" t="str">
        <f>IMAGE("http://ift.tt/1cV5rXM",1)</f>
        <v/>
      </c>
      <c r="F169" s="1" t="s">
        <v>4</v>
      </c>
      <c r="G169" s="3" t="s">
        <v>790</v>
      </c>
    </row>
    <row r="170">
      <c r="A170" s="1" t="s">
        <v>786</v>
      </c>
      <c r="B170" s="1" t="s">
        <v>791</v>
      </c>
      <c r="C170" s="1" t="s">
        <v>792</v>
      </c>
      <c r="D170" s="1" t="s">
        <v>793</v>
      </c>
      <c r="E170" s="2" t="str">
        <f t="shared" ref="E170:E172" si="24">IMAGE("http://ift.tt/eA8V8J",1)</f>
        <v/>
      </c>
      <c r="F170" s="1" t="s">
        <v>4</v>
      </c>
      <c r="G170" s="3" t="s">
        <v>794</v>
      </c>
    </row>
    <row r="171">
      <c r="A171" s="1" t="s">
        <v>795</v>
      </c>
      <c r="B171" s="1" t="s">
        <v>796</v>
      </c>
      <c r="C171" s="1" t="s">
        <v>797</v>
      </c>
      <c r="D171" s="1" t="s">
        <v>798</v>
      </c>
      <c r="E171" s="2" t="str">
        <f t="shared" si="24"/>
        <v/>
      </c>
      <c r="F171" s="1" t="s">
        <v>4</v>
      </c>
      <c r="G171" s="3" t="s">
        <v>799</v>
      </c>
    </row>
    <row r="172">
      <c r="A172" s="1" t="s">
        <v>795</v>
      </c>
      <c r="B172" s="1" t="s">
        <v>800</v>
      </c>
      <c r="C172" s="1" t="s">
        <v>801</v>
      </c>
      <c r="D172" s="1" t="s">
        <v>802</v>
      </c>
      <c r="E172" s="2" t="str">
        <f t="shared" si="24"/>
        <v/>
      </c>
      <c r="F172" s="1" t="s">
        <v>4</v>
      </c>
      <c r="G172" s="3" t="s">
        <v>803</v>
      </c>
    </row>
    <row r="173">
      <c r="A173" s="1" t="s">
        <v>795</v>
      </c>
      <c r="B173" s="1" t="s">
        <v>804</v>
      </c>
      <c r="C173" s="1" t="s">
        <v>805</v>
      </c>
      <c r="D173" s="3" t="s">
        <v>806</v>
      </c>
      <c r="E173" s="2" t="str">
        <f>IMAGE("http://ift.tt/LdYPcD",1)</f>
        <v/>
      </c>
      <c r="F173" s="1" t="s">
        <v>4</v>
      </c>
      <c r="G173" s="3" t="s">
        <v>807</v>
      </c>
    </row>
    <row r="174">
      <c r="A174" s="1" t="s">
        <v>730</v>
      </c>
      <c r="B174" s="1" t="s">
        <v>731</v>
      </c>
      <c r="C174" s="1" t="s">
        <v>732</v>
      </c>
      <c r="D174" s="3" t="s">
        <v>733</v>
      </c>
      <c r="E174" s="2" t="str">
        <f>IMAGE("http://ift.tt/1bByEn0",1)</f>
        <v/>
      </c>
      <c r="F174" s="1" t="s">
        <v>4</v>
      </c>
      <c r="G174" s="3" t="s">
        <v>734</v>
      </c>
    </row>
    <row r="175">
      <c r="A175" s="1" t="s">
        <v>735</v>
      </c>
      <c r="B175" s="1" t="s">
        <v>736</v>
      </c>
      <c r="C175" s="1" t="s">
        <v>737</v>
      </c>
      <c r="D175" s="3" t="s">
        <v>738</v>
      </c>
      <c r="E175" s="2" t="str">
        <f>IMAGE("http://ift.tt/1jNMCdD",1)</f>
        <v/>
      </c>
      <c r="F175" s="1" t="s">
        <v>4</v>
      </c>
      <c r="G175" s="3" t="s">
        <v>739</v>
      </c>
    </row>
    <row r="176">
      <c r="A176" s="1" t="s">
        <v>740</v>
      </c>
      <c r="B176" s="1" t="s">
        <v>113</v>
      </c>
      <c r="C176" s="1" t="s">
        <v>741</v>
      </c>
      <c r="D176" s="3" t="s">
        <v>742</v>
      </c>
      <c r="E176" s="2" t="str">
        <f>IMAGE("http://ift.tt/1k9Qe7J",1)</f>
        <v/>
      </c>
      <c r="F176" s="1" t="s">
        <v>4</v>
      </c>
      <c r="G176" s="3" t="s">
        <v>743</v>
      </c>
    </row>
    <row r="177">
      <c r="A177" s="1" t="s">
        <v>744</v>
      </c>
      <c r="B177" s="1" t="s">
        <v>745</v>
      </c>
      <c r="C177" s="1" t="s">
        <v>746</v>
      </c>
      <c r="D177" s="3" t="s">
        <v>747</v>
      </c>
      <c r="E177" s="2" t="str">
        <f>IMAGE("http://ift.tt/1jNNajG",1)</f>
        <v/>
      </c>
      <c r="F177" s="1" t="s">
        <v>4</v>
      </c>
      <c r="G177" s="3" t="s">
        <v>748</v>
      </c>
    </row>
    <row r="178">
      <c r="A178" s="1" t="s">
        <v>744</v>
      </c>
      <c r="B178" s="1" t="s">
        <v>702</v>
      </c>
      <c r="C178" s="1" t="s">
        <v>749</v>
      </c>
      <c r="D178" s="3" t="s">
        <v>750</v>
      </c>
      <c r="E178" s="2" t="str">
        <f>IMAGE("http://ift.tt/1jNNpLL",1)</f>
        <v/>
      </c>
      <c r="F178" s="1" t="s">
        <v>4</v>
      </c>
      <c r="G178" s="3" t="s">
        <v>751</v>
      </c>
    </row>
    <row r="179">
      <c r="A179" s="1" t="s">
        <v>752</v>
      </c>
      <c r="B179" s="1" t="s">
        <v>753</v>
      </c>
      <c r="C179" s="1" t="s">
        <v>754</v>
      </c>
      <c r="D179" s="1" t="s">
        <v>755</v>
      </c>
      <c r="E179" s="2" t="str">
        <f>IMAGE("http://ift.tt/eA8V8J",1)</f>
        <v/>
      </c>
      <c r="F179" s="1" t="s">
        <v>4</v>
      </c>
      <c r="G179" s="3" t="s">
        <v>756</v>
      </c>
    </row>
    <row r="180">
      <c r="A180" s="1" t="s">
        <v>752</v>
      </c>
      <c r="B180" s="1" t="s">
        <v>808</v>
      </c>
      <c r="C180" s="1" t="s">
        <v>809</v>
      </c>
      <c r="D180" s="3" t="s">
        <v>810</v>
      </c>
      <c r="E180" s="2" t="str">
        <f>IMAGE("http://ift.tt/1jNNW08",1)</f>
        <v/>
      </c>
      <c r="F180" s="1" t="s">
        <v>4</v>
      </c>
      <c r="G180" s="3" t="s">
        <v>811</v>
      </c>
    </row>
    <row r="181">
      <c r="A181" s="1" t="s">
        <v>812</v>
      </c>
      <c r="B181" s="1" t="s">
        <v>813</v>
      </c>
      <c r="C181" s="1" t="s">
        <v>814</v>
      </c>
      <c r="D181" s="1" t="s">
        <v>815</v>
      </c>
      <c r="E181" s="2" t="str">
        <f>IMAGE("http://ift.tt/eA8V8J",1)</f>
        <v/>
      </c>
      <c r="F181" s="1" t="s">
        <v>4</v>
      </c>
      <c r="G181" s="3" t="s">
        <v>816</v>
      </c>
    </row>
    <row r="182">
      <c r="A182" s="1" t="s">
        <v>817</v>
      </c>
      <c r="B182" s="1" t="s">
        <v>818</v>
      </c>
      <c r="C182" s="1" t="s">
        <v>819</v>
      </c>
      <c r="D182" s="3" t="s">
        <v>820</v>
      </c>
      <c r="E182" s="2" t="str">
        <f>IMAGE("http://ift.tt/LdZAT2",1)</f>
        <v/>
      </c>
      <c r="F182" s="1" t="s">
        <v>4</v>
      </c>
      <c r="G182" s="3" t="s">
        <v>821</v>
      </c>
    </row>
    <row r="183">
      <c r="A183" s="1" t="s">
        <v>822</v>
      </c>
      <c r="B183" s="1" t="s">
        <v>823</v>
      </c>
      <c r="C183" s="1" t="s">
        <v>824</v>
      </c>
      <c r="D183" s="1" t="s">
        <v>825</v>
      </c>
      <c r="E183" s="2" t="str">
        <f t="shared" ref="E183:E184" si="25">IMAGE("http://ift.tt/eA8V8J",1)</f>
        <v/>
      </c>
      <c r="F183" s="1" t="s">
        <v>4</v>
      </c>
      <c r="G183" s="3" t="s">
        <v>826</v>
      </c>
    </row>
    <row r="184">
      <c r="A184" s="1" t="s">
        <v>827</v>
      </c>
      <c r="B184" s="1" t="s">
        <v>828</v>
      </c>
      <c r="C184" s="1" t="s">
        <v>829</v>
      </c>
      <c r="D184" s="1" t="s">
        <v>830</v>
      </c>
      <c r="E184" s="2" t="str">
        <f t="shared" si="25"/>
        <v/>
      </c>
      <c r="F184" s="1" t="s">
        <v>4</v>
      </c>
      <c r="G184" s="3" t="s">
        <v>831</v>
      </c>
    </row>
    <row r="185">
      <c r="A185" s="1" t="s">
        <v>832</v>
      </c>
      <c r="B185" s="1" t="s">
        <v>833</v>
      </c>
      <c r="C185" s="1" t="s">
        <v>834</v>
      </c>
      <c r="D185" s="3" t="s">
        <v>835</v>
      </c>
      <c r="E185" s="2" t="str">
        <f>IMAGE("http://ift.tt/1fA4vYi",1)</f>
        <v/>
      </c>
      <c r="F185" s="1" t="s">
        <v>4</v>
      </c>
      <c r="G185" s="3" t="s">
        <v>836</v>
      </c>
    </row>
    <row r="186">
      <c r="A186" s="1" t="s">
        <v>832</v>
      </c>
      <c r="B186" s="1" t="s">
        <v>837</v>
      </c>
      <c r="C186" s="1" t="s">
        <v>838</v>
      </c>
      <c r="D186" s="1" t="s">
        <v>839</v>
      </c>
      <c r="E186" s="2" t="str">
        <f>IMAGE("http://ift.tt/eA8V8J",1)</f>
        <v/>
      </c>
      <c r="F186" s="1" t="s">
        <v>4</v>
      </c>
      <c r="G186" s="3" t="s">
        <v>840</v>
      </c>
    </row>
    <row r="187">
      <c r="A187" s="1" t="s">
        <v>841</v>
      </c>
      <c r="B187" s="1" t="s">
        <v>842</v>
      </c>
      <c r="C187" s="1" t="s">
        <v>843</v>
      </c>
      <c r="D187" s="3" t="s">
        <v>844</v>
      </c>
      <c r="E187" s="2" t="str">
        <f>IMAGE("http://ift.tt/1eazu0f",1)</f>
        <v/>
      </c>
      <c r="F187" s="1" t="s">
        <v>4</v>
      </c>
      <c r="G187" s="3" t="s">
        <v>845</v>
      </c>
    </row>
    <row r="188">
      <c r="A188" s="1" t="s">
        <v>841</v>
      </c>
      <c r="B188" s="1" t="s">
        <v>846</v>
      </c>
      <c r="C188" s="1" t="s">
        <v>847</v>
      </c>
      <c r="D188" s="1" t="s">
        <v>848</v>
      </c>
      <c r="E188" s="2" t="str">
        <f t="shared" ref="E188:E189" si="26">IMAGE("http://ift.tt/eA8V8J",1)</f>
        <v/>
      </c>
      <c r="F188" s="1" t="s">
        <v>4</v>
      </c>
      <c r="G188" s="3" t="s">
        <v>849</v>
      </c>
    </row>
    <row r="189">
      <c r="A189" s="1" t="s">
        <v>850</v>
      </c>
      <c r="B189" s="1" t="s">
        <v>851</v>
      </c>
      <c r="C189" s="1" t="s">
        <v>852</v>
      </c>
      <c r="D189" s="1" t="s">
        <v>853</v>
      </c>
      <c r="E189" s="2" t="str">
        <f t="shared" si="26"/>
        <v/>
      </c>
      <c r="F189" s="1" t="s">
        <v>4</v>
      </c>
      <c r="G189" s="3" t="s">
        <v>854</v>
      </c>
    </row>
    <row r="190">
      <c r="A190" s="1" t="s">
        <v>850</v>
      </c>
      <c r="B190" s="1" t="s">
        <v>855</v>
      </c>
      <c r="C190" s="1" t="s">
        <v>856</v>
      </c>
      <c r="D190" s="3" t="s">
        <v>857</v>
      </c>
      <c r="E190" s="2" t="str">
        <f>IMAGE("http://ift.tt/KmVCYo",1)</f>
        <v/>
      </c>
      <c r="F190" s="1" t="s">
        <v>4</v>
      </c>
      <c r="G190" s="3" t="s">
        <v>858</v>
      </c>
    </row>
    <row r="191">
      <c r="A191" s="1" t="s">
        <v>850</v>
      </c>
      <c r="B191" s="1" t="s">
        <v>859</v>
      </c>
      <c r="C191" s="1" t="s">
        <v>860</v>
      </c>
      <c r="D191" s="3" t="s">
        <v>861</v>
      </c>
      <c r="E191" s="2" t="str">
        <f>IMAGE("http://ift.tt/1npOh9F",1)</f>
        <v/>
      </c>
      <c r="F191" s="1" t="s">
        <v>4</v>
      </c>
      <c r="G191" s="3" t="s">
        <v>862</v>
      </c>
    </row>
    <row r="192">
      <c r="A192" s="1" t="s">
        <v>863</v>
      </c>
      <c r="B192" s="1" t="s">
        <v>864</v>
      </c>
      <c r="C192" s="1" t="s">
        <v>865</v>
      </c>
      <c r="D192" s="1" t="s">
        <v>866</v>
      </c>
      <c r="E192" s="2" t="str">
        <f t="shared" ref="E192:E193" si="27">IMAGE("http://ift.tt/eA8V8J",1)</f>
        <v/>
      </c>
      <c r="F192" s="1" t="s">
        <v>4</v>
      </c>
      <c r="G192" s="3" t="s">
        <v>867</v>
      </c>
    </row>
    <row r="193">
      <c r="A193" s="1" t="s">
        <v>868</v>
      </c>
      <c r="B193" s="1" t="s">
        <v>869</v>
      </c>
      <c r="C193" s="1" t="s">
        <v>870</v>
      </c>
      <c r="D193" s="1" t="s">
        <v>871</v>
      </c>
      <c r="E193" s="2" t="str">
        <f t="shared" si="27"/>
        <v/>
      </c>
      <c r="F193" s="1" t="s">
        <v>4</v>
      </c>
      <c r="G193" s="3" t="s">
        <v>872</v>
      </c>
    </row>
    <row r="194">
      <c r="A194" s="1" t="s">
        <v>873</v>
      </c>
      <c r="B194" s="1" t="s">
        <v>874</v>
      </c>
      <c r="C194" s="1" t="s">
        <v>875</v>
      </c>
      <c r="D194" s="3" t="s">
        <v>876</v>
      </c>
      <c r="E194" s="2" t="str">
        <f>IMAGE("http://ift.tt/1dsr7es",1)</f>
        <v/>
      </c>
      <c r="F194" s="1" t="s">
        <v>4</v>
      </c>
      <c r="G194" s="3" t="s">
        <v>877</v>
      </c>
    </row>
    <row r="195">
      <c r="A195" s="1" t="s">
        <v>873</v>
      </c>
      <c r="B195" s="1" t="s">
        <v>878</v>
      </c>
      <c r="C195" s="1" t="s">
        <v>879</v>
      </c>
      <c r="D195" s="3" t="s">
        <v>880</v>
      </c>
      <c r="E195" s="2" t="str">
        <f>IMAGE("http://ift.tt/1fA5jwc",1)</f>
        <v/>
      </c>
      <c r="F195" s="1" t="s">
        <v>4</v>
      </c>
      <c r="G195" s="3" t="s">
        <v>881</v>
      </c>
    </row>
    <row r="196">
      <c r="A196" s="1" t="s">
        <v>882</v>
      </c>
      <c r="B196" s="1" t="s">
        <v>883</v>
      </c>
      <c r="C196" s="1" t="s">
        <v>884</v>
      </c>
      <c r="D196" s="3" t="s">
        <v>885</v>
      </c>
      <c r="E196" s="2" t="str">
        <f>IMAGE("http://ift.tt/eA8V8J",1)</f>
        <v/>
      </c>
      <c r="F196" s="1" t="s">
        <v>4</v>
      </c>
      <c r="G196" s="3" t="s">
        <v>886</v>
      </c>
    </row>
    <row r="197">
      <c r="A197" s="1" t="s">
        <v>887</v>
      </c>
      <c r="B197" s="1" t="s">
        <v>888</v>
      </c>
      <c r="C197" s="1" t="s">
        <v>889</v>
      </c>
      <c r="D197" s="3" t="s">
        <v>890</v>
      </c>
      <c r="E197" s="2" t="str">
        <f>IMAGE("http://ift.tt/1eaA1iC",1)</f>
        <v/>
      </c>
      <c r="F197" s="1" t="s">
        <v>4</v>
      </c>
      <c r="G197" s="3" t="s">
        <v>891</v>
      </c>
    </row>
    <row r="198">
      <c r="A198" s="1" t="s">
        <v>892</v>
      </c>
      <c r="B198" s="1" t="s">
        <v>893</v>
      </c>
      <c r="C198" s="1" t="s">
        <v>894</v>
      </c>
      <c r="D198" s="3" t="s">
        <v>895</v>
      </c>
      <c r="E198" s="2" t="str">
        <f>IMAGE("http://ift.tt/1boVbGA",1)</f>
        <v/>
      </c>
      <c r="F198" s="1" t="s">
        <v>4</v>
      </c>
      <c r="G198" s="3" t="s">
        <v>896</v>
      </c>
    </row>
    <row r="199">
      <c r="A199" s="1" t="s">
        <v>897</v>
      </c>
      <c r="B199" s="1" t="s">
        <v>898</v>
      </c>
      <c r="C199" s="1" t="s">
        <v>899</v>
      </c>
      <c r="D199" s="3" t="s">
        <v>900</v>
      </c>
      <c r="E199" s="2" t="str">
        <f>IMAGE("http://ift.tt/1eaA65W",1)</f>
        <v/>
      </c>
      <c r="F199" s="1" t="s">
        <v>4</v>
      </c>
      <c r="G199" s="3" t="s">
        <v>901</v>
      </c>
    </row>
    <row r="200">
      <c r="A200" s="1" t="s">
        <v>902</v>
      </c>
      <c r="B200" s="1" t="s">
        <v>758</v>
      </c>
      <c r="C200" s="1" t="s">
        <v>903</v>
      </c>
      <c r="D200" s="3" t="s">
        <v>904</v>
      </c>
      <c r="E200" s="2" t="str">
        <f>IMAGE("http://ift.tt/1gKEXZt",1)</f>
        <v/>
      </c>
      <c r="F200" s="1" t="s">
        <v>4</v>
      </c>
      <c r="G200" s="3" t="s">
        <v>905</v>
      </c>
    </row>
    <row r="201">
      <c r="A201" s="1" t="s">
        <v>906</v>
      </c>
      <c r="B201" s="1" t="s">
        <v>907</v>
      </c>
      <c r="C201" s="1" t="s">
        <v>908</v>
      </c>
      <c r="D201" s="1" t="s">
        <v>9</v>
      </c>
      <c r="E201" s="2" t="str">
        <f t="shared" ref="E201:E202" si="28">IMAGE("http://ift.tt/eA8V8J",1)</f>
        <v/>
      </c>
      <c r="F201" s="1" t="s">
        <v>4</v>
      </c>
      <c r="G201" s="3" t="s">
        <v>909</v>
      </c>
    </row>
    <row r="202">
      <c r="A202" s="1" t="s">
        <v>910</v>
      </c>
      <c r="B202" s="1" t="s">
        <v>911</v>
      </c>
      <c r="C202" s="1" t="s">
        <v>912</v>
      </c>
      <c r="D202" s="1" t="s">
        <v>913</v>
      </c>
      <c r="E202" s="2" t="str">
        <f t="shared" si="28"/>
        <v/>
      </c>
      <c r="F202" s="1" t="s">
        <v>4</v>
      </c>
      <c r="G202" s="3" t="s">
        <v>914</v>
      </c>
    </row>
    <row r="203">
      <c r="A203" s="1" t="s">
        <v>915</v>
      </c>
      <c r="B203" s="1" t="s">
        <v>916</v>
      </c>
      <c r="C203" s="1" t="s">
        <v>917</v>
      </c>
      <c r="D203" s="3" t="s">
        <v>918</v>
      </c>
      <c r="E203" s="2" t="str">
        <f>IMAGE("http://ift.tt/1iPIrOk",1)</f>
        <v/>
      </c>
      <c r="F203" s="1" t="s">
        <v>4</v>
      </c>
      <c r="G203" s="3" t="s">
        <v>919</v>
      </c>
    </row>
    <row r="204">
      <c r="A204" s="1" t="s">
        <v>920</v>
      </c>
      <c r="B204" s="1" t="s">
        <v>921</v>
      </c>
      <c r="C204" s="1" t="s">
        <v>922</v>
      </c>
      <c r="D204" s="3" t="s">
        <v>923</v>
      </c>
      <c r="E204" s="2" t="str">
        <f>IMAGE("http://ift.tt/1idOjOx",1)</f>
        <v/>
      </c>
      <c r="F204" s="1" t="s">
        <v>4</v>
      </c>
      <c r="G204" s="3" t="s">
        <v>924</v>
      </c>
    </row>
    <row r="205">
      <c r="A205" s="1" t="s">
        <v>925</v>
      </c>
      <c r="B205" s="1" t="s">
        <v>926</v>
      </c>
      <c r="C205" s="1" t="s">
        <v>927</v>
      </c>
      <c r="D205" s="3" t="s">
        <v>928</v>
      </c>
      <c r="E205" s="2" t="str">
        <f>IMAGE("http://ift.tt/1idOk5d",1)</f>
        <v/>
      </c>
      <c r="F205" s="1" t="s">
        <v>4</v>
      </c>
      <c r="G205" s="3" t="s">
        <v>929</v>
      </c>
    </row>
    <row r="206">
      <c r="A206" s="1" t="s">
        <v>930</v>
      </c>
      <c r="B206" s="1" t="s">
        <v>931</v>
      </c>
      <c r="C206" s="1" t="s">
        <v>932</v>
      </c>
      <c r="D206" s="3" t="s">
        <v>933</v>
      </c>
      <c r="E206" s="2" t="str">
        <f>IMAGE("http://ift.tt/1dsr7es",1)</f>
        <v/>
      </c>
      <c r="F206" s="1" t="s">
        <v>4</v>
      </c>
      <c r="G206" s="3" t="s">
        <v>934</v>
      </c>
    </row>
    <row r="207">
      <c r="A207" s="1" t="s">
        <v>935</v>
      </c>
      <c r="B207" s="1" t="s">
        <v>936</v>
      </c>
      <c r="C207" s="1" t="s">
        <v>937</v>
      </c>
      <c r="D207" s="1" t="s">
        <v>938</v>
      </c>
      <c r="E207" s="2" t="str">
        <f>IMAGE("http://ift.tt/eA8V8J",1)</f>
        <v/>
      </c>
      <c r="F207" s="1" t="s">
        <v>4</v>
      </c>
      <c r="G207" s="3" t="s">
        <v>939</v>
      </c>
    </row>
    <row r="208">
      <c r="A208" s="1" t="s">
        <v>940</v>
      </c>
      <c r="B208" s="1" t="s">
        <v>941</v>
      </c>
      <c r="C208" s="1" t="s">
        <v>942</v>
      </c>
      <c r="D208" s="3" t="s">
        <v>943</v>
      </c>
      <c r="E208" s="2" t="str">
        <f>IMAGE("http://ift.tt/1jLUexn",1)</f>
        <v/>
      </c>
      <c r="F208" s="1" t="s">
        <v>4</v>
      </c>
      <c r="G208" s="3" t="s">
        <v>944</v>
      </c>
    </row>
    <row r="209">
      <c r="A209" s="1" t="s">
        <v>945</v>
      </c>
      <c r="B209" s="1" t="s">
        <v>946</v>
      </c>
      <c r="C209" s="1" t="s">
        <v>947</v>
      </c>
      <c r="D209" s="3" t="s">
        <v>948</v>
      </c>
      <c r="E209" s="2" t="str">
        <f>IMAGE("http://ift.tt/1idOmtM",1)</f>
        <v/>
      </c>
      <c r="F209" s="1" t="s">
        <v>4</v>
      </c>
      <c r="G209" s="3" t="s">
        <v>949</v>
      </c>
    </row>
    <row r="210">
      <c r="A210" s="1" t="s">
        <v>822</v>
      </c>
      <c r="B210" s="1" t="s">
        <v>823</v>
      </c>
      <c r="C210" s="1" t="s">
        <v>824</v>
      </c>
      <c r="D210" s="1" t="s">
        <v>825</v>
      </c>
      <c r="E210" s="2" t="str">
        <f t="shared" ref="E210:E211" si="29">IMAGE("http://ift.tt/eA8V8J",1)</f>
        <v/>
      </c>
      <c r="F210" s="1" t="s">
        <v>4</v>
      </c>
      <c r="G210" s="3" t="s">
        <v>826</v>
      </c>
    </row>
    <row r="211">
      <c r="A211" s="1" t="s">
        <v>827</v>
      </c>
      <c r="B211" s="1" t="s">
        <v>828</v>
      </c>
      <c r="C211" s="1" t="s">
        <v>829</v>
      </c>
      <c r="D211" s="1" t="s">
        <v>830</v>
      </c>
      <c r="E211" s="2" t="str">
        <f t="shared" si="29"/>
        <v/>
      </c>
      <c r="F211" s="1" t="s">
        <v>4</v>
      </c>
      <c r="G211" s="3" t="s">
        <v>831</v>
      </c>
    </row>
    <row r="212">
      <c r="A212" s="1" t="s">
        <v>832</v>
      </c>
      <c r="B212" s="1" t="s">
        <v>833</v>
      </c>
      <c r="C212" s="1" t="s">
        <v>834</v>
      </c>
      <c r="D212" s="3" t="s">
        <v>835</v>
      </c>
      <c r="E212" s="2" t="str">
        <f>IMAGE("http://ift.tt/1fA4vYi",1)</f>
        <v/>
      </c>
      <c r="F212" s="1" t="s">
        <v>4</v>
      </c>
      <c r="G212" s="3" t="s">
        <v>836</v>
      </c>
    </row>
    <row r="213">
      <c r="A213" s="1" t="s">
        <v>832</v>
      </c>
      <c r="B213" s="1" t="s">
        <v>837</v>
      </c>
      <c r="C213" s="1" t="s">
        <v>838</v>
      </c>
      <c r="D213" s="1" t="s">
        <v>839</v>
      </c>
      <c r="E213" s="2" t="str">
        <f>IMAGE("http://ift.tt/eA8V8J",1)</f>
        <v/>
      </c>
      <c r="F213" s="1" t="s">
        <v>4</v>
      </c>
      <c r="G213" s="3" t="s">
        <v>840</v>
      </c>
    </row>
    <row r="214">
      <c r="A214" s="1" t="s">
        <v>841</v>
      </c>
      <c r="B214" s="1" t="s">
        <v>842</v>
      </c>
      <c r="C214" s="1" t="s">
        <v>843</v>
      </c>
      <c r="D214" s="3" t="s">
        <v>844</v>
      </c>
      <c r="E214" s="2" t="str">
        <f>IMAGE("http://ift.tt/1eazu0f",1)</f>
        <v/>
      </c>
      <c r="F214" s="1" t="s">
        <v>4</v>
      </c>
      <c r="G214" s="3" t="s">
        <v>845</v>
      </c>
    </row>
    <row r="215">
      <c r="A215" s="1" t="s">
        <v>850</v>
      </c>
      <c r="B215" s="1" t="s">
        <v>851</v>
      </c>
      <c r="C215" s="1" t="s">
        <v>852</v>
      </c>
      <c r="D215" s="1" t="s">
        <v>853</v>
      </c>
      <c r="E215" s="2" t="str">
        <f>IMAGE("http://ift.tt/eA8V8J",1)</f>
        <v/>
      </c>
      <c r="F215" s="1" t="s">
        <v>4</v>
      </c>
      <c r="G215" s="3" t="s">
        <v>854</v>
      </c>
    </row>
    <row r="216">
      <c r="A216" s="1" t="s">
        <v>850</v>
      </c>
      <c r="B216" s="1" t="s">
        <v>855</v>
      </c>
      <c r="C216" s="1" t="s">
        <v>856</v>
      </c>
      <c r="D216" s="3" t="s">
        <v>857</v>
      </c>
      <c r="E216" s="2" t="str">
        <f>IMAGE("http://ift.tt/KmVCYo",1)</f>
        <v/>
      </c>
      <c r="F216" s="1" t="s">
        <v>4</v>
      </c>
      <c r="G216" s="3" t="s">
        <v>858</v>
      </c>
    </row>
    <row r="217">
      <c r="A217" s="1" t="s">
        <v>850</v>
      </c>
      <c r="B217" s="1" t="s">
        <v>859</v>
      </c>
      <c r="C217" s="1" t="s">
        <v>860</v>
      </c>
      <c r="D217" s="3" t="s">
        <v>861</v>
      </c>
      <c r="E217" s="2" t="str">
        <f>IMAGE("http://ift.tt/1npOh9F",1)</f>
        <v/>
      </c>
      <c r="F217" s="1" t="s">
        <v>4</v>
      </c>
      <c r="G217" s="3" t="s">
        <v>862</v>
      </c>
    </row>
    <row r="218">
      <c r="A218" s="1" t="s">
        <v>863</v>
      </c>
      <c r="B218" s="1" t="s">
        <v>864</v>
      </c>
      <c r="C218" s="1" t="s">
        <v>865</v>
      </c>
      <c r="D218" s="1" t="s">
        <v>866</v>
      </c>
      <c r="E218" s="2" t="str">
        <f t="shared" ref="E218:E219" si="30">IMAGE("http://ift.tt/eA8V8J",1)</f>
        <v/>
      </c>
      <c r="F218" s="1" t="s">
        <v>4</v>
      </c>
      <c r="G218" s="3" t="s">
        <v>867</v>
      </c>
    </row>
    <row r="219">
      <c r="A219" s="1" t="s">
        <v>868</v>
      </c>
      <c r="B219" s="1" t="s">
        <v>869</v>
      </c>
      <c r="C219" s="1" t="s">
        <v>870</v>
      </c>
      <c r="D219" s="1" t="s">
        <v>871</v>
      </c>
      <c r="E219" s="2" t="str">
        <f t="shared" si="30"/>
        <v/>
      </c>
      <c r="F219" s="1" t="s">
        <v>4</v>
      </c>
      <c r="G219" s="3" t="s">
        <v>872</v>
      </c>
    </row>
    <row r="220">
      <c r="A220" s="1" t="s">
        <v>873</v>
      </c>
      <c r="B220" s="1" t="s">
        <v>874</v>
      </c>
      <c r="C220" s="1" t="s">
        <v>875</v>
      </c>
      <c r="D220" s="3" t="s">
        <v>876</v>
      </c>
      <c r="E220" s="2" t="str">
        <f>IMAGE("http://ift.tt/1dsr7es",1)</f>
        <v/>
      </c>
      <c r="F220" s="1" t="s">
        <v>4</v>
      </c>
      <c r="G220" s="3" t="s">
        <v>877</v>
      </c>
    </row>
    <row r="221">
      <c r="A221" s="1" t="s">
        <v>950</v>
      </c>
      <c r="B221" s="1" t="s">
        <v>951</v>
      </c>
      <c r="C221" s="1" t="s">
        <v>952</v>
      </c>
      <c r="D221" s="1" t="s">
        <v>953</v>
      </c>
      <c r="E221" s="2" t="str">
        <f t="shared" ref="E221:E223" si="31">IMAGE("http://ift.tt/eA8V8J",1)</f>
        <v/>
      </c>
      <c r="F221" s="1" t="s">
        <v>4</v>
      </c>
      <c r="G221" s="3" t="s">
        <v>954</v>
      </c>
    </row>
    <row r="222">
      <c r="A222" s="1" t="s">
        <v>955</v>
      </c>
      <c r="B222" s="1" t="s">
        <v>956</v>
      </c>
      <c r="C222" s="1" t="s">
        <v>957</v>
      </c>
      <c r="D222" s="1" t="s">
        <v>958</v>
      </c>
      <c r="E222" s="2" t="str">
        <f t="shared" si="31"/>
        <v/>
      </c>
      <c r="F222" s="1" t="s">
        <v>4</v>
      </c>
      <c r="G222" s="3" t="s">
        <v>959</v>
      </c>
    </row>
    <row r="223">
      <c r="A223" s="1" t="s">
        <v>960</v>
      </c>
      <c r="B223" s="1" t="s">
        <v>961</v>
      </c>
      <c r="C223" s="1" t="s">
        <v>962</v>
      </c>
      <c r="D223" s="1" t="s">
        <v>963</v>
      </c>
      <c r="E223" s="2" t="str">
        <f t="shared" si="31"/>
        <v/>
      </c>
      <c r="F223" s="1" t="s">
        <v>4</v>
      </c>
      <c r="G223" s="3" t="s">
        <v>964</v>
      </c>
    </row>
    <row r="224">
      <c r="A224" s="1" t="s">
        <v>965</v>
      </c>
      <c r="B224" s="1" t="s">
        <v>966</v>
      </c>
      <c r="C224" s="1" t="s">
        <v>967</v>
      </c>
      <c r="D224" s="3" t="s">
        <v>968</v>
      </c>
      <c r="E224" s="2" t="str">
        <f>IMAGE("http://ift.tt/1a43Xf3",1)</f>
        <v/>
      </c>
      <c r="F224" s="1" t="s">
        <v>4</v>
      </c>
      <c r="G224" s="3" t="s">
        <v>969</v>
      </c>
    </row>
    <row r="225">
      <c r="A225" s="1" t="s">
        <v>970</v>
      </c>
      <c r="B225" s="1" t="s">
        <v>971</v>
      </c>
      <c r="C225" s="1" t="s">
        <v>972</v>
      </c>
      <c r="D225" s="3" t="s">
        <v>973</v>
      </c>
      <c r="E225" s="2" t="str">
        <f>IMAGE("http://ift.tt/1b9Kd8d",1)</f>
        <v/>
      </c>
      <c r="F225" s="1" t="s">
        <v>4</v>
      </c>
      <c r="G225" s="3" t="s">
        <v>974</v>
      </c>
    </row>
    <row r="226">
      <c r="A226" s="1" t="s">
        <v>970</v>
      </c>
      <c r="B226" s="1" t="s">
        <v>975</v>
      </c>
      <c r="C226" s="1" t="s">
        <v>976</v>
      </c>
      <c r="D226" s="3" t="s">
        <v>977</v>
      </c>
      <c r="E226" s="2" t="str">
        <f>IMAGE("http://ift.tt/1ke3t7n",1)</f>
        <v/>
      </c>
      <c r="F226" s="1" t="s">
        <v>4</v>
      </c>
      <c r="G226" s="3" t="s">
        <v>978</v>
      </c>
    </row>
    <row r="227">
      <c r="A227" s="1" t="s">
        <v>979</v>
      </c>
      <c r="B227" s="1" t="s">
        <v>980</v>
      </c>
      <c r="C227" s="1" t="s">
        <v>981</v>
      </c>
      <c r="D227" s="3" t="s">
        <v>982</v>
      </c>
      <c r="E227" s="2" t="str">
        <f>IMAGE("http://ift.tt/1l4XYLV",1)</f>
        <v/>
      </c>
      <c r="F227" s="1" t="s">
        <v>4</v>
      </c>
      <c r="G227" s="3" t="s">
        <v>983</v>
      </c>
    </row>
    <row r="228">
      <c r="A228" s="1" t="s">
        <v>984</v>
      </c>
      <c r="B228" s="1" t="s">
        <v>985</v>
      </c>
      <c r="C228" s="1" t="s">
        <v>986</v>
      </c>
      <c r="D228" s="3" t="s">
        <v>987</v>
      </c>
      <c r="E228" s="2" t="str">
        <f>IMAGE("http://ift.tt/1mXVzOQ",1)</f>
        <v/>
      </c>
      <c r="F228" s="1" t="s">
        <v>4</v>
      </c>
      <c r="G228" s="3" t="s">
        <v>988</v>
      </c>
    </row>
    <row r="229">
      <c r="A229" s="1" t="s">
        <v>989</v>
      </c>
      <c r="B229" s="1" t="s">
        <v>990</v>
      </c>
      <c r="C229" s="1" t="s">
        <v>991</v>
      </c>
      <c r="D229" s="3" t="s">
        <v>992</v>
      </c>
      <c r="E229" s="2" t="str">
        <f>IMAGE("http://ift.tt/1czPjvu",1)</f>
        <v/>
      </c>
      <c r="F229" s="1" t="s">
        <v>4</v>
      </c>
      <c r="G229" s="3" t="s">
        <v>993</v>
      </c>
    </row>
    <row r="230">
      <c r="A230" s="1" t="s">
        <v>994</v>
      </c>
      <c r="B230" s="1" t="s">
        <v>995</v>
      </c>
      <c r="C230" s="1" t="s">
        <v>996</v>
      </c>
      <c r="D230" s="1" t="s">
        <v>997</v>
      </c>
      <c r="E230" s="2" t="str">
        <f>IMAGE("http://ift.tt/eA8V8J",1)</f>
        <v/>
      </c>
      <c r="F230" s="1" t="s">
        <v>4</v>
      </c>
      <c r="G230" s="3" t="s">
        <v>998</v>
      </c>
    </row>
    <row r="231">
      <c r="A231" s="1" t="s">
        <v>999</v>
      </c>
      <c r="B231" s="1" t="s">
        <v>1000</v>
      </c>
      <c r="C231" s="1" t="s">
        <v>1001</v>
      </c>
      <c r="D231" s="3" t="s">
        <v>1002</v>
      </c>
      <c r="E231" s="2" t="str">
        <f>IMAGE("http://ift.tt/1hSCXid",1)</f>
        <v/>
      </c>
      <c r="F231" s="1" t="s">
        <v>4</v>
      </c>
      <c r="G231" s="3" t="s">
        <v>1003</v>
      </c>
    </row>
    <row r="232">
      <c r="A232" s="1" t="s">
        <v>1004</v>
      </c>
      <c r="B232" s="1" t="s">
        <v>1005</v>
      </c>
      <c r="C232" s="1" t="s">
        <v>1006</v>
      </c>
      <c r="D232" s="1" t="s">
        <v>1007</v>
      </c>
      <c r="E232" s="2" t="str">
        <f t="shared" ref="E232:E234" si="32">IMAGE("http://ift.tt/eA8V8J",1)</f>
        <v/>
      </c>
      <c r="F232" s="1" t="s">
        <v>4</v>
      </c>
      <c r="G232" s="3" t="s">
        <v>1008</v>
      </c>
    </row>
    <row r="233">
      <c r="A233" s="1" t="s">
        <v>1004</v>
      </c>
      <c r="B233" s="1" t="s">
        <v>1009</v>
      </c>
      <c r="C233" s="1" t="s">
        <v>1010</v>
      </c>
      <c r="D233" s="1" t="s">
        <v>1011</v>
      </c>
      <c r="E233" s="2" t="str">
        <f t="shared" si="32"/>
        <v/>
      </c>
      <c r="F233" s="1" t="s">
        <v>4</v>
      </c>
      <c r="G233" s="3" t="s">
        <v>1012</v>
      </c>
    </row>
    <row r="234">
      <c r="A234" s="1" t="s">
        <v>1013</v>
      </c>
      <c r="B234" s="1" t="s">
        <v>1014</v>
      </c>
      <c r="C234" s="1" t="s">
        <v>1015</v>
      </c>
      <c r="D234" s="3" t="s">
        <v>1016</v>
      </c>
      <c r="E234" s="2" t="str">
        <f t="shared" si="32"/>
        <v/>
      </c>
      <c r="F234" s="1" t="s">
        <v>4</v>
      </c>
      <c r="G234" s="3" t="s">
        <v>1017</v>
      </c>
    </row>
    <row r="235">
      <c r="A235" s="1" t="s">
        <v>984</v>
      </c>
      <c r="B235" s="1" t="s">
        <v>985</v>
      </c>
      <c r="C235" s="1" t="s">
        <v>986</v>
      </c>
      <c r="D235" s="3" t="s">
        <v>987</v>
      </c>
      <c r="E235" s="2" t="str">
        <f>IMAGE("http://ift.tt/1mXVzOQ",1)</f>
        <v/>
      </c>
      <c r="F235" s="1" t="s">
        <v>4</v>
      </c>
      <c r="G235" s="3" t="s">
        <v>988</v>
      </c>
    </row>
    <row r="236">
      <c r="A236" s="1" t="s">
        <v>989</v>
      </c>
      <c r="B236" s="1" t="s">
        <v>990</v>
      </c>
      <c r="C236" s="1" t="s">
        <v>991</v>
      </c>
      <c r="D236" s="3" t="s">
        <v>992</v>
      </c>
      <c r="E236" s="2" t="str">
        <f>IMAGE("http://ift.tt/1czPjvu",1)</f>
        <v/>
      </c>
      <c r="F236" s="1" t="s">
        <v>4</v>
      </c>
      <c r="G236" s="3" t="s">
        <v>993</v>
      </c>
    </row>
    <row r="237">
      <c r="A237" s="1" t="s">
        <v>1018</v>
      </c>
      <c r="B237" s="1" t="s">
        <v>1019</v>
      </c>
      <c r="C237" s="1" t="s">
        <v>1020</v>
      </c>
      <c r="D237" s="3" t="s">
        <v>1021</v>
      </c>
      <c r="E237" s="2" t="str">
        <f>IMAGE("http://ift.tt/1b9bVlE",1)</f>
        <v/>
      </c>
      <c r="F237" s="1" t="s">
        <v>4</v>
      </c>
      <c r="G237" s="3" t="s">
        <v>1022</v>
      </c>
    </row>
    <row r="238">
      <c r="A238" s="1" t="s">
        <v>1023</v>
      </c>
      <c r="B238" s="1" t="s">
        <v>1024</v>
      </c>
      <c r="C238" s="1" t="s">
        <v>1025</v>
      </c>
      <c r="D238" s="1" t="s">
        <v>1026</v>
      </c>
      <c r="E238" s="2" t="str">
        <f t="shared" ref="E238:E239" si="33">IMAGE("http://ift.tt/eA8V8J",1)</f>
        <v/>
      </c>
      <c r="F238" s="1" t="s">
        <v>4</v>
      </c>
      <c r="G238" s="3" t="s">
        <v>1027</v>
      </c>
    </row>
    <row r="239">
      <c r="A239" s="1" t="s">
        <v>1028</v>
      </c>
      <c r="B239" s="1" t="s">
        <v>1029</v>
      </c>
      <c r="C239" s="1" t="s">
        <v>1030</v>
      </c>
      <c r="D239" s="1" t="s">
        <v>1031</v>
      </c>
      <c r="E239" s="2" t="str">
        <f t="shared" si="33"/>
        <v/>
      </c>
      <c r="F239" s="1" t="s">
        <v>4</v>
      </c>
      <c r="G239" s="3" t="s">
        <v>1032</v>
      </c>
    </row>
    <row r="240">
      <c r="A240" s="1" t="s">
        <v>1033</v>
      </c>
      <c r="B240" s="1" t="s">
        <v>1034</v>
      </c>
      <c r="C240" s="1" t="s">
        <v>1035</v>
      </c>
      <c r="D240" s="3" t="s">
        <v>1036</v>
      </c>
      <c r="E240" s="2" t="str">
        <f>IMAGE("http://ift.tt/1czYD2s",1)</f>
        <v/>
      </c>
      <c r="F240" s="1" t="s">
        <v>4</v>
      </c>
      <c r="G240" s="3" t="s">
        <v>1037</v>
      </c>
    </row>
    <row r="241">
      <c r="A241" s="1" t="s">
        <v>1038</v>
      </c>
      <c r="B241" s="1" t="s">
        <v>1039</v>
      </c>
      <c r="C241" s="1" t="s">
        <v>1040</v>
      </c>
      <c r="D241" s="1" t="s">
        <v>1041</v>
      </c>
      <c r="E241" s="2" t="str">
        <f t="shared" ref="E241:E243" si="34">IMAGE("http://ift.tt/eA8V8J",1)</f>
        <v/>
      </c>
      <c r="F241" s="1" t="s">
        <v>4</v>
      </c>
      <c r="G241" s="3" t="s">
        <v>1042</v>
      </c>
    </row>
    <row r="242">
      <c r="A242" s="1" t="s">
        <v>1043</v>
      </c>
      <c r="B242" s="1" t="s">
        <v>1044</v>
      </c>
      <c r="C242" s="1" t="s">
        <v>1045</v>
      </c>
      <c r="D242" s="1" t="s">
        <v>1046</v>
      </c>
      <c r="E242" s="2" t="str">
        <f t="shared" si="34"/>
        <v/>
      </c>
      <c r="F242" s="1" t="s">
        <v>4</v>
      </c>
      <c r="G242" s="3" t="s">
        <v>1047</v>
      </c>
    </row>
    <row r="243">
      <c r="A243" s="1" t="s">
        <v>1048</v>
      </c>
      <c r="B243" s="1" t="s">
        <v>1049</v>
      </c>
      <c r="C243" s="1" t="s">
        <v>1050</v>
      </c>
      <c r="D243" s="1" t="s">
        <v>1051</v>
      </c>
      <c r="E243" s="2" t="str">
        <f t="shared" si="34"/>
        <v/>
      </c>
      <c r="F243" s="1" t="s">
        <v>4</v>
      </c>
      <c r="G243" s="3" t="s">
        <v>1052</v>
      </c>
    </row>
    <row r="244">
      <c r="A244" s="1" t="s">
        <v>1053</v>
      </c>
      <c r="B244" s="1" t="s">
        <v>1054</v>
      </c>
      <c r="C244" s="1" t="s">
        <v>1055</v>
      </c>
      <c r="D244" s="3" t="s">
        <v>1056</v>
      </c>
      <c r="E244" s="2" t="str">
        <f>IMAGE("http://ift.tt/1ffzN6c",1)</f>
        <v/>
      </c>
      <c r="F244" s="1" t="s">
        <v>4</v>
      </c>
      <c r="G244" s="3" t="s">
        <v>1057</v>
      </c>
    </row>
    <row r="245">
      <c r="A245" s="1" t="s">
        <v>1053</v>
      </c>
      <c r="B245" s="1" t="s">
        <v>1058</v>
      </c>
      <c r="C245" s="1" t="s">
        <v>1059</v>
      </c>
      <c r="D245" s="1" t="s">
        <v>1060</v>
      </c>
      <c r="E245" s="2" t="str">
        <f t="shared" ref="E245:E247" si="35">IMAGE("http://ift.tt/eA8V8J",1)</f>
        <v/>
      </c>
      <c r="F245" s="1" t="s">
        <v>4</v>
      </c>
      <c r="G245" s="3" t="s">
        <v>1061</v>
      </c>
    </row>
    <row r="246">
      <c r="A246" s="1" t="s">
        <v>1062</v>
      </c>
      <c r="B246" s="1" t="s">
        <v>1063</v>
      </c>
      <c r="C246" s="1" t="s">
        <v>1064</v>
      </c>
      <c r="D246" s="1" t="s">
        <v>1065</v>
      </c>
      <c r="E246" s="2" t="str">
        <f t="shared" si="35"/>
        <v/>
      </c>
      <c r="F246" s="1" t="s">
        <v>4</v>
      </c>
      <c r="G246" s="3" t="s">
        <v>1066</v>
      </c>
    </row>
    <row r="247">
      <c r="A247" s="1" t="s">
        <v>1067</v>
      </c>
      <c r="B247" s="1" t="s">
        <v>1068</v>
      </c>
      <c r="C247" s="1" t="s">
        <v>1069</v>
      </c>
      <c r="D247" s="3" t="s">
        <v>1070</v>
      </c>
      <c r="E247" s="2" t="str">
        <f t="shared" si="35"/>
        <v/>
      </c>
      <c r="F247" s="1" t="s">
        <v>4</v>
      </c>
      <c r="G247" s="3" t="s">
        <v>1071</v>
      </c>
    </row>
    <row r="248">
      <c r="A248" s="1" t="s">
        <v>1072</v>
      </c>
      <c r="B248" s="1" t="s">
        <v>1073</v>
      </c>
      <c r="C248" s="1" t="s">
        <v>1074</v>
      </c>
      <c r="D248" s="3" t="s">
        <v>1075</v>
      </c>
      <c r="E248" s="2" t="str">
        <f>IMAGE("http://ift.tt/1eVoyDj",1)</f>
        <v/>
      </c>
      <c r="F248" s="1" t="s">
        <v>4</v>
      </c>
      <c r="G248" s="3" t="s">
        <v>1076</v>
      </c>
    </row>
    <row r="249">
      <c r="A249" s="1" t="s">
        <v>1077</v>
      </c>
      <c r="B249" s="1" t="s">
        <v>1078</v>
      </c>
      <c r="C249" s="1" t="s">
        <v>1079</v>
      </c>
      <c r="D249" s="1" t="s">
        <v>1080</v>
      </c>
      <c r="E249" s="2" t="str">
        <f t="shared" ref="E249:E251" si="36">IMAGE("http://ift.tt/eA8V8J",1)</f>
        <v/>
      </c>
      <c r="F249" s="1" t="s">
        <v>4</v>
      </c>
      <c r="G249" s="3" t="s">
        <v>1081</v>
      </c>
    </row>
    <row r="250">
      <c r="A250" s="1" t="s">
        <v>1082</v>
      </c>
      <c r="B250" s="1" t="s">
        <v>1083</v>
      </c>
      <c r="C250" s="1" t="s">
        <v>1084</v>
      </c>
      <c r="D250" s="1" t="s">
        <v>1085</v>
      </c>
      <c r="E250" s="2" t="str">
        <f t="shared" si="36"/>
        <v/>
      </c>
      <c r="F250" s="1" t="s">
        <v>4</v>
      </c>
      <c r="G250" s="3" t="s">
        <v>1086</v>
      </c>
    </row>
    <row r="251">
      <c r="A251" s="1" t="s">
        <v>1087</v>
      </c>
      <c r="B251" s="1" t="s">
        <v>1088</v>
      </c>
      <c r="C251" s="1" t="s">
        <v>1089</v>
      </c>
      <c r="D251" s="1" t="s">
        <v>1090</v>
      </c>
      <c r="E251" s="2" t="str">
        <f t="shared" si="36"/>
        <v/>
      </c>
      <c r="F251" s="1" t="s">
        <v>4</v>
      </c>
      <c r="G251" s="3" t="s">
        <v>1091</v>
      </c>
    </row>
    <row r="252">
      <c r="A252" s="1" t="s">
        <v>1092</v>
      </c>
      <c r="B252" s="1" t="s">
        <v>1093</v>
      </c>
      <c r="C252" s="1" t="s">
        <v>1094</v>
      </c>
      <c r="D252" s="3" t="s">
        <v>1095</v>
      </c>
      <c r="E252" s="2" t="str">
        <f>IMAGE("http://ift.tt/1baKhEH",1)</f>
        <v/>
      </c>
      <c r="F252" s="1" t="s">
        <v>4</v>
      </c>
      <c r="G252" s="3" t="s">
        <v>1096</v>
      </c>
    </row>
    <row r="253">
      <c r="A253" s="1" t="s">
        <v>1097</v>
      </c>
      <c r="B253" s="1" t="s">
        <v>1098</v>
      </c>
      <c r="C253" s="1" t="s">
        <v>1099</v>
      </c>
      <c r="D253" s="3" t="s">
        <v>1100</v>
      </c>
      <c r="E253" s="2" t="str">
        <f>IMAGE("http://ift.tt/1baKuaZ",1)</f>
        <v/>
      </c>
      <c r="F253" s="1" t="s">
        <v>4</v>
      </c>
      <c r="G253" s="3" t="s">
        <v>1101</v>
      </c>
    </row>
    <row r="254">
      <c r="A254" s="1" t="s">
        <v>1102</v>
      </c>
      <c r="B254" s="1" t="s">
        <v>1103</v>
      </c>
      <c r="C254" s="1" t="s">
        <v>1104</v>
      </c>
      <c r="D254" s="3" t="s">
        <v>1105</v>
      </c>
      <c r="E254" s="2" t="str">
        <f>IMAGE("http://ift.tt/1kfH7Cg",1)</f>
        <v/>
      </c>
      <c r="F254" s="1" t="s">
        <v>4</v>
      </c>
      <c r="G254" s="3" t="s">
        <v>1106</v>
      </c>
    </row>
    <row r="255">
      <c r="A255" s="1" t="s">
        <v>1107</v>
      </c>
      <c r="B255" s="1" t="s">
        <v>1108</v>
      </c>
      <c r="C255" s="1" t="s">
        <v>1109</v>
      </c>
      <c r="D255" s="3" t="s">
        <v>1110</v>
      </c>
      <c r="E255" s="2" t="str">
        <f>IMAGE("http://ift.tt/1baMS1t",1)</f>
        <v/>
      </c>
      <c r="F255" s="1" t="s">
        <v>4</v>
      </c>
      <c r="G255" s="3" t="s">
        <v>1111</v>
      </c>
    </row>
    <row r="256">
      <c r="A256" s="1" t="s">
        <v>1112</v>
      </c>
      <c r="B256" s="1" t="s">
        <v>1113</v>
      </c>
      <c r="C256" s="1" t="s">
        <v>1114</v>
      </c>
      <c r="D256" s="3" t="s">
        <v>1115</v>
      </c>
      <c r="E256" s="2" t="str">
        <f>IMAGE("http://ift.tt/1baMTm3",1)</f>
        <v/>
      </c>
      <c r="F256" s="1" t="s">
        <v>4</v>
      </c>
      <c r="G256" s="3" t="s">
        <v>1116</v>
      </c>
    </row>
    <row r="257">
      <c r="A257" s="1" t="s">
        <v>1117</v>
      </c>
      <c r="B257" s="1" t="s">
        <v>1118</v>
      </c>
      <c r="C257" s="1" t="s">
        <v>1119</v>
      </c>
      <c r="D257" s="3" t="s">
        <v>1120</v>
      </c>
      <c r="E257" s="2" t="str">
        <f>IMAGE("http://ift.tt/eA8V8J",1)</f>
        <v/>
      </c>
      <c r="F257" s="1" t="s">
        <v>4</v>
      </c>
      <c r="G257" s="3" t="s">
        <v>1121</v>
      </c>
    </row>
    <row r="258">
      <c r="A258" s="1" t="s">
        <v>1122</v>
      </c>
      <c r="B258" s="1" t="s">
        <v>1123</v>
      </c>
      <c r="C258" s="1" t="s">
        <v>1124</v>
      </c>
      <c r="D258" s="3" t="s">
        <v>1125</v>
      </c>
      <c r="E258" s="2" t="str">
        <f>IMAGE("http://ift.tt/1baMZu5",1)</f>
        <v/>
      </c>
      <c r="F258" s="1" t="s">
        <v>4</v>
      </c>
      <c r="G258" s="3" t="s">
        <v>1126</v>
      </c>
    </row>
    <row r="259">
      <c r="A259" s="1" t="s">
        <v>1127</v>
      </c>
      <c r="B259" s="1" t="s">
        <v>1128</v>
      </c>
      <c r="C259" s="1" t="s">
        <v>1129</v>
      </c>
      <c r="D259" s="1" t="s">
        <v>1130</v>
      </c>
      <c r="E259" s="2" t="str">
        <f t="shared" ref="E259:E262" si="37">IMAGE("http://ift.tt/eA8V8J",1)</f>
        <v/>
      </c>
      <c r="F259" s="1" t="s">
        <v>4</v>
      </c>
      <c r="G259" s="3" t="s">
        <v>1131</v>
      </c>
    </row>
    <row r="260">
      <c r="A260" s="1" t="s">
        <v>1132</v>
      </c>
      <c r="B260" s="1" t="s">
        <v>1133</v>
      </c>
      <c r="C260" s="1" t="s">
        <v>1134</v>
      </c>
      <c r="D260" s="1" t="s">
        <v>1135</v>
      </c>
      <c r="E260" s="2" t="str">
        <f t="shared" si="37"/>
        <v/>
      </c>
      <c r="F260" s="1" t="s">
        <v>4</v>
      </c>
      <c r="G260" s="3" t="s">
        <v>1136</v>
      </c>
    </row>
    <row r="261">
      <c r="A261" s="1" t="s">
        <v>1137</v>
      </c>
      <c r="B261" s="1" t="s">
        <v>1138</v>
      </c>
      <c r="C261" s="1" t="s">
        <v>1139</v>
      </c>
      <c r="D261" s="1" t="s">
        <v>1140</v>
      </c>
      <c r="E261" s="2" t="str">
        <f t="shared" si="37"/>
        <v/>
      </c>
      <c r="F261" s="1" t="s">
        <v>4</v>
      </c>
      <c r="G261" s="3" t="s">
        <v>1141</v>
      </c>
    </row>
    <row r="262">
      <c r="A262" s="1" t="s">
        <v>1137</v>
      </c>
      <c r="B262" s="1" t="s">
        <v>1142</v>
      </c>
      <c r="C262" s="1" t="s">
        <v>1143</v>
      </c>
      <c r="D262" s="1" t="s">
        <v>9</v>
      </c>
      <c r="E262" s="2" t="str">
        <f t="shared" si="37"/>
        <v/>
      </c>
      <c r="F262" s="1" t="s">
        <v>4</v>
      </c>
      <c r="G262" s="3" t="s">
        <v>1144</v>
      </c>
    </row>
    <row r="263">
      <c r="A263" s="1" t="s">
        <v>1145</v>
      </c>
      <c r="B263" s="1" t="s">
        <v>1146</v>
      </c>
      <c r="C263" s="1" t="s">
        <v>1147</v>
      </c>
      <c r="D263" s="3" t="s">
        <v>1148</v>
      </c>
      <c r="E263" s="2" t="str">
        <f>IMAGE("http://ift.tt/1bDP4LV",1)</f>
        <v/>
      </c>
      <c r="F263" s="1" t="s">
        <v>4</v>
      </c>
      <c r="G263" s="3" t="s">
        <v>1149</v>
      </c>
    </row>
    <row r="264">
      <c r="A264" s="1" t="s">
        <v>1145</v>
      </c>
      <c r="B264" s="1" t="s">
        <v>1150</v>
      </c>
      <c r="C264" s="1" t="s">
        <v>1151</v>
      </c>
      <c r="D264" s="1" t="s">
        <v>1152</v>
      </c>
      <c r="E264" s="2" t="str">
        <f t="shared" ref="E264:E267" si="38">IMAGE("http://ift.tt/eA8V8J",1)</f>
        <v/>
      </c>
      <c r="F264" s="1" t="s">
        <v>4</v>
      </c>
      <c r="G264" s="3" t="s">
        <v>1153</v>
      </c>
    </row>
    <row r="265">
      <c r="A265" s="1" t="s">
        <v>1145</v>
      </c>
      <c r="B265" s="1" t="s">
        <v>1154</v>
      </c>
      <c r="C265" s="1" t="s">
        <v>1155</v>
      </c>
      <c r="D265" s="3" t="s">
        <v>1156</v>
      </c>
      <c r="E265" s="2" t="str">
        <f t="shared" si="38"/>
        <v/>
      </c>
      <c r="F265" s="1" t="s">
        <v>4</v>
      </c>
      <c r="G265" s="3" t="s">
        <v>1157</v>
      </c>
    </row>
    <row r="266">
      <c r="A266" s="1" t="s">
        <v>1158</v>
      </c>
      <c r="B266" s="1">
        <v>571.0</v>
      </c>
      <c r="C266" s="1" t="s">
        <v>1159</v>
      </c>
      <c r="D266" s="3" t="s">
        <v>1160</v>
      </c>
      <c r="E266" s="2" t="str">
        <f t="shared" si="38"/>
        <v/>
      </c>
      <c r="F266" s="1" t="s">
        <v>4</v>
      </c>
      <c r="G266" s="3" t="s">
        <v>1161</v>
      </c>
    </row>
    <row r="267">
      <c r="A267" s="1" t="s">
        <v>1162</v>
      </c>
      <c r="B267" s="1" t="s">
        <v>1163</v>
      </c>
      <c r="C267" s="1" t="s">
        <v>1164</v>
      </c>
      <c r="D267" s="1" t="s">
        <v>1165</v>
      </c>
      <c r="E267" s="2" t="str">
        <f t="shared" si="38"/>
        <v/>
      </c>
      <c r="F267" s="1" t="s">
        <v>4</v>
      </c>
      <c r="G267" s="3" t="s">
        <v>1166</v>
      </c>
    </row>
    <row r="268">
      <c r="A268" s="1" t="s">
        <v>1167</v>
      </c>
      <c r="B268" s="1" t="s">
        <v>985</v>
      </c>
      <c r="C268" s="1" t="s">
        <v>1168</v>
      </c>
      <c r="D268" s="3" t="s">
        <v>1169</v>
      </c>
      <c r="E268" s="2" t="str">
        <f>IMAGE("http://ift.tt/1nsisx1",1)</f>
        <v/>
      </c>
      <c r="F268" s="1" t="s">
        <v>4</v>
      </c>
      <c r="G268" s="3" t="s">
        <v>1170</v>
      </c>
    </row>
    <row r="269">
      <c r="A269" s="1" t="s">
        <v>1171</v>
      </c>
      <c r="B269" s="1" t="s">
        <v>1172</v>
      </c>
      <c r="C269" s="1" t="s">
        <v>1173</v>
      </c>
      <c r="D269" s="1" t="s">
        <v>1174</v>
      </c>
      <c r="E269" s="2" t="str">
        <f>IMAGE("http://ift.tt/eA8V8J",1)</f>
        <v/>
      </c>
      <c r="F269" s="1" t="s">
        <v>4</v>
      </c>
      <c r="G269" s="3" t="s">
        <v>1175</v>
      </c>
    </row>
    <row r="270">
      <c r="A270" s="1" t="s">
        <v>1176</v>
      </c>
      <c r="B270" s="1" t="s">
        <v>1177</v>
      </c>
      <c r="C270" s="1" t="s">
        <v>1178</v>
      </c>
      <c r="D270" s="3" t="s">
        <v>1179</v>
      </c>
      <c r="E270" s="2" t="str">
        <f>IMAGE("http://ift.tt/1kfYUt9",1)</f>
        <v/>
      </c>
      <c r="F270" s="1" t="s">
        <v>4</v>
      </c>
      <c r="G270" s="3" t="s">
        <v>1180</v>
      </c>
    </row>
    <row r="271">
      <c r="A271" s="1" t="s">
        <v>1176</v>
      </c>
      <c r="B271" s="1" t="s">
        <v>1181</v>
      </c>
      <c r="C271" s="1" t="s">
        <v>1182</v>
      </c>
      <c r="D271" s="3" t="s">
        <v>1183</v>
      </c>
      <c r="E271" s="2" t="str">
        <f>IMAGE("http://ift.tt/1baXEoo",1)</f>
        <v/>
      </c>
      <c r="F271" s="1" t="s">
        <v>4</v>
      </c>
      <c r="G271" s="3" t="s">
        <v>1184</v>
      </c>
    </row>
    <row r="272">
      <c r="A272" s="1" t="s">
        <v>1185</v>
      </c>
      <c r="B272" s="1" t="s">
        <v>1186</v>
      </c>
      <c r="C272" s="1" t="s">
        <v>1187</v>
      </c>
      <c r="D272" s="3" t="s">
        <v>1188</v>
      </c>
      <c r="E272" s="2" t="str">
        <f>IMAGE("http://ift.tt/1kfZ3Nb",1)</f>
        <v/>
      </c>
      <c r="F272" s="1" t="s">
        <v>4</v>
      </c>
      <c r="G272" s="3" t="s">
        <v>1189</v>
      </c>
    </row>
    <row r="273">
      <c r="A273" s="1" t="s">
        <v>1190</v>
      </c>
      <c r="B273" s="1" t="s">
        <v>1191</v>
      </c>
      <c r="C273" s="1" t="s">
        <v>1192</v>
      </c>
      <c r="D273" s="3" t="s">
        <v>1193</v>
      </c>
      <c r="E273" s="2" t="str">
        <f>IMAGE("http://ift.tt/1kfZ6Zk",1)</f>
        <v/>
      </c>
      <c r="F273" s="1" t="s">
        <v>4</v>
      </c>
      <c r="G273" s="3" t="s">
        <v>1194</v>
      </c>
    </row>
    <row r="274">
      <c r="A274" s="1" t="s">
        <v>1195</v>
      </c>
      <c r="B274" s="1" t="s">
        <v>1196</v>
      </c>
      <c r="C274" s="1" t="s">
        <v>1197</v>
      </c>
      <c r="D274" s="1" t="s">
        <v>1198</v>
      </c>
      <c r="E274" s="2" t="str">
        <f>IMAGE("http://ift.tt/eA8V8J",1)</f>
        <v/>
      </c>
      <c r="F274" s="1" t="s">
        <v>4</v>
      </c>
      <c r="G274" s="3" t="s">
        <v>1199</v>
      </c>
    </row>
    <row r="275">
      <c r="A275" s="1" t="s">
        <v>1200</v>
      </c>
      <c r="B275" s="1" t="s">
        <v>1201</v>
      </c>
      <c r="C275" s="1" t="s">
        <v>1202</v>
      </c>
      <c r="D275" s="3" t="s">
        <v>1203</v>
      </c>
      <c r="E275" s="2" t="str">
        <f>IMAGE("http://ift.tt/LfQ95C",1)</f>
        <v/>
      </c>
      <c r="F275" s="1" t="s">
        <v>4</v>
      </c>
      <c r="G275" s="3" t="s">
        <v>1204</v>
      </c>
    </row>
    <row r="276">
      <c r="A276" s="1" t="s">
        <v>1205</v>
      </c>
      <c r="B276" s="1" t="s">
        <v>426</v>
      </c>
      <c r="C276" s="1" t="s">
        <v>1206</v>
      </c>
      <c r="D276" s="1" t="s">
        <v>1207</v>
      </c>
      <c r="E276" s="2" t="str">
        <f>IMAGE("http://ift.tt/eA8V8J",1)</f>
        <v/>
      </c>
      <c r="F276" s="1" t="s">
        <v>4</v>
      </c>
      <c r="G276" s="3" t="s">
        <v>1208</v>
      </c>
    </row>
    <row r="277">
      <c r="A277" s="1" t="s">
        <v>1209</v>
      </c>
      <c r="B277" s="1" t="s">
        <v>89</v>
      </c>
      <c r="C277" s="1" t="s">
        <v>1210</v>
      </c>
      <c r="D277" s="3" t="s">
        <v>1211</v>
      </c>
      <c r="E277" s="2" t="str">
        <f>IMAGE("http://ift.tt/1f3A1NT",1)</f>
        <v/>
      </c>
      <c r="F277" s="1" t="s">
        <v>4</v>
      </c>
      <c r="G277" s="3" t="s">
        <v>1212</v>
      </c>
    </row>
    <row r="278">
      <c r="A278" s="1" t="s">
        <v>1213</v>
      </c>
      <c r="B278" s="1" t="s">
        <v>1214</v>
      </c>
      <c r="C278" s="1" t="s">
        <v>1215</v>
      </c>
      <c r="D278" s="3" t="s">
        <v>1216</v>
      </c>
      <c r="E278" s="2" t="str">
        <f>IMAGE("http://ift.tt/MBCHKZ",1)</f>
        <v/>
      </c>
      <c r="F278" s="1" t="s">
        <v>4</v>
      </c>
      <c r="G278" s="3" t="s">
        <v>1217</v>
      </c>
    </row>
    <row r="279">
      <c r="A279" s="1" t="s">
        <v>1218</v>
      </c>
      <c r="B279" s="1" t="s">
        <v>89</v>
      </c>
      <c r="C279" s="1" t="s">
        <v>1219</v>
      </c>
      <c r="D279" s="3" t="s">
        <v>1220</v>
      </c>
      <c r="E279" s="2" t="str">
        <f>IMAGE("http://ift.tt/1f3A1NT",1)</f>
        <v/>
      </c>
      <c r="F279" s="1" t="s">
        <v>4</v>
      </c>
      <c r="G279" s="3" t="s">
        <v>1221</v>
      </c>
    </row>
    <row r="280">
      <c r="A280" s="1" t="s">
        <v>1222</v>
      </c>
      <c r="B280" s="1" t="s">
        <v>89</v>
      </c>
      <c r="C280" s="1" t="s">
        <v>1223</v>
      </c>
      <c r="D280" s="3" t="s">
        <v>1224</v>
      </c>
      <c r="E280" s="2" t="str">
        <f>IMAGE("http://ift.tt/1ax2eKk",1)</f>
        <v/>
      </c>
      <c r="F280" s="1" t="s">
        <v>4</v>
      </c>
      <c r="G280" s="3" t="s">
        <v>1225</v>
      </c>
    </row>
    <row r="281">
      <c r="A281" s="1" t="s">
        <v>1077</v>
      </c>
      <c r="B281" s="1" t="s">
        <v>1226</v>
      </c>
      <c r="C281" s="1" t="s">
        <v>1227</v>
      </c>
      <c r="D281" s="3" t="s">
        <v>1228</v>
      </c>
      <c r="E281" s="2" t="str">
        <f>IMAGE("http://ift.tt/MBz5sp",1)</f>
        <v/>
      </c>
      <c r="F281" s="1" t="s">
        <v>4</v>
      </c>
      <c r="G281" s="3" t="s">
        <v>1229</v>
      </c>
    </row>
    <row r="282">
      <c r="A282" s="1" t="s">
        <v>1230</v>
      </c>
      <c r="B282" s="1" t="s">
        <v>1231</v>
      </c>
      <c r="C282" s="1" t="s">
        <v>1232</v>
      </c>
      <c r="D282" s="3" t="s">
        <v>1233</v>
      </c>
      <c r="E282" s="2" t="str">
        <f>IMAGE("http://ift.tt/JlmffG",1)</f>
        <v/>
      </c>
      <c r="F282" s="1" t="s">
        <v>4</v>
      </c>
      <c r="G282" s="3" t="s">
        <v>1234</v>
      </c>
    </row>
    <row r="283">
      <c r="A283" s="1" t="s">
        <v>1235</v>
      </c>
      <c r="B283" s="1" t="s">
        <v>1236</v>
      </c>
      <c r="C283" s="1" t="s">
        <v>1237</v>
      </c>
      <c r="D283" s="1" t="s">
        <v>1238</v>
      </c>
      <c r="E283" s="2" t="str">
        <f t="shared" ref="E283:E285" si="39">IMAGE("http://ift.tt/eA8V8J",1)</f>
        <v/>
      </c>
      <c r="F283" s="1" t="s">
        <v>4</v>
      </c>
      <c r="G283" s="3" t="s">
        <v>1239</v>
      </c>
    </row>
    <row r="284">
      <c r="A284" s="1" t="s">
        <v>1240</v>
      </c>
      <c r="B284" s="1" t="s">
        <v>1241</v>
      </c>
      <c r="C284" s="1" t="s">
        <v>1242</v>
      </c>
      <c r="D284" s="1" t="s">
        <v>1243</v>
      </c>
      <c r="E284" s="2" t="str">
        <f t="shared" si="39"/>
        <v/>
      </c>
      <c r="F284" s="1" t="s">
        <v>4</v>
      </c>
      <c r="G284" s="3" t="s">
        <v>1244</v>
      </c>
    </row>
    <row r="285">
      <c r="A285" s="1" t="s">
        <v>1240</v>
      </c>
      <c r="B285" s="1" t="s">
        <v>1245</v>
      </c>
      <c r="C285" s="1" t="s">
        <v>1246</v>
      </c>
      <c r="D285" s="1" t="s">
        <v>1247</v>
      </c>
      <c r="E285" s="2" t="str">
        <f t="shared" si="39"/>
        <v/>
      </c>
      <c r="F285" s="1" t="s">
        <v>4</v>
      </c>
      <c r="G285" s="3" t="s">
        <v>1248</v>
      </c>
    </row>
    <row r="286">
      <c r="A286" s="1" t="s">
        <v>1249</v>
      </c>
      <c r="B286" s="1" t="s">
        <v>1250</v>
      </c>
      <c r="C286" s="1" t="s">
        <v>1251</v>
      </c>
      <c r="D286" s="3" t="s">
        <v>1252</v>
      </c>
      <c r="E286" s="2" t="str">
        <f>IMAGE("http://ift.tt/1nsyyH0",1)</f>
        <v/>
      </c>
      <c r="F286" s="1" t="s">
        <v>4</v>
      </c>
      <c r="G286" s="3" t="s">
        <v>1253</v>
      </c>
    </row>
    <row r="287">
      <c r="A287" s="1" t="s">
        <v>1254</v>
      </c>
      <c r="B287" s="1" t="s">
        <v>1255</v>
      </c>
      <c r="C287" s="1" t="s">
        <v>1256</v>
      </c>
      <c r="D287" s="3" t="s">
        <v>1257</v>
      </c>
      <c r="E287" s="2" t="str">
        <f>IMAGE("http://ift.tt/1fg6Sik",1)</f>
        <v/>
      </c>
      <c r="F287" s="1" t="s">
        <v>4</v>
      </c>
      <c r="G287" s="3" t="s">
        <v>1258</v>
      </c>
    </row>
    <row r="288">
      <c r="A288" s="1" t="s">
        <v>1259</v>
      </c>
      <c r="B288" s="1" t="s">
        <v>1260</v>
      </c>
      <c r="C288" s="1" t="s">
        <v>1261</v>
      </c>
      <c r="D288" s="1" t="s">
        <v>1262</v>
      </c>
      <c r="E288" s="2" t="str">
        <f>IMAGE("http://ift.tt/eA8V8J",1)</f>
        <v/>
      </c>
      <c r="F288" s="1" t="s">
        <v>4</v>
      </c>
      <c r="G288" s="3" t="s">
        <v>1263</v>
      </c>
    </row>
    <row r="289">
      <c r="A289" s="1" t="s">
        <v>1264</v>
      </c>
      <c r="B289" s="1" t="s">
        <v>804</v>
      </c>
      <c r="C289" s="1" t="s">
        <v>1265</v>
      </c>
      <c r="D289" s="3" t="s">
        <v>1266</v>
      </c>
      <c r="E289" s="2" t="str">
        <f>IMAGE("http://ift.tt/1aWBRCR",1)</f>
        <v/>
      </c>
      <c r="F289" s="1" t="s">
        <v>4</v>
      </c>
      <c r="G289" s="3" t="s">
        <v>1267</v>
      </c>
    </row>
    <row r="290">
      <c r="A290" s="1" t="s">
        <v>1268</v>
      </c>
      <c r="B290" s="1" t="s">
        <v>1269</v>
      </c>
      <c r="C290" s="1" t="s">
        <v>1270</v>
      </c>
      <c r="D290" s="1" t="s">
        <v>1271</v>
      </c>
      <c r="E290" s="2" t="str">
        <f t="shared" ref="E290:E293" si="40">IMAGE("http://ift.tt/eA8V8J",1)</f>
        <v/>
      </c>
      <c r="F290" s="1" t="s">
        <v>4</v>
      </c>
      <c r="G290" s="3" t="s">
        <v>1272</v>
      </c>
    </row>
    <row r="291">
      <c r="A291" s="1" t="s">
        <v>1273</v>
      </c>
      <c r="B291" s="1" t="s">
        <v>1274</v>
      </c>
      <c r="C291" s="1" t="s">
        <v>1275</v>
      </c>
      <c r="D291" s="1" t="s">
        <v>1276</v>
      </c>
      <c r="E291" s="2" t="str">
        <f t="shared" si="40"/>
        <v/>
      </c>
      <c r="F291" s="1" t="s">
        <v>4</v>
      </c>
      <c r="G291" s="3" t="s">
        <v>1277</v>
      </c>
    </row>
    <row r="292">
      <c r="A292" s="1" t="s">
        <v>1278</v>
      </c>
      <c r="B292" s="1" t="s">
        <v>1279</v>
      </c>
      <c r="C292" s="1" t="s">
        <v>1280</v>
      </c>
      <c r="D292" s="1" t="s">
        <v>1281</v>
      </c>
      <c r="E292" s="2" t="str">
        <f t="shared" si="40"/>
        <v/>
      </c>
      <c r="F292" s="1" t="s">
        <v>4</v>
      </c>
      <c r="G292" s="3" t="s">
        <v>1282</v>
      </c>
    </row>
    <row r="293">
      <c r="A293" s="1" t="s">
        <v>1283</v>
      </c>
      <c r="B293" s="1" t="s">
        <v>1284</v>
      </c>
      <c r="C293" s="1" t="s">
        <v>1285</v>
      </c>
      <c r="D293" s="1" t="s">
        <v>1286</v>
      </c>
      <c r="E293" s="2" t="str">
        <f t="shared" si="40"/>
        <v/>
      </c>
      <c r="F293" s="1" t="s">
        <v>4</v>
      </c>
      <c r="G293" s="3" t="s">
        <v>1287</v>
      </c>
    </row>
    <row r="294">
      <c r="A294" s="1" t="s">
        <v>1288</v>
      </c>
      <c r="B294" s="1" t="s">
        <v>1289</v>
      </c>
      <c r="C294" s="1" t="s">
        <v>1290</v>
      </c>
      <c r="D294" s="3" t="s">
        <v>1291</v>
      </c>
      <c r="E294" s="2" t="str">
        <f>IMAGE("http://ift.tt/1gIA6b9",1)</f>
        <v/>
      </c>
      <c r="F294" s="1" t="s">
        <v>4</v>
      </c>
      <c r="G294" s="3" t="s">
        <v>1292</v>
      </c>
    </row>
    <row r="295">
      <c r="A295" s="1" t="s">
        <v>1293</v>
      </c>
      <c r="B295" s="1" t="s">
        <v>1294</v>
      </c>
      <c r="C295" s="1" t="s">
        <v>1295</v>
      </c>
      <c r="D295" s="1" t="s">
        <v>1296</v>
      </c>
      <c r="E295" s="2" t="str">
        <f t="shared" ref="E295:E300" si="41">IMAGE("http://ift.tt/eA8V8J",1)</f>
        <v/>
      </c>
      <c r="F295" s="1" t="s">
        <v>4</v>
      </c>
      <c r="G295" s="3" t="s">
        <v>1297</v>
      </c>
    </row>
    <row r="296">
      <c r="A296" s="1" t="s">
        <v>1298</v>
      </c>
      <c r="B296" s="1" t="s">
        <v>1299</v>
      </c>
      <c r="C296" s="1" t="s">
        <v>1300</v>
      </c>
      <c r="D296" s="1" t="s">
        <v>1301</v>
      </c>
      <c r="E296" s="2" t="str">
        <f t="shared" si="41"/>
        <v/>
      </c>
      <c r="F296" s="1" t="s">
        <v>4</v>
      </c>
      <c r="G296" s="3" t="s">
        <v>1302</v>
      </c>
    </row>
    <row r="297">
      <c r="A297" s="1" t="s">
        <v>1273</v>
      </c>
      <c r="B297" s="1" t="s">
        <v>1274</v>
      </c>
      <c r="C297" s="1" t="s">
        <v>1275</v>
      </c>
      <c r="D297" s="1" t="s">
        <v>1276</v>
      </c>
      <c r="E297" s="2" t="str">
        <f t="shared" si="41"/>
        <v/>
      </c>
      <c r="F297" s="1" t="s">
        <v>4</v>
      </c>
      <c r="G297" s="3" t="s">
        <v>1277</v>
      </c>
    </row>
    <row r="298">
      <c r="A298" s="1" t="s">
        <v>1278</v>
      </c>
      <c r="B298" s="1" t="s">
        <v>1279</v>
      </c>
      <c r="C298" s="1" t="s">
        <v>1280</v>
      </c>
      <c r="D298" s="1" t="s">
        <v>1281</v>
      </c>
      <c r="E298" s="2" t="str">
        <f t="shared" si="41"/>
        <v/>
      </c>
      <c r="F298" s="1" t="s">
        <v>4</v>
      </c>
      <c r="G298" s="3" t="s">
        <v>1282</v>
      </c>
    </row>
    <row r="299">
      <c r="A299" s="1" t="s">
        <v>1303</v>
      </c>
      <c r="B299" s="1" t="s">
        <v>1304</v>
      </c>
      <c r="C299" s="1" t="s">
        <v>1305</v>
      </c>
      <c r="D299" s="1" t="s">
        <v>1306</v>
      </c>
      <c r="E299" s="2" t="str">
        <f t="shared" si="41"/>
        <v/>
      </c>
      <c r="F299" s="1" t="s">
        <v>4</v>
      </c>
      <c r="G299" s="3" t="s">
        <v>1307</v>
      </c>
    </row>
    <row r="300">
      <c r="A300" s="1" t="s">
        <v>1308</v>
      </c>
      <c r="B300" s="1" t="s">
        <v>1309</v>
      </c>
      <c r="C300" s="1" t="s">
        <v>1310</v>
      </c>
      <c r="D300" s="1" t="s">
        <v>1311</v>
      </c>
      <c r="E300" s="2" t="str">
        <f t="shared" si="41"/>
        <v/>
      </c>
      <c r="F300" s="1" t="s">
        <v>4</v>
      </c>
      <c r="G300" s="3" t="s">
        <v>1312</v>
      </c>
    </row>
    <row r="301">
      <c r="A301" s="1" t="s">
        <v>1308</v>
      </c>
      <c r="B301" s="1" t="s">
        <v>1313</v>
      </c>
      <c r="C301" s="1" t="s">
        <v>1314</v>
      </c>
      <c r="D301" s="3" t="s">
        <v>1315</v>
      </c>
      <c r="E301" s="2" t="str">
        <f>IMAGE("http://ift.tt/1bbp9hN",1)</f>
        <v/>
      </c>
      <c r="F301" s="1" t="s">
        <v>4</v>
      </c>
      <c r="G301" s="3" t="s">
        <v>1316</v>
      </c>
    </row>
    <row r="302">
      <c r="A302" s="1" t="s">
        <v>1317</v>
      </c>
      <c r="B302" s="1" t="s">
        <v>1318</v>
      </c>
      <c r="C302" s="1" t="s">
        <v>1319</v>
      </c>
      <c r="D302" s="1" t="s">
        <v>1320</v>
      </c>
      <c r="E302" s="2" t="str">
        <f t="shared" ref="E302:E303" si="42">IMAGE("http://ift.tt/eA8V8J",1)</f>
        <v/>
      </c>
      <c r="F302" s="1" t="s">
        <v>4</v>
      </c>
      <c r="G302" s="3" t="s">
        <v>1321</v>
      </c>
    </row>
    <row r="303">
      <c r="A303" s="1" t="s">
        <v>1322</v>
      </c>
      <c r="B303" s="1" t="s">
        <v>1323</v>
      </c>
      <c r="C303" s="1" t="s">
        <v>1324</v>
      </c>
      <c r="D303" s="3" t="s">
        <v>1325</v>
      </c>
      <c r="E303" s="2" t="str">
        <f t="shared" si="42"/>
        <v/>
      </c>
      <c r="F303" s="1" t="s">
        <v>4</v>
      </c>
      <c r="G303" s="3" t="s">
        <v>1326</v>
      </c>
    </row>
    <row r="304">
      <c r="A304" s="1" t="s">
        <v>1327</v>
      </c>
      <c r="B304" s="1" t="s">
        <v>1328</v>
      </c>
      <c r="C304" s="1" t="s">
        <v>1329</v>
      </c>
      <c r="D304" s="3" t="s">
        <v>1330</v>
      </c>
      <c r="E304" s="2" t="str">
        <f>IMAGE("http://ift.tt/1ifhkta",1)</f>
        <v/>
      </c>
      <c r="F304" s="1" t="s">
        <v>4</v>
      </c>
      <c r="G304" s="3" t="s">
        <v>1331</v>
      </c>
    </row>
    <row r="305">
      <c r="A305" s="1" t="s">
        <v>1332</v>
      </c>
      <c r="B305" s="1" t="s">
        <v>1333</v>
      </c>
      <c r="C305" s="1" t="s">
        <v>1334</v>
      </c>
      <c r="D305" s="3" t="s">
        <v>1335</v>
      </c>
      <c r="E305" s="2" t="str">
        <f>IMAGE("http://ift.tt/1iRAx7d",1)</f>
        <v/>
      </c>
      <c r="F305" s="1" t="s">
        <v>4</v>
      </c>
      <c r="G305" s="3" t="s">
        <v>1336</v>
      </c>
    </row>
    <row r="306">
      <c r="A306" s="1" t="s">
        <v>1337</v>
      </c>
      <c r="B306" s="1" t="s">
        <v>1338</v>
      </c>
      <c r="C306" s="1" t="s">
        <v>1339</v>
      </c>
      <c r="D306" s="1" t="s">
        <v>1340</v>
      </c>
      <c r="E306" s="2" t="str">
        <f>IMAGE("http://ift.tt/eA8V8J",1)</f>
        <v/>
      </c>
      <c r="F306" s="1" t="s">
        <v>4</v>
      </c>
      <c r="G306" s="3" t="s">
        <v>1341</v>
      </c>
    </row>
    <row r="307">
      <c r="A307" s="1" t="s">
        <v>1342</v>
      </c>
      <c r="B307" s="1" t="s">
        <v>804</v>
      </c>
      <c r="C307" s="1" t="s">
        <v>1343</v>
      </c>
      <c r="D307" s="3" t="s">
        <v>1344</v>
      </c>
      <c r="E307" s="2" t="str">
        <f>IMAGE("http://ift.tt/1aWBRCR",1)</f>
        <v/>
      </c>
      <c r="F307" s="1" t="s">
        <v>4</v>
      </c>
      <c r="G307" s="3" t="s">
        <v>1345</v>
      </c>
    </row>
    <row r="308">
      <c r="A308" s="1" t="s">
        <v>1346</v>
      </c>
      <c r="B308" s="1" t="s">
        <v>255</v>
      </c>
      <c r="C308" s="1" t="s">
        <v>1347</v>
      </c>
      <c r="D308" s="3" t="s">
        <v>1348</v>
      </c>
      <c r="E308" s="2" t="str">
        <f>IMAGE("http://ift.tt/1iRACIa",1)</f>
        <v/>
      </c>
      <c r="F308" s="1" t="s">
        <v>4</v>
      </c>
      <c r="G308" s="3" t="s">
        <v>1349</v>
      </c>
    </row>
    <row r="309">
      <c r="A309" s="1" t="s">
        <v>1346</v>
      </c>
      <c r="B309" s="1" t="s">
        <v>804</v>
      </c>
      <c r="C309" s="1" t="s">
        <v>1350</v>
      </c>
      <c r="D309" s="3" t="s">
        <v>1351</v>
      </c>
      <c r="E309" s="2" t="str">
        <f>IMAGE("http://ift.tt/1ifhzVe",1)</f>
        <v/>
      </c>
      <c r="F309" s="1" t="s">
        <v>4</v>
      </c>
      <c r="G309" s="3" t="s">
        <v>1352</v>
      </c>
    </row>
    <row r="310">
      <c r="A310" s="1" t="s">
        <v>1353</v>
      </c>
      <c r="B310" s="1" t="s">
        <v>1354</v>
      </c>
      <c r="C310" s="1" t="s">
        <v>1355</v>
      </c>
      <c r="D310" s="1" t="s">
        <v>1356</v>
      </c>
      <c r="E310" s="2" t="str">
        <f t="shared" ref="E310:E311" si="43">IMAGE("http://ift.tt/eA8V8J",1)</f>
        <v/>
      </c>
      <c r="F310" s="1" t="s">
        <v>4</v>
      </c>
      <c r="G310" s="3" t="s">
        <v>1357</v>
      </c>
    </row>
    <row r="311">
      <c r="A311" s="1" t="s">
        <v>1358</v>
      </c>
      <c r="B311" s="1" t="s">
        <v>1359</v>
      </c>
      <c r="C311" s="1" t="s">
        <v>1360</v>
      </c>
      <c r="D311" s="1" t="s">
        <v>1361</v>
      </c>
      <c r="E311" s="2" t="str">
        <f t="shared" si="43"/>
        <v/>
      </c>
      <c r="F311" s="1" t="s">
        <v>4</v>
      </c>
      <c r="G311" s="3" t="s">
        <v>1362</v>
      </c>
    </row>
    <row r="312">
      <c r="A312" s="1" t="s">
        <v>1363</v>
      </c>
      <c r="B312" s="1" t="s">
        <v>1364</v>
      </c>
      <c r="C312" s="1" t="s">
        <v>1365</v>
      </c>
      <c r="D312" s="3" t="s">
        <v>1366</v>
      </c>
      <c r="E312" s="2" t="str">
        <f>IMAGE("http://ift.tt/1dRvkUP",1)</f>
        <v/>
      </c>
      <c r="F312" s="1" t="s">
        <v>4</v>
      </c>
      <c r="G312" s="3" t="s">
        <v>1367</v>
      </c>
    </row>
    <row r="313">
      <c r="A313" s="1" t="s">
        <v>1368</v>
      </c>
      <c r="B313" s="1" t="s">
        <v>1369</v>
      </c>
      <c r="C313" s="1" t="s">
        <v>1370</v>
      </c>
      <c r="D313" s="1" t="s">
        <v>1371</v>
      </c>
      <c r="E313" s="2" t="str">
        <f t="shared" ref="E313:E325" si="44">IMAGE("http://ift.tt/eA8V8J",1)</f>
        <v/>
      </c>
      <c r="F313" s="1" t="s">
        <v>4</v>
      </c>
      <c r="G313" s="3" t="s">
        <v>1372</v>
      </c>
    </row>
    <row r="314">
      <c r="A314" s="1" t="s">
        <v>1368</v>
      </c>
      <c r="B314" s="1" t="s">
        <v>1373</v>
      </c>
      <c r="C314" s="1" t="s">
        <v>1374</v>
      </c>
      <c r="D314" s="1" t="s">
        <v>1375</v>
      </c>
      <c r="E314" s="2" t="str">
        <f t="shared" si="44"/>
        <v/>
      </c>
      <c r="F314" s="1" t="s">
        <v>4</v>
      </c>
      <c r="G314" s="3" t="s">
        <v>1376</v>
      </c>
    </row>
    <row r="315">
      <c r="A315" s="1" t="s">
        <v>1377</v>
      </c>
      <c r="B315" s="1" t="s">
        <v>1378</v>
      </c>
      <c r="C315" s="1" t="s">
        <v>1379</v>
      </c>
      <c r="D315" s="1" t="s">
        <v>1380</v>
      </c>
      <c r="E315" s="2" t="str">
        <f t="shared" si="44"/>
        <v/>
      </c>
      <c r="F315" s="1" t="s">
        <v>4</v>
      </c>
      <c r="G315" s="3" t="s">
        <v>1381</v>
      </c>
    </row>
    <row r="316">
      <c r="A316" s="1" t="s">
        <v>1382</v>
      </c>
      <c r="B316" s="1" t="s">
        <v>1309</v>
      </c>
      <c r="C316" s="1" t="s">
        <v>1310</v>
      </c>
      <c r="D316" s="1" t="s">
        <v>1311</v>
      </c>
      <c r="E316" s="2" t="str">
        <f t="shared" si="44"/>
        <v/>
      </c>
      <c r="F316" s="1" t="s">
        <v>4</v>
      </c>
      <c r="G316" s="3" t="s">
        <v>1383</v>
      </c>
    </row>
    <row r="317">
      <c r="A317" s="1" t="s">
        <v>1382</v>
      </c>
      <c r="B317" s="1" t="s">
        <v>1384</v>
      </c>
      <c r="C317" s="1" t="s">
        <v>1385</v>
      </c>
      <c r="D317" s="1" t="s">
        <v>1386</v>
      </c>
      <c r="E317" s="2" t="str">
        <f t="shared" si="44"/>
        <v/>
      </c>
      <c r="F317" s="1" t="s">
        <v>4</v>
      </c>
      <c r="G317" s="3" t="s">
        <v>1387</v>
      </c>
    </row>
    <row r="318">
      <c r="A318" s="1" t="s">
        <v>1388</v>
      </c>
      <c r="B318" s="1" t="s">
        <v>1068</v>
      </c>
      <c r="C318" s="1" t="s">
        <v>1389</v>
      </c>
      <c r="D318" s="3" t="s">
        <v>1070</v>
      </c>
      <c r="E318" s="2" t="str">
        <f t="shared" si="44"/>
        <v/>
      </c>
      <c r="F318" s="1" t="s">
        <v>4</v>
      </c>
      <c r="G318" s="3" t="s">
        <v>1390</v>
      </c>
    </row>
    <row r="319">
      <c r="A319" s="1" t="s">
        <v>1391</v>
      </c>
      <c r="B319" s="1" t="s">
        <v>1392</v>
      </c>
      <c r="C319" s="1" t="s">
        <v>1393</v>
      </c>
      <c r="D319" s="1" t="s">
        <v>1394</v>
      </c>
      <c r="E319" s="2" t="str">
        <f t="shared" si="44"/>
        <v/>
      </c>
      <c r="F319" s="1" t="s">
        <v>4</v>
      </c>
      <c r="G319" s="3" t="s">
        <v>1395</v>
      </c>
    </row>
    <row r="320">
      <c r="A320" s="1" t="s">
        <v>1368</v>
      </c>
      <c r="B320" s="1" t="s">
        <v>1369</v>
      </c>
      <c r="C320" s="1" t="s">
        <v>1370</v>
      </c>
      <c r="D320" s="1" t="s">
        <v>1371</v>
      </c>
      <c r="E320" s="2" t="str">
        <f t="shared" si="44"/>
        <v/>
      </c>
      <c r="F320" s="1" t="s">
        <v>4</v>
      </c>
      <c r="G320" s="3" t="s">
        <v>1372</v>
      </c>
    </row>
    <row r="321">
      <c r="A321" s="1" t="s">
        <v>1368</v>
      </c>
      <c r="B321" s="1" t="s">
        <v>1373</v>
      </c>
      <c r="C321" s="1" t="s">
        <v>1374</v>
      </c>
      <c r="D321" s="1" t="s">
        <v>1396</v>
      </c>
      <c r="E321" s="2" t="str">
        <f t="shared" si="44"/>
        <v/>
      </c>
      <c r="F321" s="1" t="s">
        <v>4</v>
      </c>
      <c r="G321" s="3" t="s">
        <v>1376</v>
      </c>
    </row>
    <row r="322">
      <c r="A322" s="1" t="s">
        <v>1377</v>
      </c>
      <c r="B322" s="1" t="s">
        <v>1378</v>
      </c>
      <c r="C322" s="1" t="s">
        <v>1379</v>
      </c>
      <c r="D322" s="1" t="s">
        <v>1380</v>
      </c>
      <c r="E322" s="2" t="str">
        <f t="shared" si="44"/>
        <v/>
      </c>
      <c r="F322" s="1" t="s">
        <v>4</v>
      </c>
      <c r="G322" s="3" t="s">
        <v>1381</v>
      </c>
    </row>
    <row r="323">
      <c r="A323" s="1" t="s">
        <v>1382</v>
      </c>
      <c r="B323" s="1" t="s">
        <v>1309</v>
      </c>
      <c r="C323" s="1" t="s">
        <v>1310</v>
      </c>
      <c r="D323" s="1" t="s">
        <v>1311</v>
      </c>
      <c r="E323" s="2" t="str">
        <f t="shared" si="44"/>
        <v/>
      </c>
      <c r="F323" s="1" t="s">
        <v>4</v>
      </c>
      <c r="G323" s="3" t="s">
        <v>1383</v>
      </c>
    </row>
    <row r="324">
      <c r="A324" s="1" t="s">
        <v>1382</v>
      </c>
      <c r="B324" s="1" t="s">
        <v>1384</v>
      </c>
      <c r="C324" s="1" t="s">
        <v>1385</v>
      </c>
      <c r="D324" s="1" t="s">
        <v>1386</v>
      </c>
      <c r="E324" s="2" t="str">
        <f t="shared" si="44"/>
        <v/>
      </c>
      <c r="F324" s="1" t="s">
        <v>4</v>
      </c>
      <c r="G324" s="3" t="s">
        <v>1387</v>
      </c>
    </row>
    <row r="325">
      <c r="A325" s="1" t="s">
        <v>1397</v>
      </c>
      <c r="B325" s="1" t="s">
        <v>1398</v>
      </c>
      <c r="C325" s="1" t="s">
        <v>1399</v>
      </c>
      <c r="D325" s="1" t="s">
        <v>1400</v>
      </c>
      <c r="E325" s="2" t="str">
        <f t="shared" si="44"/>
        <v/>
      </c>
      <c r="F325" s="1" t="s">
        <v>4</v>
      </c>
      <c r="G325" s="3" t="s">
        <v>1401</v>
      </c>
    </row>
    <row r="326">
      <c r="A326" s="1" t="s">
        <v>1397</v>
      </c>
      <c r="B326" s="1" t="s">
        <v>1402</v>
      </c>
      <c r="C326" s="1" t="s">
        <v>1403</v>
      </c>
      <c r="D326" s="3" t="s">
        <v>1404</v>
      </c>
      <c r="E326" s="2" t="str">
        <f>IMAGE("http://ift.tt/1nt7AyM",1)</f>
        <v/>
      </c>
      <c r="F326" s="1" t="s">
        <v>4</v>
      </c>
      <c r="G326" s="3" t="s">
        <v>1405</v>
      </c>
    </row>
    <row r="327">
      <c r="A327" s="1" t="s">
        <v>1406</v>
      </c>
      <c r="B327" s="1" t="s">
        <v>1407</v>
      </c>
      <c r="C327" s="1" t="s">
        <v>1408</v>
      </c>
      <c r="D327" s="1" t="s">
        <v>1409</v>
      </c>
      <c r="E327" s="2" t="str">
        <f t="shared" ref="E327:E329" si="45">IMAGE("http://ift.tt/eA8V8J",1)</f>
        <v/>
      </c>
      <c r="F327" s="1" t="s">
        <v>4</v>
      </c>
      <c r="G327" s="3" t="s">
        <v>1410</v>
      </c>
    </row>
    <row r="328">
      <c r="A328" s="1" t="s">
        <v>1411</v>
      </c>
      <c r="B328" s="1" t="s">
        <v>1412</v>
      </c>
      <c r="C328" s="1" t="s">
        <v>1413</v>
      </c>
      <c r="D328" s="1" t="s">
        <v>1414</v>
      </c>
      <c r="E328" s="2" t="str">
        <f t="shared" si="45"/>
        <v/>
      </c>
      <c r="F328" s="1" t="s">
        <v>4</v>
      </c>
      <c r="G328" s="3" t="s">
        <v>1415</v>
      </c>
    </row>
    <row r="329">
      <c r="A329" s="1" t="s">
        <v>1416</v>
      </c>
      <c r="B329" s="1" t="s">
        <v>1417</v>
      </c>
      <c r="C329" s="1" t="s">
        <v>1418</v>
      </c>
      <c r="D329" s="1" t="s">
        <v>1419</v>
      </c>
      <c r="E329" s="2" t="str">
        <f t="shared" si="45"/>
        <v/>
      </c>
      <c r="F329" s="1" t="s">
        <v>4</v>
      </c>
      <c r="G329" s="3" t="s">
        <v>1420</v>
      </c>
    </row>
    <row r="330">
      <c r="A330" s="1" t="s">
        <v>1421</v>
      </c>
      <c r="B330" s="1" t="s">
        <v>1422</v>
      </c>
      <c r="C330" s="1" t="s">
        <v>1423</v>
      </c>
      <c r="D330" s="3" t="s">
        <v>1424</v>
      </c>
      <c r="E330" s="2" t="str">
        <f>IMAGE("http://ift.tt/1kh1fUD",1)</f>
        <v/>
      </c>
      <c r="F330" s="1" t="s">
        <v>4</v>
      </c>
      <c r="G330" s="3" t="s">
        <v>1425</v>
      </c>
    </row>
    <row r="331">
      <c r="A331" s="1" t="s">
        <v>1421</v>
      </c>
      <c r="B331" s="1" t="s">
        <v>1426</v>
      </c>
      <c r="C331" s="1" t="s">
        <v>1427</v>
      </c>
      <c r="D331" s="1" t="s">
        <v>1428</v>
      </c>
      <c r="E331" s="2" t="str">
        <f t="shared" ref="E331:E335" si="46">IMAGE("http://ift.tt/eA8V8J",1)</f>
        <v/>
      </c>
      <c r="F331" s="1" t="s">
        <v>4</v>
      </c>
      <c r="G331" s="3" t="s">
        <v>1429</v>
      </c>
    </row>
    <row r="332">
      <c r="A332" s="1" t="s">
        <v>1430</v>
      </c>
      <c r="B332" s="1" t="s">
        <v>1431</v>
      </c>
      <c r="C332" s="1" t="s">
        <v>1432</v>
      </c>
      <c r="D332" s="1" t="s">
        <v>1433</v>
      </c>
      <c r="E332" s="2" t="str">
        <f t="shared" si="46"/>
        <v/>
      </c>
      <c r="F332" s="1" t="s">
        <v>4</v>
      </c>
      <c r="G332" s="3" t="s">
        <v>1434</v>
      </c>
    </row>
    <row r="333">
      <c r="A333" s="1" t="s">
        <v>1435</v>
      </c>
      <c r="B333" s="1" t="s">
        <v>1436</v>
      </c>
      <c r="C333" s="1" t="s">
        <v>1437</v>
      </c>
      <c r="D333" s="1" t="s">
        <v>1438</v>
      </c>
      <c r="E333" s="2" t="str">
        <f t="shared" si="46"/>
        <v/>
      </c>
      <c r="F333" s="1" t="s">
        <v>4</v>
      </c>
      <c r="G333" s="3" t="s">
        <v>1439</v>
      </c>
    </row>
    <row r="334">
      <c r="A334" s="1" t="s">
        <v>1440</v>
      </c>
      <c r="B334" s="1" t="s">
        <v>1441</v>
      </c>
      <c r="C334" s="1" t="s">
        <v>1442</v>
      </c>
      <c r="D334" s="1" t="s">
        <v>1443</v>
      </c>
      <c r="E334" s="2" t="str">
        <f t="shared" si="46"/>
        <v/>
      </c>
      <c r="F334" s="1" t="s">
        <v>4</v>
      </c>
      <c r="G334" s="3" t="s">
        <v>1444</v>
      </c>
    </row>
    <row r="335">
      <c r="A335" s="1" t="s">
        <v>1445</v>
      </c>
      <c r="B335" s="1" t="s">
        <v>1446</v>
      </c>
      <c r="C335" s="1" t="s">
        <v>1447</v>
      </c>
      <c r="D335" s="1" t="s">
        <v>1448</v>
      </c>
      <c r="E335" s="2" t="str">
        <f t="shared" si="46"/>
        <v/>
      </c>
      <c r="F335" s="1" t="s">
        <v>4</v>
      </c>
      <c r="G335" s="3" t="s">
        <v>1449</v>
      </c>
    </row>
    <row r="336">
      <c r="A336" s="1" t="s">
        <v>1450</v>
      </c>
      <c r="B336" s="1" t="s">
        <v>893</v>
      </c>
      <c r="C336" s="1" t="s">
        <v>1451</v>
      </c>
      <c r="D336" s="3" t="s">
        <v>1452</v>
      </c>
      <c r="E336" s="2" t="str">
        <f>IMAGE("http://ift.tt/1boVbGA",1)</f>
        <v/>
      </c>
      <c r="F336" s="1" t="s">
        <v>4</v>
      </c>
      <c r="G336" s="3" t="s">
        <v>1453</v>
      </c>
    </row>
    <row r="337">
      <c r="A337" s="1" t="s">
        <v>1454</v>
      </c>
      <c r="B337" s="1" t="s">
        <v>1177</v>
      </c>
      <c r="C337" s="1" t="s">
        <v>1455</v>
      </c>
      <c r="D337" s="3" t="s">
        <v>1456</v>
      </c>
      <c r="E337" s="2" t="str">
        <f>IMAGE("http://ift.tt/eA8V8J",1)</f>
        <v/>
      </c>
      <c r="F337" s="1" t="s">
        <v>4</v>
      </c>
      <c r="G337" s="3" t="s">
        <v>1457</v>
      </c>
    </row>
    <row r="338">
      <c r="A338" s="1" t="s">
        <v>1458</v>
      </c>
      <c r="B338" s="1" t="s">
        <v>1459</v>
      </c>
      <c r="C338" s="1" t="s">
        <v>1460</v>
      </c>
      <c r="D338" s="3" t="s">
        <v>1461</v>
      </c>
      <c r="E338" s="2" t="str">
        <f>IMAGE("http://ift.tt/1fC09zS",1)</f>
        <v/>
      </c>
      <c r="F338" s="1" t="s">
        <v>4</v>
      </c>
      <c r="G338" s="3" t="s">
        <v>1462</v>
      </c>
    </row>
    <row r="339">
      <c r="A339" s="1" t="s">
        <v>1463</v>
      </c>
      <c r="B339" s="1" t="s">
        <v>1323</v>
      </c>
      <c r="C339" s="1" t="s">
        <v>1464</v>
      </c>
      <c r="D339" s="3" t="s">
        <v>1465</v>
      </c>
      <c r="E339" s="2" t="str">
        <f>IMAGE("http://ift.tt/1ec6uVU",1)</f>
        <v/>
      </c>
      <c r="F339" s="1" t="s">
        <v>4</v>
      </c>
      <c r="G339" s="3" t="s">
        <v>1466</v>
      </c>
    </row>
    <row r="340">
      <c r="A340" s="1" t="s">
        <v>1411</v>
      </c>
      <c r="B340" s="1" t="s">
        <v>1467</v>
      </c>
      <c r="C340" s="1" t="s">
        <v>1468</v>
      </c>
      <c r="D340" s="1" t="s">
        <v>9</v>
      </c>
      <c r="E340" s="2" t="str">
        <f t="shared" ref="E340:E342" si="47">IMAGE("http://ift.tt/eA8V8J",1)</f>
        <v/>
      </c>
      <c r="F340" s="1" t="s">
        <v>4</v>
      </c>
      <c r="G340" s="3" t="s">
        <v>1469</v>
      </c>
    </row>
    <row r="341">
      <c r="A341" s="1" t="s">
        <v>1470</v>
      </c>
      <c r="B341" s="1" t="s">
        <v>123</v>
      </c>
      <c r="C341" s="1" t="s">
        <v>1471</v>
      </c>
      <c r="D341" s="1" t="s">
        <v>1472</v>
      </c>
      <c r="E341" s="2" t="str">
        <f t="shared" si="47"/>
        <v/>
      </c>
      <c r="F341" s="1" t="s">
        <v>4</v>
      </c>
      <c r="G341" s="3" t="s">
        <v>1473</v>
      </c>
    </row>
    <row r="342">
      <c r="A342" s="1" t="s">
        <v>1474</v>
      </c>
      <c r="B342" s="1" t="s">
        <v>1475</v>
      </c>
      <c r="C342" s="1" t="s">
        <v>1476</v>
      </c>
      <c r="D342" s="3" t="s">
        <v>1477</v>
      </c>
      <c r="E342" s="2" t="str">
        <f t="shared" si="47"/>
        <v/>
      </c>
      <c r="F342" s="1" t="s">
        <v>4</v>
      </c>
      <c r="G342" s="3" t="s">
        <v>1478</v>
      </c>
    </row>
    <row r="343">
      <c r="A343" s="1" t="s">
        <v>1479</v>
      </c>
      <c r="B343" s="1" t="s">
        <v>1480</v>
      </c>
      <c r="C343" s="1" t="s">
        <v>1481</v>
      </c>
      <c r="D343" s="3" t="s">
        <v>1482</v>
      </c>
      <c r="E343" s="2" t="str">
        <f>IMAGE("http://ift.tt/1fgttve",1)</f>
        <v/>
      </c>
      <c r="F343" s="1" t="s">
        <v>4</v>
      </c>
      <c r="G343" s="3" t="s">
        <v>1483</v>
      </c>
    </row>
    <row r="344">
      <c r="A344" s="1" t="s">
        <v>1479</v>
      </c>
      <c r="B344" s="1" t="s">
        <v>426</v>
      </c>
      <c r="C344" s="1" t="s">
        <v>1484</v>
      </c>
      <c r="D344" s="1" t="s">
        <v>1485</v>
      </c>
      <c r="E344" s="2" t="str">
        <f t="shared" ref="E344:E345" si="48">IMAGE("http://ift.tt/eA8V8J",1)</f>
        <v/>
      </c>
      <c r="F344" s="1" t="s">
        <v>4</v>
      </c>
      <c r="G344" s="3" t="s">
        <v>1486</v>
      </c>
    </row>
    <row r="345">
      <c r="A345" s="1" t="s">
        <v>1487</v>
      </c>
      <c r="B345" s="1" t="s">
        <v>1488</v>
      </c>
      <c r="C345" s="1" t="s">
        <v>1489</v>
      </c>
      <c r="D345" s="1" t="s">
        <v>1490</v>
      </c>
      <c r="E345" s="2" t="str">
        <f t="shared" si="48"/>
        <v/>
      </c>
      <c r="F345" s="1" t="s">
        <v>4</v>
      </c>
      <c r="G345" s="3" t="s">
        <v>1491</v>
      </c>
    </row>
    <row r="346">
      <c r="A346" s="1" t="s">
        <v>1492</v>
      </c>
      <c r="B346" s="1" t="s">
        <v>1493</v>
      </c>
      <c r="C346" s="1" t="s">
        <v>1494</v>
      </c>
      <c r="D346" s="3" t="s">
        <v>1495</v>
      </c>
      <c r="E346" s="2" t="str">
        <f>IMAGE("http://ift.tt/1ntoJs9",1)</f>
        <v/>
      </c>
      <c r="F346" s="1" t="s">
        <v>4</v>
      </c>
      <c r="G346" s="3" t="s">
        <v>1496</v>
      </c>
    </row>
    <row r="347">
      <c r="A347" s="1" t="s">
        <v>1497</v>
      </c>
      <c r="B347" s="1" t="s">
        <v>1498</v>
      </c>
      <c r="C347" s="1" t="s">
        <v>1499</v>
      </c>
      <c r="D347" s="1" t="s">
        <v>1500</v>
      </c>
      <c r="E347" s="2" t="str">
        <f t="shared" ref="E347:E349" si="49">IMAGE("http://ift.tt/eA8V8J",1)</f>
        <v/>
      </c>
      <c r="F347" s="1" t="s">
        <v>4</v>
      </c>
      <c r="G347" s="3" t="s">
        <v>1501</v>
      </c>
    </row>
    <row r="348">
      <c r="A348" s="1" t="s">
        <v>1497</v>
      </c>
      <c r="B348" s="1" t="s">
        <v>1502</v>
      </c>
      <c r="C348" s="1" t="s">
        <v>1503</v>
      </c>
      <c r="D348" s="1" t="s">
        <v>1504</v>
      </c>
      <c r="E348" s="2" t="str">
        <f t="shared" si="49"/>
        <v/>
      </c>
      <c r="F348" s="1" t="s">
        <v>4</v>
      </c>
      <c r="G348" s="3" t="s">
        <v>1505</v>
      </c>
    </row>
    <row r="349">
      <c r="A349" s="1" t="s">
        <v>1506</v>
      </c>
      <c r="B349" s="1" t="s">
        <v>1507</v>
      </c>
      <c r="C349" s="1" t="s">
        <v>1508</v>
      </c>
      <c r="D349" s="1" t="s">
        <v>1509</v>
      </c>
      <c r="E349" s="2" t="str">
        <f t="shared" si="49"/>
        <v/>
      </c>
      <c r="F349" s="1" t="s">
        <v>4</v>
      </c>
      <c r="G349" s="3" t="s">
        <v>1510</v>
      </c>
    </row>
    <row r="350">
      <c r="A350" s="1" t="s">
        <v>1511</v>
      </c>
      <c r="B350" s="1" t="s">
        <v>1512</v>
      </c>
      <c r="C350" s="1" t="s">
        <v>1513</v>
      </c>
      <c r="D350" s="3" t="s">
        <v>1514</v>
      </c>
      <c r="E350" s="2" t="str">
        <f>IMAGE("http://ift.tt/UJmW5i",1)</f>
        <v/>
      </c>
      <c r="F350" s="1" t="s">
        <v>4</v>
      </c>
      <c r="G350" s="3" t="s">
        <v>1515</v>
      </c>
    </row>
    <row r="351">
      <c r="A351" s="1" t="s">
        <v>1516</v>
      </c>
      <c r="B351" s="1" t="s">
        <v>1517</v>
      </c>
      <c r="C351" s="1" t="s">
        <v>1518</v>
      </c>
      <c r="D351" s="1" t="s">
        <v>1519</v>
      </c>
      <c r="E351" s="2" t="str">
        <f>IMAGE("http://ift.tt/eA8V8J",1)</f>
        <v/>
      </c>
      <c r="F351" s="1" t="s">
        <v>4</v>
      </c>
      <c r="G351" s="3" t="s">
        <v>1520</v>
      </c>
    </row>
    <row r="352">
      <c r="A352" s="1" t="s">
        <v>1521</v>
      </c>
      <c r="B352" s="1" t="s">
        <v>1522</v>
      </c>
      <c r="C352" s="1" t="s">
        <v>1523</v>
      </c>
      <c r="D352" s="3" t="s">
        <v>1524</v>
      </c>
      <c r="E352" s="2" t="str">
        <f>IMAGE("http://ift.tt/1fgv98a",1)</f>
        <v/>
      </c>
      <c r="F352" s="1" t="s">
        <v>4</v>
      </c>
      <c r="G352" s="3" t="s">
        <v>1525</v>
      </c>
    </row>
    <row r="353">
      <c r="A353" s="1" t="s">
        <v>1526</v>
      </c>
      <c r="B353" s="1" t="s">
        <v>1512</v>
      </c>
      <c r="C353" s="1" t="s">
        <v>1527</v>
      </c>
      <c r="D353" s="3" t="s">
        <v>1528</v>
      </c>
      <c r="E353" s="2" t="str">
        <f>IMAGE("http://ift.tt/1fgv9Vu",1)</f>
        <v/>
      </c>
      <c r="F353" s="1" t="s">
        <v>4</v>
      </c>
      <c r="G353" s="3" t="s">
        <v>1529</v>
      </c>
    </row>
    <row r="354">
      <c r="A354" s="1" t="s">
        <v>1530</v>
      </c>
      <c r="B354" s="1" t="s">
        <v>1531</v>
      </c>
      <c r="C354" s="1" t="s">
        <v>1532</v>
      </c>
      <c r="D354" s="3" t="s">
        <v>1533</v>
      </c>
      <c r="E354" s="2" t="str">
        <f>IMAGE("http://ift.tt/1ntsttD",1)</f>
        <v/>
      </c>
      <c r="F354" s="1" t="s">
        <v>4</v>
      </c>
      <c r="G354" s="3" t="s">
        <v>1534</v>
      </c>
    </row>
    <row r="355">
      <c r="A355" s="1" t="s">
        <v>1535</v>
      </c>
      <c r="B355" s="1" t="s">
        <v>1536</v>
      </c>
      <c r="C355" s="1" t="s">
        <v>1537</v>
      </c>
      <c r="D355" s="3" t="s">
        <v>1538</v>
      </c>
      <c r="E355" s="2" t="str">
        <f>IMAGE("http://ift.tt/1fklQ8Q",1)</f>
        <v/>
      </c>
      <c r="F355" s="1" t="s">
        <v>4</v>
      </c>
      <c r="G355" s="3" t="s">
        <v>1539</v>
      </c>
    </row>
    <row r="356">
      <c r="A356" s="1" t="s">
        <v>1540</v>
      </c>
      <c r="B356" s="1" t="s">
        <v>1536</v>
      </c>
      <c r="C356" s="1" t="s">
        <v>1537</v>
      </c>
      <c r="D356" s="3" t="s">
        <v>1541</v>
      </c>
      <c r="E356" s="2" t="str">
        <f>IMAGE("http://ift.tt/1ntsvBX",1)</f>
        <v/>
      </c>
      <c r="F356" s="1" t="s">
        <v>4</v>
      </c>
      <c r="G356" s="3" t="s">
        <v>1542</v>
      </c>
    </row>
    <row r="357">
      <c r="A357" s="1" t="s">
        <v>1543</v>
      </c>
      <c r="B357" s="1" t="s">
        <v>1544</v>
      </c>
      <c r="C357" s="1" t="s">
        <v>1545</v>
      </c>
      <c r="D357" s="1" t="s">
        <v>1546</v>
      </c>
      <c r="E357" s="2" t="str">
        <f t="shared" ref="E357:E360" si="50">IMAGE("http://ift.tt/eA8V8J",1)</f>
        <v/>
      </c>
      <c r="F357" s="1" t="s">
        <v>4</v>
      </c>
      <c r="G357" s="3" t="s">
        <v>1547</v>
      </c>
    </row>
    <row r="358">
      <c r="A358" s="1" t="s">
        <v>1548</v>
      </c>
      <c r="B358" s="1" t="s">
        <v>426</v>
      </c>
      <c r="C358" s="1" t="s">
        <v>1549</v>
      </c>
      <c r="D358" s="1" t="s">
        <v>1550</v>
      </c>
      <c r="E358" s="2" t="str">
        <f t="shared" si="50"/>
        <v/>
      </c>
      <c r="F358" s="1" t="s">
        <v>4</v>
      </c>
      <c r="G358" s="3" t="s">
        <v>1551</v>
      </c>
    </row>
    <row r="359">
      <c r="A359" s="1" t="s">
        <v>1552</v>
      </c>
      <c r="B359" s="1" t="s">
        <v>1553</v>
      </c>
      <c r="C359" s="1" t="s">
        <v>1554</v>
      </c>
      <c r="D359" s="1" t="s">
        <v>1555</v>
      </c>
      <c r="E359" s="2" t="str">
        <f t="shared" si="50"/>
        <v/>
      </c>
      <c r="F359" s="1" t="s">
        <v>4</v>
      </c>
      <c r="G359" s="3" t="s">
        <v>1556</v>
      </c>
    </row>
    <row r="360">
      <c r="A360" s="1" t="s">
        <v>1557</v>
      </c>
      <c r="B360" s="1" t="s">
        <v>1558</v>
      </c>
      <c r="C360" s="1" t="s">
        <v>1559</v>
      </c>
      <c r="D360" s="1" t="s">
        <v>1560</v>
      </c>
      <c r="E360" s="2" t="str">
        <f t="shared" si="50"/>
        <v/>
      </c>
      <c r="F360" s="1" t="s">
        <v>4</v>
      </c>
      <c r="G360" s="3" t="s">
        <v>1561</v>
      </c>
    </row>
    <row r="361">
      <c r="A361" s="1" t="s">
        <v>1557</v>
      </c>
      <c r="B361" s="1" t="s">
        <v>1562</v>
      </c>
      <c r="C361" s="1" t="s">
        <v>1563</v>
      </c>
      <c r="D361" s="3" t="s">
        <v>1564</v>
      </c>
      <c r="E361" s="2" t="str">
        <f>IMAGE("http://ift.tt/1cBpVWj",1)</f>
        <v/>
      </c>
      <c r="F361" s="1" t="s">
        <v>4</v>
      </c>
      <c r="G361" s="3" t="s">
        <v>1565</v>
      </c>
    </row>
    <row r="362">
      <c r="A362" s="1" t="s">
        <v>1566</v>
      </c>
      <c r="B362" s="1" t="s">
        <v>1567</v>
      </c>
      <c r="C362" s="1" t="s">
        <v>1568</v>
      </c>
      <c r="D362" s="1" t="s">
        <v>1569</v>
      </c>
      <c r="E362" s="2" t="str">
        <f>IMAGE("http://ift.tt/eA8V8J",1)</f>
        <v/>
      </c>
      <c r="F362" s="1" t="s">
        <v>4</v>
      </c>
      <c r="G362" s="3" t="s">
        <v>1570</v>
      </c>
    </row>
    <row r="363">
      <c r="A363" s="1" t="s">
        <v>1571</v>
      </c>
      <c r="B363" s="1" t="s">
        <v>1572</v>
      </c>
      <c r="C363" s="1" t="s">
        <v>1573</v>
      </c>
      <c r="D363" s="3" t="s">
        <v>1574</v>
      </c>
      <c r="E363" s="2" t="str">
        <f>IMAGE("http://ift.tt/1fCbDDv",1)</f>
        <v/>
      </c>
      <c r="F363" s="1" t="s">
        <v>4</v>
      </c>
      <c r="G363" s="3" t="s">
        <v>1575</v>
      </c>
    </row>
    <row r="364">
      <c r="A364" s="1" t="s">
        <v>1576</v>
      </c>
      <c r="B364" s="1" t="s">
        <v>1577</v>
      </c>
      <c r="C364" s="1" t="s">
        <v>1578</v>
      </c>
      <c r="D364" s="3" t="s">
        <v>1579</v>
      </c>
      <c r="E364" s="2" t="str">
        <f>IMAGE("http://ift.tt/eA8V8J",1)</f>
        <v/>
      </c>
      <c r="F364" s="1" t="s">
        <v>4</v>
      </c>
      <c r="G364" s="3" t="s">
        <v>1580</v>
      </c>
    </row>
    <row r="365">
      <c r="A365" s="1" t="s">
        <v>1576</v>
      </c>
      <c r="B365" s="1" t="s">
        <v>1581</v>
      </c>
      <c r="C365" s="1" t="s">
        <v>1582</v>
      </c>
      <c r="D365" s="3" t="s">
        <v>1583</v>
      </c>
      <c r="E365" s="2" t="str">
        <f>IMAGE("http://ift.tt/1fCbIHe",1)</f>
        <v/>
      </c>
      <c r="F365" s="1" t="s">
        <v>4</v>
      </c>
      <c r="G365" s="3" t="s">
        <v>1584</v>
      </c>
    </row>
    <row r="366">
      <c r="A366" s="1" t="s">
        <v>1585</v>
      </c>
      <c r="B366" s="1" t="s">
        <v>1586</v>
      </c>
      <c r="C366" s="1" t="s">
        <v>1587</v>
      </c>
      <c r="D366" s="1" t="s">
        <v>1588</v>
      </c>
      <c r="E366" s="2" t="str">
        <f t="shared" ref="E366:E369" si="51">IMAGE("http://ift.tt/eA8V8J",1)</f>
        <v/>
      </c>
      <c r="F366" s="1" t="s">
        <v>4</v>
      </c>
      <c r="G366" s="3" t="s">
        <v>1589</v>
      </c>
    </row>
    <row r="367">
      <c r="A367" s="1" t="s">
        <v>1590</v>
      </c>
      <c r="B367" s="1" t="s">
        <v>1591</v>
      </c>
      <c r="C367" s="1" t="s">
        <v>1592</v>
      </c>
      <c r="D367" s="1" t="s">
        <v>1593</v>
      </c>
      <c r="E367" s="2" t="str">
        <f t="shared" si="51"/>
        <v/>
      </c>
      <c r="F367" s="1" t="s">
        <v>4</v>
      </c>
      <c r="G367" s="3" t="s">
        <v>1594</v>
      </c>
    </row>
    <row r="368">
      <c r="A368" s="1" t="s">
        <v>1590</v>
      </c>
      <c r="B368" s="1" t="s">
        <v>1128</v>
      </c>
      <c r="C368" s="1" t="s">
        <v>1595</v>
      </c>
      <c r="D368" s="1" t="s">
        <v>1596</v>
      </c>
      <c r="E368" s="2" t="str">
        <f t="shared" si="51"/>
        <v/>
      </c>
      <c r="F368" s="1" t="s">
        <v>4</v>
      </c>
      <c r="G368" s="3" t="s">
        <v>1597</v>
      </c>
    </row>
    <row r="369">
      <c r="A369" s="1" t="s">
        <v>1598</v>
      </c>
      <c r="B369" s="1" t="s">
        <v>1599</v>
      </c>
      <c r="C369" s="1" t="s">
        <v>1600</v>
      </c>
      <c r="D369" s="1" t="s">
        <v>1601</v>
      </c>
      <c r="E369" s="2" t="str">
        <f t="shared" si="51"/>
        <v/>
      </c>
      <c r="F369" s="1" t="s">
        <v>4</v>
      </c>
      <c r="G369" s="3" t="s">
        <v>1602</v>
      </c>
    </row>
    <row r="370">
      <c r="A370" s="1" t="s">
        <v>1603</v>
      </c>
      <c r="B370" s="1" t="s">
        <v>1201</v>
      </c>
      <c r="C370" s="1" t="s">
        <v>1604</v>
      </c>
      <c r="D370" s="3" t="s">
        <v>1605</v>
      </c>
      <c r="E370" s="2" t="str">
        <f>IMAGE("http://ift.tt/1ecgfDo",1)</f>
        <v/>
      </c>
      <c r="F370" s="1" t="s">
        <v>4</v>
      </c>
      <c r="G370" s="3" t="s">
        <v>1606</v>
      </c>
    </row>
    <row r="371">
      <c r="A371" s="1" t="s">
        <v>1607</v>
      </c>
      <c r="B371" s="1" t="s">
        <v>118</v>
      </c>
      <c r="C371" s="1" t="s">
        <v>1608</v>
      </c>
      <c r="D371" s="3" t="s">
        <v>1609</v>
      </c>
      <c r="E371" s="2" t="str">
        <f>IMAGE("http://ift.tt/1ntDA5Q",1)</f>
        <v/>
      </c>
      <c r="F371" s="1" t="s">
        <v>4</v>
      </c>
      <c r="G371" s="3" t="s">
        <v>1610</v>
      </c>
    </row>
    <row r="372">
      <c r="A372" s="1" t="s">
        <v>1611</v>
      </c>
      <c r="B372" s="1" t="s">
        <v>1612</v>
      </c>
      <c r="C372" s="1" t="s">
        <v>1613</v>
      </c>
      <c r="D372" s="1" t="s">
        <v>1614</v>
      </c>
      <c r="E372" s="2" t="str">
        <f t="shared" ref="E372:E373" si="52">IMAGE("http://ift.tt/eA8V8J",1)</f>
        <v/>
      </c>
      <c r="F372" s="1" t="s">
        <v>4</v>
      </c>
      <c r="G372" s="3" t="s">
        <v>1615</v>
      </c>
    </row>
    <row r="373">
      <c r="A373" s="1" t="s">
        <v>1616</v>
      </c>
      <c r="B373" s="1" t="s">
        <v>1617</v>
      </c>
      <c r="C373" s="1" t="s">
        <v>1618</v>
      </c>
      <c r="D373" s="1" t="s">
        <v>1619</v>
      </c>
      <c r="E373" s="2" t="str">
        <f t="shared" si="52"/>
        <v/>
      </c>
      <c r="F373" s="1" t="s">
        <v>4</v>
      </c>
      <c r="G373" s="3" t="s">
        <v>1620</v>
      </c>
    </row>
    <row r="374">
      <c r="A374" s="1" t="s">
        <v>1621</v>
      </c>
      <c r="B374" s="1" t="s">
        <v>118</v>
      </c>
      <c r="C374" s="1" t="s">
        <v>1622</v>
      </c>
      <c r="D374" s="3" t="s">
        <v>1623</v>
      </c>
      <c r="E374" s="2" t="str">
        <f>IMAGE("http://ift.tt/1bF7KuH",1)</f>
        <v/>
      </c>
      <c r="F374" s="1" t="s">
        <v>4</v>
      </c>
      <c r="G374" s="3" t="s">
        <v>1624</v>
      </c>
    </row>
    <row r="375">
      <c r="A375" s="1" t="s">
        <v>1625</v>
      </c>
      <c r="B375" s="1" t="s">
        <v>961</v>
      </c>
      <c r="C375" s="1" t="s">
        <v>1626</v>
      </c>
      <c r="D375" s="3" t="s">
        <v>1627</v>
      </c>
      <c r="E375" s="2" t="str">
        <f>IMAGE("http://ift.tt/1fs5c7R",1)</f>
        <v/>
      </c>
      <c r="F375" s="1" t="s">
        <v>4</v>
      </c>
      <c r="G375" s="3" t="s">
        <v>1628</v>
      </c>
    </row>
    <row r="376">
      <c r="A376" s="1" t="s">
        <v>1629</v>
      </c>
      <c r="B376" s="1" t="s">
        <v>1630</v>
      </c>
      <c r="C376" s="1" t="s">
        <v>1631</v>
      </c>
      <c r="D376" s="1" t="s">
        <v>1632</v>
      </c>
      <c r="E376" s="2" t="str">
        <f t="shared" ref="E376:E377" si="53">IMAGE("http://ift.tt/eA8V8J",1)</f>
        <v/>
      </c>
      <c r="F376" s="1" t="s">
        <v>4</v>
      </c>
      <c r="G376" s="3" t="s">
        <v>1633</v>
      </c>
    </row>
    <row r="377">
      <c r="A377" s="1" t="s">
        <v>1634</v>
      </c>
      <c r="B377" s="1" t="s">
        <v>1635</v>
      </c>
      <c r="C377" s="1" t="s">
        <v>1636</v>
      </c>
      <c r="D377" s="1" t="s">
        <v>1637</v>
      </c>
      <c r="E377" s="2" t="str">
        <f t="shared" si="53"/>
        <v/>
      </c>
      <c r="F377" s="1" t="s">
        <v>4</v>
      </c>
      <c r="G377" s="3" t="s">
        <v>1638</v>
      </c>
    </row>
    <row r="378">
      <c r="A378" s="1" t="s">
        <v>1639</v>
      </c>
      <c r="B378" s="1" t="s">
        <v>1562</v>
      </c>
      <c r="C378" s="1" t="s">
        <v>1640</v>
      </c>
      <c r="D378" s="3" t="s">
        <v>1641</v>
      </c>
      <c r="E378" s="2" t="str">
        <f>IMAGE("http://ift.tt/1bbYpui",1)</f>
        <v/>
      </c>
      <c r="F378" s="1" t="s">
        <v>4</v>
      </c>
      <c r="G378" s="3" t="s">
        <v>1642</v>
      </c>
    </row>
    <row r="379">
      <c r="A379" s="1" t="s">
        <v>1643</v>
      </c>
      <c r="B379" s="1" t="s">
        <v>1644</v>
      </c>
      <c r="C379" s="1" t="s">
        <v>1645</v>
      </c>
      <c r="D379" s="1" t="s">
        <v>1646</v>
      </c>
      <c r="E379" s="2" t="str">
        <f t="shared" ref="E379:E381" si="54">IMAGE("http://ift.tt/eA8V8J",1)</f>
        <v/>
      </c>
      <c r="F379" s="1" t="s">
        <v>4</v>
      </c>
      <c r="G379" s="3" t="s">
        <v>1647</v>
      </c>
    </row>
    <row r="380">
      <c r="A380" s="1" t="s">
        <v>1648</v>
      </c>
      <c r="B380" s="1" t="s">
        <v>1649</v>
      </c>
      <c r="C380" s="1" t="s">
        <v>1650</v>
      </c>
      <c r="D380" s="1" t="s">
        <v>1651</v>
      </c>
      <c r="E380" s="2" t="str">
        <f t="shared" si="54"/>
        <v/>
      </c>
      <c r="F380" s="1" t="s">
        <v>4</v>
      </c>
      <c r="G380" s="3" t="s">
        <v>1652</v>
      </c>
    </row>
    <row r="381">
      <c r="A381" s="1" t="s">
        <v>1653</v>
      </c>
      <c r="B381" s="1" t="s">
        <v>1654</v>
      </c>
      <c r="C381" s="1" t="s">
        <v>1655</v>
      </c>
      <c r="D381" s="1" t="s">
        <v>9</v>
      </c>
      <c r="E381" s="2" t="str">
        <f t="shared" si="54"/>
        <v/>
      </c>
      <c r="F381" s="1" t="s">
        <v>4</v>
      </c>
      <c r="G381" s="3" t="s">
        <v>1656</v>
      </c>
    </row>
    <row r="382">
      <c r="A382" s="1" t="s">
        <v>1657</v>
      </c>
      <c r="B382" s="1" t="s">
        <v>1289</v>
      </c>
      <c r="C382" s="1" t="s">
        <v>1658</v>
      </c>
      <c r="D382" s="3" t="s">
        <v>1659</v>
      </c>
      <c r="E382" s="2" t="str">
        <f>IMAGE("http://ift.tt/1bFiQzH",1)</f>
        <v/>
      </c>
      <c r="F382" s="1" t="s">
        <v>4</v>
      </c>
      <c r="G382" s="3" t="s">
        <v>1660</v>
      </c>
    </row>
    <row r="383">
      <c r="A383" s="1" t="s">
        <v>1661</v>
      </c>
      <c r="B383" s="1" t="s">
        <v>1662</v>
      </c>
      <c r="C383" s="1" t="s">
        <v>1663</v>
      </c>
      <c r="D383" s="3" t="s">
        <v>1664</v>
      </c>
      <c r="E383" s="2" t="str">
        <f>IMAGE("http://ift.tt/1ntS069",1)</f>
        <v/>
      </c>
      <c r="F383" s="1" t="s">
        <v>4</v>
      </c>
      <c r="G383" s="3" t="s">
        <v>1665</v>
      </c>
    </row>
    <row r="384">
      <c r="A384" s="1" t="s">
        <v>1666</v>
      </c>
      <c r="B384" s="1" t="s">
        <v>1667</v>
      </c>
      <c r="C384" s="1" t="s">
        <v>1668</v>
      </c>
      <c r="D384" s="3" t="s">
        <v>1669</v>
      </c>
      <c r="E384" s="2" t="str">
        <f>IMAGE("http://ift.tt/1jQONNK",1)</f>
        <v/>
      </c>
      <c r="F384" s="1" t="s">
        <v>4</v>
      </c>
      <c r="G384" s="3" t="s">
        <v>1670</v>
      </c>
    </row>
    <row r="385">
      <c r="A385" s="1" t="s">
        <v>1671</v>
      </c>
      <c r="B385" s="1" t="s">
        <v>1672</v>
      </c>
      <c r="C385" s="1" t="s">
        <v>1673</v>
      </c>
      <c r="D385" s="1" t="s">
        <v>1674</v>
      </c>
      <c r="E385" s="2" t="str">
        <f t="shared" ref="E385:E386" si="55">IMAGE("http://ift.tt/eA8V8J",1)</f>
        <v/>
      </c>
      <c r="F385" s="1" t="s">
        <v>4</v>
      </c>
      <c r="G385" s="3" t="s">
        <v>1675</v>
      </c>
    </row>
    <row r="386">
      <c r="A386" s="1" t="s">
        <v>1676</v>
      </c>
      <c r="B386" s="1" t="s">
        <v>1512</v>
      </c>
      <c r="C386" s="1" t="s">
        <v>1677</v>
      </c>
      <c r="D386" s="1" t="s">
        <v>1678</v>
      </c>
      <c r="E386" s="2" t="str">
        <f t="shared" si="55"/>
        <v/>
      </c>
      <c r="F386" s="1" t="s">
        <v>4</v>
      </c>
      <c r="G386" s="3" t="s">
        <v>1679</v>
      </c>
    </row>
    <row r="387">
      <c r="A387" s="1" t="s">
        <v>1680</v>
      </c>
      <c r="B387" s="1" t="s">
        <v>1681</v>
      </c>
      <c r="C387" s="1" t="s">
        <v>1682</v>
      </c>
      <c r="D387" s="3" t="s">
        <v>1683</v>
      </c>
      <c r="E387" s="2" t="str">
        <f>IMAGE("http://ift.tt/1eOZwFP",1)</f>
        <v/>
      </c>
      <c r="F387" s="1" t="s">
        <v>4</v>
      </c>
      <c r="G387" s="3" t="s">
        <v>1684</v>
      </c>
    </row>
    <row r="388">
      <c r="A388" s="1" t="s">
        <v>1685</v>
      </c>
      <c r="B388" s="1" t="s">
        <v>1686</v>
      </c>
      <c r="C388" s="1" t="s">
        <v>1687</v>
      </c>
      <c r="D388" s="3" t="s">
        <v>1688</v>
      </c>
      <c r="E388" s="2" t="str">
        <f t="shared" ref="E388:E393" si="56">IMAGE("http://ift.tt/eA8V8J",1)</f>
        <v/>
      </c>
      <c r="F388" s="1" t="s">
        <v>4</v>
      </c>
      <c r="G388" s="3" t="s">
        <v>1689</v>
      </c>
    </row>
    <row r="389">
      <c r="A389" s="1" t="s">
        <v>1690</v>
      </c>
      <c r="B389" s="1" t="s">
        <v>1691</v>
      </c>
      <c r="C389" s="1" t="s">
        <v>1692</v>
      </c>
      <c r="D389" s="1" t="s">
        <v>1693</v>
      </c>
      <c r="E389" s="2" t="str">
        <f t="shared" si="56"/>
        <v/>
      </c>
      <c r="F389" s="1" t="s">
        <v>4</v>
      </c>
      <c r="G389" s="3" t="s">
        <v>1694</v>
      </c>
    </row>
    <row r="390">
      <c r="A390" s="1" t="s">
        <v>1695</v>
      </c>
      <c r="B390" s="1" t="s">
        <v>1696</v>
      </c>
      <c r="C390" s="1" t="s">
        <v>1697</v>
      </c>
      <c r="D390" s="3" t="s">
        <v>1698</v>
      </c>
      <c r="E390" s="2" t="str">
        <f t="shared" si="56"/>
        <v/>
      </c>
      <c r="F390" s="1" t="s">
        <v>4</v>
      </c>
      <c r="G390" s="3" t="s">
        <v>1699</v>
      </c>
    </row>
    <row r="391">
      <c r="A391" s="1" t="s">
        <v>1700</v>
      </c>
      <c r="B391" s="1" t="s">
        <v>1701</v>
      </c>
      <c r="C391" s="1" t="s">
        <v>1702</v>
      </c>
      <c r="D391" s="1" t="s">
        <v>1703</v>
      </c>
      <c r="E391" s="2" t="str">
        <f t="shared" si="56"/>
        <v/>
      </c>
      <c r="F391" s="1" t="s">
        <v>4</v>
      </c>
      <c r="G391" s="3" t="s">
        <v>1704</v>
      </c>
    </row>
    <row r="392">
      <c r="A392" s="1" t="s">
        <v>1705</v>
      </c>
      <c r="B392" s="1" t="s">
        <v>113</v>
      </c>
      <c r="C392" s="1" t="s">
        <v>1706</v>
      </c>
      <c r="D392" s="3" t="s">
        <v>1707</v>
      </c>
      <c r="E392" s="2" t="str">
        <f t="shared" si="56"/>
        <v/>
      </c>
      <c r="F392" s="1" t="s">
        <v>4</v>
      </c>
      <c r="G392" s="3" t="s">
        <v>1708</v>
      </c>
    </row>
    <row r="393">
      <c r="A393" s="1" t="s">
        <v>1705</v>
      </c>
      <c r="B393" s="1" t="s">
        <v>1231</v>
      </c>
      <c r="C393" s="1" t="s">
        <v>1709</v>
      </c>
      <c r="D393" s="3" t="s">
        <v>1710</v>
      </c>
      <c r="E393" s="2" t="str">
        <f t="shared" si="56"/>
        <v/>
      </c>
      <c r="F393" s="1" t="s">
        <v>4</v>
      </c>
      <c r="G393" s="3" t="s">
        <v>1711</v>
      </c>
    </row>
    <row r="394">
      <c r="A394" s="1" t="s">
        <v>1712</v>
      </c>
      <c r="B394" s="1" t="s">
        <v>985</v>
      </c>
      <c r="C394" s="1" t="s">
        <v>1713</v>
      </c>
      <c r="D394" s="3" t="s">
        <v>1714</v>
      </c>
      <c r="E394" s="2" t="str">
        <f>IMAGE("http://ift.tt/1nu67sb",1)</f>
        <v/>
      </c>
      <c r="F394" s="1" t="s">
        <v>4</v>
      </c>
      <c r="G394" s="3" t="s">
        <v>1715</v>
      </c>
    </row>
    <row r="395">
      <c r="A395" s="1" t="s">
        <v>1716</v>
      </c>
      <c r="B395" s="1" t="s">
        <v>1717</v>
      </c>
      <c r="C395" s="1" t="s">
        <v>1718</v>
      </c>
      <c r="D395" s="3" t="s">
        <v>1719</v>
      </c>
      <c r="E395" s="2" t="str">
        <f>IMAGE("http://www.cityam.com/sites/default/files/sites/default/files/content-editors/u40332/Bitcoingermanygettyimages.png",1)</f>
        <v/>
      </c>
      <c r="F395" s="1" t="s">
        <v>4</v>
      </c>
      <c r="G395" s="3" t="s">
        <v>1720</v>
      </c>
    </row>
    <row r="396">
      <c r="A396" s="1" t="s">
        <v>1721</v>
      </c>
      <c r="B396" s="1" t="s">
        <v>1722</v>
      </c>
      <c r="C396" s="1" t="s">
        <v>1723</v>
      </c>
      <c r="D396" s="1" t="s">
        <v>1724</v>
      </c>
      <c r="E396" s="2" t="str">
        <f>IMAGE("http://ift.tt/eA8V8J",1)</f>
        <v/>
      </c>
      <c r="F396" s="1" t="s">
        <v>4</v>
      </c>
      <c r="G396" s="3" t="s">
        <v>1725</v>
      </c>
    </row>
    <row r="397">
      <c r="A397" s="1" t="s">
        <v>1726</v>
      </c>
      <c r="B397" s="1" t="s">
        <v>1727</v>
      </c>
      <c r="C397" s="1" t="s">
        <v>1728</v>
      </c>
      <c r="D397" s="3" t="s">
        <v>1729</v>
      </c>
      <c r="E397" s="2" t="str">
        <f>IMAGE("http://ift.tt/1cBMOsC",1)</f>
        <v/>
      </c>
      <c r="F397" s="1" t="s">
        <v>4</v>
      </c>
      <c r="G397" s="3" t="s">
        <v>1730</v>
      </c>
    </row>
    <row r="398">
      <c r="A398" s="1" t="s">
        <v>1731</v>
      </c>
      <c r="B398" s="1" t="s">
        <v>1128</v>
      </c>
      <c r="C398" s="1" t="s">
        <v>1732</v>
      </c>
      <c r="D398" s="3" t="s">
        <v>1733</v>
      </c>
      <c r="E398" s="2" t="str">
        <f>IMAGE("http://ift.tt/1cBMNou",1)</f>
        <v/>
      </c>
      <c r="F398" s="1" t="s">
        <v>4</v>
      </c>
      <c r="G398" s="3" t="s">
        <v>1734</v>
      </c>
    </row>
    <row r="399">
      <c r="A399" s="1" t="s">
        <v>1735</v>
      </c>
      <c r="B399" s="1" t="s">
        <v>1736</v>
      </c>
      <c r="C399" s="1" t="s">
        <v>1737</v>
      </c>
      <c r="D399" s="1" t="s">
        <v>1738</v>
      </c>
      <c r="E399" s="2" t="str">
        <f t="shared" ref="E399:E402" si="57">IMAGE("http://ift.tt/eA8V8J",1)</f>
        <v/>
      </c>
      <c r="F399" s="1" t="s">
        <v>4</v>
      </c>
      <c r="G399" s="3" t="s">
        <v>1739</v>
      </c>
    </row>
    <row r="400">
      <c r="A400" s="1" t="s">
        <v>1740</v>
      </c>
      <c r="B400" s="1" t="s">
        <v>1741</v>
      </c>
      <c r="C400" s="1" t="s">
        <v>1742</v>
      </c>
      <c r="D400" s="1" t="s">
        <v>1743</v>
      </c>
      <c r="E400" s="2" t="str">
        <f t="shared" si="57"/>
        <v/>
      </c>
      <c r="F400" s="1" t="s">
        <v>4</v>
      </c>
      <c r="G400" s="3" t="s">
        <v>1744</v>
      </c>
    </row>
    <row r="401">
      <c r="A401" s="1" t="s">
        <v>1745</v>
      </c>
      <c r="B401" s="1" t="s">
        <v>1746</v>
      </c>
      <c r="C401" s="1" t="s">
        <v>1747</v>
      </c>
      <c r="D401" s="1" t="s">
        <v>1748</v>
      </c>
      <c r="E401" s="2" t="str">
        <f t="shared" si="57"/>
        <v/>
      </c>
      <c r="F401" s="1" t="s">
        <v>4</v>
      </c>
      <c r="G401" s="3" t="s">
        <v>1749</v>
      </c>
    </row>
    <row r="402">
      <c r="A402" s="1" t="s">
        <v>1745</v>
      </c>
      <c r="B402" s="1" t="s">
        <v>1750</v>
      </c>
      <c r="C402" s="1" t="s">
        <v>1751</v>
      </c>
      <c r="D402" s="1" t="s">
        <v>1752</v>
      </c>
      <c r="E402" s="2" t="str">
        <f t="shared" si="57"/>
        <v/>
      </c>
      <c r="F402" s="1" t="s">
        <v>4</v>
      </c>
      <c r="G402" s="3" t="s">
        <v>1753</v>
      </c>
    </row>
    <row r="403">
      <c r="A403" s="1" t="s">
        <v>1754</v>
      </c>
      <c r="B403" s="1" t="s">
        <v>1755</v>
      </c>
      <c r="C403" s="1" t="s">
        <v>1756</v>
      </c>
      <c r="D403" s="3" t="s">
        <v>1757</v>
      </c>
      <c r="E403" s="2" t="str">
        <f>IMAGE("http://ift.tt/1kiqd6c",1)</f>
        <v/>
      </c>
      <c r="F403" s="1" t="s">
        <v>4</v>
      </c>
      <c r="G403" s="3" t="s">
        <v>1758</v>
      </c>
    </row>
    <row r="404">
      <c r="A404" s="1" t="s">
        <v>1759</v>
      </c>
      <c r="B404" s="1" t="s">
        <v>1054</v>
      </c>
      <c r="C404" s="1" t="s">
        <v>1760</v>
      </c>
      <c r="D404" s="3" t="s">
        <v>1761</v>
      </c>
      <c r="E404" s="2" t="str">
        <f>IMAGE("http://ift.tt/1nujIQ4",1)</f>
        <v/>
      </c>
      <c r="F404" s="1" t="s">
        <v>4</v>
      </c>
      <c r="G404" s="3" t="s">
        <v>1762</v>
      </c>
    </row>
    <row r="405">
      <c r="A405" s="1" t="s">
        <v>1763</v>
      </c>
      <c r="B405" s="1" t="s">
        <v>508</v>
      </c>
      <c r="C405" s="1" t="s">
        <v>1764</v>
      </c>
      <c r="D405" s="3" t="s">
        <v>1765</v>
      </c>
      <c r="E405" s="2" t="str">
        <f>IMAGE("http://ift.tt/1dcNAYC",1)</f>
        <v/>
      </c>
      <c r="F405" s="1" t="s">
        <v>4</v>
      </c>
      <c r="G405" s="3" t="s">
        <v>1766</v>
      </c>
    </row>
    <row r="406">
      <c r="A406" s="1" t="s">
        <v>1767</v>
      </c>
      <c r="B406" s="1" t="s">
        <v>1768</v>
      </c>
      <c r="C406" s="1" t="s">
        <v>1769</v>
      </c>
      <c r="D406" s="3" t="s">
        <v>1770</v>
      </c>
      <c r="E406" s="2" t="str">
        <f>IMAGE("http://ift.tt/1dcNO21",1)</f>
        <v/>
      </c>
      <c r="F406" s="1" t="s">
        <v>4</v>
      </c>
      <c r="G406" s="3" t="s">
        <v>1771</v>
      </c>
    </row>
    <row r="407">
      <c r="A407" s="1" t="s">
        <v>1767</v>
      </c>
      <c r="B407" s="1" t="s">
        <v>1772</v>
      </c>
      <c r="C407" s="1" t="s">
        <v>1773</v>
      </c>
      <c r="D407" s="3" t="s">
        <v>1774</v>
      </c>
      <c r="E407" s="2" t="str">
        <f>IMAGE("http://ift.tt/eA8V8J",1)</f>
        <v/>
      </c>
      <c r="F407" s="1" t="s">
        <v>4</v>
      </c>
      <c r="G407" s="3" t="s">
        <v>1775</v>
      </c>
    </row>
    <row r="408">
      <c r="A408" s="1" t="s">
        <v>1776</v>
      </c>
      <c r="B408" s="1" t="s">
        <v>1777</v>
      </c>
      <c r="C408" s="1" t="s">
        <v>1778</v>
      </c>
      <c r="D408" s="3" t="s">
        <v>1779</v>
      </c>
      <c r="E408" s="2" t="str">
        <f>IMAGE("http://ift.tt/sHD0OM",1)</f>
        <v/>
      </c>
      <c r="F408" s="1" t="s">
        <v>4</v>
      </c>
      <c r="G408" s="3" t="s">
        <v>1780</v>
      </c>
    </row>
    <row r="409">
      <c r="A409" s="1" t="s">
        <v>1781</v>
      </c>
      <c r="B409" s="1" t="s">
        <v>1782</v>
      </c>
      <c r="C409" s="1" t="s">
        <v>1783</v>
      </c>
      <c r="D409" s="3" t="s">
        <v>1784</v>
      </c>
      <c r="E409" s="2" t="str">
        <f>IMAGE("http://ift.tt/1aM7AqE",1)</f>
        <v/>
      </c>
      <c r="F409" s="1" t="s">
        <v>4</v>
      </c>
      <c r="G409" s="3" t="s">
        <v>1785</v>
      </c>
    </row>
    <row r="410">
      <c r="A410" s="1" t="s">
        <v>1786</v>
      </c>
      <c r="B410" s="1" t="s">
        <v>1787</v>
      </c>
      <c r="C410" s="1" t="s">
        <v>1788</v>
      </c>
      <c r="D410" s="1" t="s">
        <v>1789</v>
      </c>
      <c r="E410" s="2" t="str">
        <f t="shared" ref="E410:E412" si="58">IMAGE("http://ift.tt/eA8V8J",1)</f>
        <v/>
      </c>
      <c r="F410" s="1" t="s">
        <v>4</v>
      </c>
      <c r="G410" s="3" t="s">
        <v>1790</v>
      </c>
    </row>
    <row r="411">
      <c r="A411" s="1" t="s">
        <v>1791</v>
      </c>
      <c r="B411" s="1" t="s">
        <v>951</v>
      </c>
      <c r="C411" s="1" t="s">
        <v>1792</v>
      </c>
      <c r="D411" s="1" t="s">
        <v>1793</v>
      </c>
      <c r="E411" s="2" t="str">
        <f t="shared" si="58"/>
        <v/>
      </c>
      <c r="F411" s="1" t="s">
        <v>4</v>
      </c>
      <c r="G411" s="3" t="s">
        <v>1794</v>
      </c>
    </row>
    <row r="412">
      <c r="A412" s="1" t="s">
        <v>1795</v>
      </c>
      <c r="B412" s="1" t="s">
        <v>1796</v>
      </c>
      <c r="C412" s="1" t="s">
        <v>1797</v>
      </c>
      <c r="D412" s="1" t="s">
        <v>1798</v>
      </c>
      <c r="E412" s="2" t="str">
        <f t="shared" si="58"/>
        <v/>
      </c>
      <c r="F412" s="1" t="s">
        <v>4</v>
      </c>
      <c r="G412" s="3" t="s">
        <v>1799</v>
      </c>
    </row>
    <row r="413">
      <c r="A413" s="1" t="s">
        <v>1800</v>
      </c>
      <c r="B413" s="1" t="s">
        <v>1512</v>
      </c>
      <c r="C413" s="1" t="s">
        <v>1801</v>
      </c>
      <c r="D413" s="3" t="s">
        <v>1802</v>
      </c>
      <c r="E413" s="2" t="str">
        <f>IMAGE("http://ift.tt/1nuuB4l",1)</f>
        <v/>
      </c>
      <c r="F413" s="1" t="s">
        <v>4</v>
      </c>
      <c r="G413" s="3" t="s">
        <v>1803</v>
      </c>
    </row>
    <row r="414">
      <c r="A414" s="1" t="s">
        <v>1800</v>
      </c>
      <c r="B414" s="1" t="s">
        <v>1804</v>
      </c>
      <c r="C414" s="1" t="s">
        <v>1805</v>
      </c>
      <c r="D414" s="1" t="s">
        <v>1806</v>
      </c>
      <c r="E414" s="2" t="str">
        <f>IMAGE("http://ift.tt/eA8V8J",1)</f>
        <v/>
      </c>
      <c r="F414" s="1" t="s">
        <v>4</v>
      </c>
      <c r="G414" s="3" t="s">
        <v>1807</v>
      </c>
    </row>
    <row r="415">
      <c r="A415" s="1" t="s">
        <v>1800</v>
      </c>
      <c r="B415" s="1" t="s">
        <v>1808</v>
      </c>
      <c r="C415" s="1" t="s">
        <v>1809</v>
      </c>
      <c r="D415" s="3" t="s">
        <v>1810</v>
      </c>
      <c r="E415" s="2" t="str">
        <f>IMAGE("http://ift.tt/1bG0yhO",1)</f>
        <v/>
      </c>
      <c r="F415" s="1" t="s">
        <v>4</v>
      </c>
      <c r="G415" s="3" t="s">
        <v>1811</v>
      </c>
    </row>
    <row r="416">
      <c r="A416" s="1" t="s">
        <v>1812</v>
      </c>
      <c r="B416" s="1" t="s">
        <v>1813</v>
      </c>
      <c r="C416" s="1" t="s">
        <v>1814</v>
      </c>
      <c r="D416" s="1" t="s">
        <v>1815</v>
      </c>
      <c r="E416" s="2" t="str">
        <f>IMAGE("http://ift.tt/eA8V8J",1)</f>
        <v/>
      </c>
      <c r="F416" s="1" t="s">
        <v>4</v>
      </c>
      <c r="G416" s="3" t="s">
        <v>1816</v>
      </c>
    </row>
    <row r="417">
      <c r="A417" s="1" t="s">
        <v>1817</v>
      </c>
      <c r="B417" s="1">
        <v>101111.0</v>
      </c>
      <c r="C417" s="1" t="s">
        <v>1818</v>
      </c>
      <c r="D417" s="3" t="s">
        <v>1819</v>
      </c>
      <c r="E417" s="2" t="str">
        <f>IMAGE("http://ift.tt/M8ksfH",1)</f>
        <v/>
      </c>
      <c r="F417" s="1" t="s">
        <v>4</v>
      </c>
      <c r="G417" s="3" t="s">
        <v>1820</v>
      </c>
    </row>
    <row r="418">
      <c r="A418" s="1" t="s">
        <v>1821</v>
      </c>
      <c r="B418" s="1" t="s">
        <v>1822</v>
      </c>
      <c r="C418" s="1" t="s">
        <v>1823</v>
      </c>
      <c r="D418" s="3" t="s">
        <v>1824</v>
      </c>
      <c r="E418" s="2" t="str">
        <f>IMAGE("http://ift.tt/1bcIAqn",1)</f>
        <v/>
      </c>
      <c r="F418" s="1" t="s">
        <v>4</v>
      </c>
      <c r="G418" s="3" t="s">
        <v>1825</v>
      </c>
    </row>
    <row r="419">
      <c r="A419" s="1" t="s">
        <v>1826</v>
      </c>
      <c r="B419" s="1" t="s">
        <v>1827</v>
      </c>
      <c r="C419" s="1" t="s">
        <v>1828</v>
      </c>
      <c r="D419" s="1" t="s">
        <v>1829</v>
      </c>
      <c r="E419" s="2" t="str">
        <f>IMAGE("http://ift.tt/eA8V8J",1)</f>
        <v/>
      </c>
      <c r="F419" s="1" t="s">
        <v>4</v>
      </c>
      <c r="G419" s="3" t="s">
        <v>1830</v>
      </c>
    </row>
    <row r="420">
      <c r="A420" s="1" t="s">
        <v>1831</v>
      </c>
      <c r="B420" s="1" t="s">
        <v>635</v>
      </c>
      <c r="C420" s="1" t="s">
        <v>1832</v>
      </c>
      <c r="D420" s="3" t="s">
        <v>1833</v>
      </c>
      <c r="E420" s="2" t="str">
        <f>IMAGE("http://ift.tt/1jRmKxz",1)</f>
        <v/>
      </c>
      <c r="F420" s="1" t="s">
        <v>4</v>
      </c>
      <c r="G420" s="3" t="s">
        <v>1834</v>
      </c>
    </row>
    <row r="421">
      <c r="A421" s="1" t="s">
        <v>1831</v>
      </c>
      <c r="B421" s="1" t="s">
        <v>1835</v>
      </c>
      <c r="C421" s="1" t="s">
        <v>1836</v>
      </c>
      <c r="D421" s="1" t="s">
        <v>9</v>
      </c>
      <c r="E421" s="2" t="str">
        <f t="shared" ref="E421:E426" si="59">IMAGE("http://ift.tt/eA8V8J",1)</f>
        <v/>
      </c>
      <c r="F421" s="1" t="s">
        <v>4</v>
      </c>
      <c r="G421" s="3" t="s">
        <v>1837</v>
      </c>
    </row>
    <row r="422">
      <c r="A422" s="1" t="s">
        <v>1838</v>
      </c>
      <c r="B422" s="1" t="s">
        <v>1839</v>
      </c>
      <c r="C422" s="1" t="s">
        <v>1840</v>
      </c>
      <c r="D422" s="1" t="s">
        <v>1841</v>
      </c>
      <c r="E422" s="2" t="str">
        <f t="shared" si="59"/>
        <v/>
      </c>
      <c r="F422" s="1" t="s">
        <v>4</v>
      </c>
      <c r="G422" s="3" t="s">
        <v>1842</v>
      </c>
    </row>
    <row r="423">
      <c r="A423" s="1" t="s">
        <v>1843</v>
      </c>
      <c r="B423" s="1" t="s">
        <v>1844</v>
      </c>
      <c r="C423" s="1" t="s">
        <v>1845</v>
      </c>
      <c r="D423" s="1" t="s">
        <v>1846</v>
      </c>
      <c r="E423" s="2" t="str">
        <f t="shared" si="59"/>
        <v/>
      </c>
      <c r="F423" s="1" t="s">
        <v>4</v>
      </c>
      <c r="G423" s="3" t="s">
        <v>1847</v>
      </c>
    </row>
    <row r="424">
      <c r="A424" s="1" t="s">
        <v>1848</v>
      </c>
      <c r="B424" s="1" t="s">
        <v>1849</v>
      </c>
      <c r="C424" s="1" t="s">
        <v>1850</v>
      </c>
      <c r="D424" s="1" t="s">
        <v>1851</v>
      </c>
      <c r="E424" s="2" t="str">
        <f t="shared" si="59"/>
        <v/>
      </c>
      <c r="F424" s="1" t="s">
        <v>4</v>
      </c>
      <c r="G424" s="3" t="s">
        <v>1852</v>
      </c>
    </row>
    <row r="425">
      <c r="A425" s="1" t="s">
        <v>1853</v>
      </c>
      <c r="B425" s="1" t="s">
        <v>1854</v>
      </c>
      <c r="C425" s="1" t="s">
        <v>1855</v>
      </c>
      <c r="D425" s="3" t="s">
        <v>1856</v>
      </c>
      <c r="E425" s="2" t="str">
        <f t="shared" si="59"/>
        <v/>
      </c>
      <c r="F425" s="1" t="s">
        <v>4</v>
      </c>
      <c r="G425" s="3" t="s">
        <v>1857</v>
      </c>
    </row>
    <row r="426">
      <c r="A426" s="1" t="s">
        <v>1858</v>
      </c>
      <c r="B426" s="1" t="s">
        <v>1859</v>
      </c>
      <c r="C426" s="1" t="s">
        <v>1860</v>
      </c>
      <c r="D426" s="1" t="s">
        <v>1861</v>
      </c>
      <c r="E426" s="2" t="str">
        <f t="shared" si="59"/>
        <v/>
      </c>
      <c r="F426" s="1" t="s">
        <v>4</v>
      </c>
      <c r="G426" s="3" t="s">
        <v>1862</v>
      </c>
    </row>
    <row r="427">
      <c r="A427" s="1" t="s">
        <v>1858</v>
      </c>
      <c r="B427" s="1" t="s">
        <v>1863</v>
      </c>
      <c r="C427" s="1" t="s">
        <v>1864</v>
      </c>
      <c r="D427" s="3" t="s">
        <v>1865</v>
      </c>
      <c r="E427" s="2" t="str">
        <f>IMAGE("http://ift.tt/1cCaRb1",1)</f>
        <v/>
      </c>
      <c r="F427" s="1" t="s">
        <v>4</v>
      </c>
      <c r="G427" s="3" t="s">
        <v>1866</v>
      </c>
    </row>
    <row r="428">
      <c r="A428" s="1" t="s">
        <v>1858</v>
      </c>
      <c r="B428" s="1" t="s">
        <v>1867</v>
      </c>
      <c r="C428" s="1" t="s">
        <v>1868</v>
      </c>
      <c r="D428" s="1" t="s">
        <v>1869</v>
      </c>
      <c r="E428" s="2" t="str">
        <f t="shared" ref="E428:E429" si="60">IMAGE("http://ift.tt/eA8V8J",1)</f>
        <v/>
      </c>
      <c r="F428" s="1" t="s">
        <v>4</v>
      </c>
      <c r="G428" s="3" t="s">
        <v>1870</v>
      </c>
    </row>
    <row r="429">
      <c r="A429" s="1" t="s">
        <v>1871</v>
      </c>
      <c r="B429" s="1" t="s">
        <v>1872</v>
      </c>
      <c r="C429" s="1" t="s">
        <v>1873</v>
      </c>
      <c r="D429" s="1" t="s">
        <v>1874</v>
      </c>
      <c r="E429" s="2" t="str">
        <f t="shared" si="60"/>
        <v/>
      </c>
      <c r="F429" s="1" t="s">
        <v>4</v>
      </c>
      <c r="G429" s="3" t="s">
        <v>1875</v>
      </c>
    </row>
    <row r="430">
      <c r="A430" s="1" t="s">
        <v>1876</v>
      </c>
      <c r="B430" s="1" t="s">
        <v>1877</v>
      </c>
      <c r="C430" s="1" t="s">
        <v>1878</v>
      </c>
      <c r="D430" s="3" t="s">
        <v>1879</v>
      </c>
      <c r="E430" s="2" t="str">
        <f>IMAGE("http://ift.tt/1hWlC88",1)</f>
        <v/>
      </c>
      <c r="F430" s="1" t="s">
        <v>4</v>
      </c>
      <c r="G430" s="3" t="s">
        <v>1880</v>
      </c>
    </row>
    <row r="431">
      <c r="A431" s="1" t="s">
        <v>1876</v>
      </c>
      <c r="B431" s="1" t="s">
        <v>1881</v>
      </c>
      <c r="C431" s="1" t="s">
        <v>1882</v>
      </c>
      <c r="D431" s="3" t="s">
        <v>1883</v>
      </c>
      <c r="E431" s="2" t="str">
        <f>IMAGE("",1)</f>
        <v/>
      </c>
      <c r="F431" s="1" t="s">
        <v>4</v>
      </c>
      <c r="G431" s="3" t="s">
        <v>1884</v>
      </c>
    </row>
    <row r="432">
      <c r="A432" s="1" t="s">
        <v>1885</v>
      </c>
      <c r="B432" s="1" t="s">
        <v>1886</v>
      </c>
      <c r="C432" s="1" t="s">
        <v>1887</v>
      </c>
      <c r="D432" s="3" t="s">
        <v>1888</v>
      </c>
      <c r="E432" s="2" t="str">
        <f>IMAGE("http://ift.tt/1nuRZyT",1)</f>
        <v/>
      </c>
      <c r="F432" s="1" t="s">
        <v>4</v>
      </c>
      <c r="G432" s="3" t="s">
        <v>1889</v>
      </c>
    </row>
    <row r="433">
      <c r="A433" s="1" t="s">
        <v>1890</v>
      </c>
      <c r="B433" s="1" t="s">
        <v>1891</v>
      </c>
      <c r="C433" s="1" t="s">
        <v>1892</v>
      </c>
      <c r="D433" s="3" t="s">
        <v>1893</v>
      </c>
      <c r="E433" s="2" t="str">
        <f>IMAGE("http://ift.tt/1bd4hqs",1)</f>
        <v/>
      </c>
      <c r="F433" s="1" t="s">
        <v>4</v>
      </c>
      <c r="G433" s="3" t="s">
        <v>1894</v>
      </c>
    </row>
    <row r="434">
      <c r="A434" s="1" t="s">
        <v>1895</v>
      </c>
      <c r="B434" s="1" t="s">
        <v>1891</v>
      </c>
      <c r="C434" s="1" t="s">
        <v>1896</v>
      </c>
      <c r="D434" s="3" t="s">
        <v>1897</v>
      </c>
      <c r="E434" s="2" t="str">
        <f>IMAGE("http://ift.tt/RxEuPw",1)</f>
        <v/>
      </c>
      <c r="F434" s="1" t="s">
        <v>4</v>
      </c>
      <c r="G434" s="3" t="s">
        <v>1898</v>
      </c>
    </row>
    <row r="435">
      <c r="A435" s="1" t="s">
        <v>1899</v>
      </c>
      <c r="B435" s="1" t="s">
        <v>1900</v>
      </c>
      <c r="C435" s="1" t="s">
        <v>1901</v>
      </c>
      <c r="D435" s="1" t="s">
        <v>1902</v>
      </c>
      <c r="E435" s="2" t="str">
        <f t="shared" ref="E435:E436" si="61">IMAGE("http://ift.tt/eA8V8J",1)</f>
        <v/>
      </c>
      <c r="F435" s="1" t="s">
        <v>4</v>
      </c>
      <c r="G435" s="3" t="s">
        <v>1903</v>
      </c>
    </row>
    <row r="436">
      <c r="A436" s="1" t="s">
        <v>1904</v>
      </c>
      <c r="B436" s="1" t="s">
        <v>1905</v>
      </c>
      <c r="C436" s="1" t="s">
        <v>1906</v>
      </c>
      <c r="D436" s="1" t="s">
        <v>1907</v>
      </c>
      <c r="E436" s="2" t="str">
        <f t="shared" si="61"/>
        <v/>
      </c>
      <c r="F436" s="1" t="s">
        <v>4</v>
      </c>
      <c r="G436" s="3" t="s">
        <v>1908</v>
      </c>
    </row>
    <row r="437">
      <c r="A437" s="1" t="s">
        <v>1909</v>
      </c>
      <c r="B437" s="1" t="s">
        <v>255</v>
      </c>
      <c r="C437" s="1" t="s">
        <v>1910</v>
      </c>
      <c r="D437" s="3" t="s">
        <v>1911</v>
      </c>
      <c r="E437" s="2" t="str">
        <f>IMAGE("http://ift.tt/1bdbzub",1)</f>
        <v/>
      </c>
      <c r="F437" s="1" t="s">
        <v>4</v>
      </c>
      <c r="G437" s="3" t="s">
        <v>1912</v>
      </c>
    </row>
    <row r="438">
      <c r="A438" s="1" t="s">
        <v>1913</v>
      </c>
      <c r="B438" s="1" t="s">
        <v>1914</v>
      </c>
      <c r="C438" s="1" t="s">
        <v>1915</v>
      </c>
      <c r="D438" s="1" t="s">
        <v>1916</v>
      </c>
      <c r="E438" s="2" t="str">
        <f>IMAGE("http://ift.tt/eA8V8J",1)</f>
        <v/>
      </c>
      <c r="F438" s="1" t="s">
        <v>4</v>
      </c>
      <c r="G438" s="3" t="s">
        <v>1917</v>
      </c>
    </row>
    <row r="439">
      <c r="A439" s="1" t="s">
        <v>1918</v>
      </c>
      <c r="B439" s="1" t="s">
        <v>1919</v>
      </c>
      <c r="C439" s="1" t="s">
        <v>1920</v>
      </c>
      <c r="D439" s="3" t="s">
        <v>1921</v>
      </c>
      <c r="E439" s="2" t="str">
        <f>IMAGE("http://ift.tt/1kjz6ME",1)</f>
        <v/>
      </c>
      <c r="F439" s="1" t="s">
        <v>4</v>
      </c>
      <c r="G439" s="3" t="s">
        <v>1922</v>
      </c>
    </row>
    <row r="440">
      <c r="A440" s="1" t="s">
        <v>1923</v>
      </c>
      <c r="B440" s="1" t="s">
        <v>1924</v>
      </c>
      <c r="C440" s="1" t="s">
        <v>1925</v>
      </c>
      <c r="D440" s="3" t="s">
        <v>1926</v>
      </c>
      <c r="E440" s="2" t="str">
        <f>IMAGE("http://ift.tt/1kjzbQs",1)</f>
        <v/>
      </c>
      <c r="F440" s="1" t="s">
        <v>4</v>
      </c>
      <c r="G440" s="3" t="s">
        <v>1927</v>
      </c>
    </row>
    <row r="441">
      <c r="A441" s="1" t="s">
        <v>1928</v>
      </c>
      <c r="B441" s="1" t="s">
        <v>951</v>
      </c>
      <c r="C441" s="1" t="s">
        <v>1929</v>
      </c>
      <c r="D441" s="1" t="s">
        <v>1930</v>
      </c>
      <c r="E441" s="2" t="str">
        <f t="shared" ref="E441:E442" si="62">IMAGE("http://ift.tt/eA8V8J",1)</f>
        <v/>
      </c>
      <c r="F441" s="1" t="s">
        <v>4</v>
      </c>
      <c r="G441" s="3" t="s">
        <v>1931</v>
      </c>
    </row>
    <row r="442">
      <c r="A442" s="1" t="s">
        <v>1932</v>
      </c>
      <c r="B442" s="1" t="s">
        <v>1696</v>
      </c>
      <c r="C442" s="1" t="s">
        <v>1933</v>
      </c>
      <c r="D442" s="3" t="s">
        <v>1934</v>
      </c>
      <c r="E442" s="2" t="str">
        <f t="shared" si="62"/>
        <v/>
      </c>
      <c r="F442" s="1" t="s">
        <v>4</v>
      </c>
      <c r="G442" s="3" t="s">
        <v>1935</v>
      </c>
    </row>
    <row r="443">
      <c r="A443" s="1" t="s">
        <v>1932</v>
      </c>
      <c r="B443" s="1" t="s">
        <v>1936</v>
      </c>
      <c r="C443" s="1" t="s">
        <v>1937</v>
      </c>
      <c r="D443" s="3" t="s">
        <v>1938</v>
      </c>
      <c r="E443" s="2" t="str">
        <f>IMAGE("http://ift.tt/1hWlC88",1)</f>
        <v/>
      </c>
      <c r="F443" s="1" t="s">
        <v>4</v>
      </c>
      <c r="G443" s="3" t="s">
        <v>1939</v>
      </c>
    </row>
    <row r="444">
      <c r="A444" s="1" t="s">
        <v>1940</v>
      </c>
      <c r="B444" s="1" t="s">
        <v>804</v>
      </c>
      <c r="C444" s="1" t="s">
        <v>1941</v>
      </c>
      <c r="D444" s="3" t="s">
        <v>1942</v>
      </c>
      <c r="E444" s="2" t="str">
        <f>IMAGE("http://ift.tt/1fq0tD0",1)</f>
        <v/>
      </c>
      <c r="F444" s="1" t="s">
        <v>4</v>
      </c>
      <c r="G444" s="3" t="s">
        <v>1943</v>
      </c>
    </row>
    <row r="445">
      <c r="A445" s="1" t="s">
        <v>1944</v>
      </c>
      <c r="B445" s="1" t="s">
        <v>1945</v>
      </c>
      <c r="C445" s="1" t="s">
        <v>1946</v>
      </c>
      <c r="D445" s="1" t="s">
        <v>1947</v>
      </c>
      <c r="E445" s="2" t="str">
        <f>IMAGE("http://ift.tt/eA8V8J",1)</f>
        <v/>
      </c>
      <c r="F445" s="1" t="s">
        <v>4</v>
      </c>
      <c r="G445" s="3" t="s">
        <v>1948</v>
      </c>
    </row>
    <row r="446">
      <c r="A446" s="1" t="s">
        <v>1949</v>
      </c>
      <c r="B446" s="1" t="s">
        <v>255</v>
      </c>
      <c r="C446" s="1" t="s">
        <v>1950</v>
      </c>
      <c r="D446" s="3" t="s">
        <v>1951</v>
      </c>
      <c r="E446" s="2" t="str">
        <f>IMAGE("http://ift.tt/MBFWeH",1)</f>
        <v/>
      </c>
      <c r="F446" s="1" t="s">
        <v>4</v>
      </c>
      <c r="G446" s="3" t="s">
        <v>1952</v>
      </c>
    </row>
    <row r="447">
      <c r="A447" s="1" t="s">
        <v>1953</v>
      </c>
      <c r="B447" s="1" t="s">
        <v>804</v>
      </c>
      <c r="C447" s="1" t="s">
        <v>1954</v>
      </c>
      <c r="D447" s="3" t="s">
        <v>1955</v>
      </c>
      <c r="E447" s="2" t="str">
        <f t="shared" ref="E447:E448" si="63">IMAGE("http://ift.tt/eA8V8J",1)</f>
        <v/>
      </c>
      <c r="F447" s="1" t="s">
        <v>4</v>
      </c>
      <c r="G447" s="3" t="s">
        <v>1956</v>
      </c>
    </row>
    <row r="448">
      <c r="A448" s="1" t="s">
        <v>1957</v>
      </c>
      <c r="B448" s="1" t="s">
        <v>1958</v>
      </c>
      <c r="C448" s="1" t="s">
        <v>1959</v>
      </c>
      <c r="D448" s="1" t="s">
        <v>1960</v>
      </c>
      <c r="E448" s="2" t="str">
        <f t="shared" si="63"/>
        <v/>
      </c>
      <c r="F448" s="1" t="s">
        <v>4</v>
      </c>
      <c r="G448" s="3" t="s">
        <v>1961</v>
      </c>
    </row>
    <row r="449">
      <c r="A449" s="1" t="s">
        <v>1962</v>
      </c>
      <c r="B449" s="1" t="s">
        <v>804</v>
      </c>
      <c r="C449" s="1" t="s">
        <v>1963</v>
      </c>
      <c r="D449" s="3" t="s">
        <v>1344</v>
      </c>
      <c r="E449" s="2" t="str">
        <f>IMAGE("http://ift.tt/1aWBRCR",1)</f>
        <v/>
      </c>
      <c r="F449" s="1" t="s">
        <v>4</v>
      </c>
      <c r="G449" s="3" t="s">
        <v>1964</v>
      </c>
    </row>
    <row r="450">
      <c r="A450" s="1" t="s">
        <v>1965</v>
      </c>
      <c r="B450" s="1" t="s">
        <v>1966</v>
      </c>
      <c r="C450" s="1" t="s">
        <v>1967</v>
      </c>
      <c r="D450" s="3" t="s">
        <v>1968</v>
      </c>
      <c r="E450" s="2" t="str">
        <f>IMAGE("http://ift.tt/1hX1eUj",1)</f>
        <v/>
      </c>
      <c r="F450" s="1" t="s">
        <v>4</v>
      </c>
      <c r="G450" s="3" t="s">
        <v>1969</v>
      </c>
    </row>
    <row r="451">
      <c r="A451" s="1" t="s">
        <v>1970</v>
      </c>
      <c r="B451" s="1" t="s">
        <v>1971</v>
      </c>
      <c r="C451" s="1" t="s">
        <v>1972</v>
      </c>
      <c r="D451" s="3" t="s">
        <v>1973</v>
      </c>
      <c r="E451" s="2" t="str">
        <f>IMAGE("http://ift.tt/eA8V8J",1)</f>
        <v/>
      </c>
      <c r="F451" s="1" t="s">
        <v>4</v>
      </c>
      <c r="G451" s="3" t="s">
        <v>1974</v>
      </c>
    </row>
    <row r="452">
      <c r="A452" s="1" t="s">
        <v>1975</v>
      </c>
      <c r="B452" s="1" t="s">
        <v>1976</v>
      </c>
      <c r="C452" s="1" t="s">
        <v>1977</v>
      </c>
      <c r="D452" s="3" t="s">
        <v>1978</v>
      </c>
      <c r="E452" s="2" t="str">
        <f>IMAGE("http://ift.tt/1bGUqpB",1)</f>
        <v/>
      </c>
      <c r="F452" s="1" t="s">
        <v>4</v>
      </c>
      <c r="G452" s="3" t="s">
        <v>1979</v>
      </c>
    </row>
    <row r="453">
      <c r="A453" s="1" t="s">
        <v>1980</v>
      </c>
      <c r="B453" s="1" t="s">
        <v>1981</v>
      </c>
      <c r="C453" s="1" t="s">
        <v>1982</v>
      </c>
      <c r="D453" s="3" t="s">
        <v>1983</v>
      </c>
      <c r="E453" s="2" t="str">
        <f>IMAGE("http://ift.tt/1iB3mBK",1)</f>
        <v/>
      </c>
      <c r="F453" s="1" t="s">
        <v>4</v>
      </c>
      <c r="G453" s="3" t="s">
        <v>1984</v>
      </c>
    </row>
    <row r="454">
      <c r="A454" s="1" t="s">
        <v>1985</v>
      </c>
      <c r="B454" s="1" t="s">
        <v>1981</v>
      </c>
      <c r="C454" s="1" t="s">
        <v>1986</v>
      </c>
      <c r="D454" s="3" t="s">
        <v>1987</v>
      </c>
      <c r="E454" s="2" t="str">
        <f>IMAGE("http://ift.tt/1bGUK7O",1)</f>
        <v/>
      </c>
      <c r="F454" s="1" t="s">
        <v>4</v>
      </c>
      <c r="G454" s="3" t="s">
        <v>1988</v>
      </c>
    </row>
    <row r="455">
      <c r="A455" s="1" t="s">
        <v>1985</v>
      </c>
      <c r="B455" s="1" t="s">
        <v>1989</v>
      </c>
      <c r="C455" s="1" t="s">
        <v>1990</v>
      </c>
      <c r="D455" s="1" t="s">
        <v>1991</v>
      </c>
      <c r="E455" s="2" t="str">
        <f>IMAGE("http://ift.tt/eA8V8J",1)</f>
        <v/>
      </c>
      <c r="F455" s="1" t="s">
        <v>4</v>
      </c>
      <c r="G455" s="3" t="s">
        <v>1992</v>
      </c>
    </row>
    <row r="456">
      <c r="A456" s="1" t="s">
        <v>1993</v>
      </c>
      <c r="B456" s="1" t="s">
        <v>1981</v>
      </c>
      <c r="C456" s="1" t="s">
        <v>1994</v>
      </c>
      <c r="D456" s="3" t="s">
        <v>1995</v>
      </c>
      <c r="E456" s="2" t="str">
        <f>IMAGE("http://ift.tt/1jS3W1a",1)</f>
        <v/>
      </c>
      <c r="F456" s="1" t="s">
        <v>4</v>
      </c>
      <c r="G456" s="3" t="s">
        <v>1996</v>
      </c>
    </row>
    <row r="457">
      <c r="A457" s="1" t="s">
        <v>1997</v>
      </c>
      <c r="B457" s="1" t="s">
        <v>1981</v>
      </c>
      <c r="C457" s="1" t="s">
        <v>1873</v>
      </c>
      <c r="D457" s="3" t="s">
        <v>1998</v>
      </c>
      <c r="E457" s="2" t="str">
        <f>IMAGE("http://ift.tt/HNSdQC",1)</f>
        <v/>
      </c>
      <c r="F457" s="1" t="s">
        <v>4</v>
      </c>
      <c r="G457" s="3" t="s">
        <v>1999</v>
      </c>
    </row>
    <row r="458">
      <c r="A458" s="1" t="s">
        <v>2000</v>
      </c>
      <c r="B458" s="1" t="s">
        <v>2001</v>
      </c>
      <c r="C458" s="1" t="s">
        <v>2002</v>
      </c>
      <c r="D458" s="1" t="s">
        <v>2003</v>
      </c>
      <c r="E458" s="2" t="str">
        <f t="shared" ref="E458:E459" si="64">IMAGE("http://ift.tt/eA8V8J",1)</f>
        <v/>
      </c>
      <c r="F458" s="1" t="s">
        <v>4</v>
      </c>
      <c r="G458" s="3" t="s">
        <v>2004</v>
      </c>
    </row>
    <row r="459">
      <c r="A459" s="1" t="s">
        <v>2005</v>
      </c>
      <c r="B459" s="1" t="s">
        <v>2006</v>
      </c>
      <c r="C459" s="1" t="s">
        <v>2007</v>
      </c>
      <c r="D459" s="1" t="s">
        <v>2008</v>
      </c>
      <c r="E459" s="2" t="str">
        <f t="shared" si="64"/>
        <v/>
      </c>
      <c r="F459" s="1" t="s">
        <v>4</v>
      </c>
      <c r="G459" s="3" t="s">
        <v>2009</v>
      </c>
    </row>
    <row r="460">
      <c r="A460" s="1" t="s">
        <v>2010</v>
      </c>
      <c r="B460" s="1" t="s">
        <v>2011</v>
      </c>
      <c r="C460" s="1" t="s">
        <v>2012</v>
      </c>
      <c r="D460" s="3" t="s">
        <v>2013</v>
      </c>
      <c r="E460" s="2" t="str">
        <f>IMAGE("http://ift.tt/16i5Kvh",1)</f>
        <v/>
      </c>
      <c r="F460" s="1" t="s">
        <v>4</v>
      </c>
      <c r="G460" s="3" t="s">
        <v>2014</v>
      </c>
    </row>
    <row r="461">
      <c r="A461" s="1" t="s">
        <v>2015</v>
      </c>
      <c r="B461" s="1" t="s">
        <v>2016</v>
      </c>
      <c r="C461" s="1" t="s">
        <v>2017</v>
      </c>
      <c r="D461" s="1" t="s">
        <v>2018</v>
      </c>
      <c r="E461" s="2" t="str">
        <f>IMAGE("http://ift.tt/eA8V8J",1)</f>
        <v/>
      </c>
      <c r="F461" s="1" t="s">
        <v>4</v>
      </c>
      <c r="G461" s="3" t="s">
        <v>2019</v>
      </c>
    </row>
    <row r="462">
      <c r="A462" s="1" t="s">
        <v>2020</v>
      </c>
      <c r="B462" s="1" t="s">
        <v>804</v>
      </c>
      <c r="C462" s="1" t="s">
        <v>2021</v>
      </c>
      <c r="D462" s="3" t="s">
        <v>2022</v>
      </c>
      <c r="E462" s="2" t="str">
        <f>IMAGE("http://ift.tt/1aWBRCR",1)</f>
        <v/>
      </c>
      <c r="F462" s="1" t="s">
        <v>4</v>
      </c>
      <c r="G462" s="3" t="s">
        <v>2023</v>
      </c>
    </row>
    <row r="463">
      <c r="A463" s="1" t="s">
        <v>2024</v>
      </c>
      <c r="B463" s="1" t="s">
        <v>1976</v>
      </c>
      <c r="C463" s="1" t="s">
        <v>2025</v>
      </c>
      <c r="D463" s="3" t="s">
        <v>1978</v>
      </c>
      <c r="E463" s="2" t="str">
        <f>IMAGE("http://ift.tt/1bGUqpB",1)</f>
        <v/>
      </c>
      <c r="F463" s="1" t="s">
        <v>4</v>
      </c>
      <c r="G463" s="3" t="s">
        <v>2026</v>
      </c>
    </row>
    <row r="464">
      <c r="A464" s="1" t="s">
        <v>2024</v>
      </c>
      <c r="B464" s="1" t="s">
        <v>2027</v>
      </c>
      <c r="C464" s="1" t="s">
        <v>2028</v>
      </c>
      <c r="D464" s="3" t="s">
        <v>2029</v>
      </c>
      <c r="E464" s="2" t="str">
        <f>IMAGE("http://ift.tt/1fqK8Oz",1)</f>
        <v/>
      </c>
      <c r="F464" s="1" t="s">
        <v>4</v>
      </c>
      <c r="G464" s="3" t="s">
        <v>2030</v>
      </c>
    </row>
    <row r="465">
      <c r="A465" s="1" t="s">
        <v>2031</v>
      </c>
      <c r="B465" s="1" t="s">
        <v>2032</v>
      </c>
      <c r="C465" s="1" t="s">
        <v>2033</v>
      </c>
      <c r="D465" s="1" t="s">
        <v>2034</v>
      </c>
      <c r="E465" s="2" t="str">
        <f>IMAGE("http://ift.tt/eA8V8J",1)</f>
        <v/>
      </c>
      <c r="F465" s="1" t="s">
        <v>4</v>
      </c>
      <c r="G465" s="3" t="s">
        <v>2035</v>
      </c>
    </row>
    <row r="466">
      <c r="A466" s="1" t="s">
        <v>2036</v>
      </c>
      <c r="B466" s="1" t="s">
        <v>2037</v>
      </c>
      <c r="C466" s="1" t="s">
        <v>2038</v>
      </c>
      <c r="D466" s="3" t="s">
        <v>2039</v>
      </c>
      <c r="E466" s="2" t="str">
        <f>IMAGE("http://ift.tt/1hXHgZG",1)</f>
        <v/>
      </c>
      <c r="F466" s="1" t="s">
        <v>4</v>
      </c>
      <c r="G466" s="3" t="s">
        <v>2040</v>
      </c>
    </row>
    <row r="467">
      <c r="A467" s="1" t="s">
        <v>2041</v>
      </c>
      <c r="B467" s="1" t="s">
        <v>113</v>
      </c>
      <c r="C467" s="1" t="s">
        <v>2042</v>
      </c>
      <c r="D467" s="3" t="s">
        <v>2043</v>
      </c>
      <c r="E467" s="2" t="str">
        <f>IMAGE("http://ift.tt/1aMMmcl",1)</f>
        <v/>
      </c>
      <c r="F467" s="1" t="s">
        <v>4</v>
      </c>
      <c r="G467" s="3" t="s">
        <v>2044</v>
      </c>
    </row>
    <row r="468">
      <c r="A468" s="1" t="s">
        <v>2045</v>
      </c>
      <c r="B468" s="1" t="s">
        <v>2046</v>
      </c>
      <c r="C468" s="1" t="s">
        <v>2047</v>
      </c>
      <c r="D468" s="1" t="s">
        <v>2048</v>
      </c>
      <c r="E468" s="2" t="str">
        <f t="shared" ref="E468:E470" si="65">IMAGE("http://ift.tt/eA8V8J",1)</f>
        <v/>
      </c>
      <c r="F468" s="1" t="s">
        <v>4</v>
      </c>
      <c r="G468" s="3" t="s">
        <v>2049</v>
      </c>
    </row>
    <row r="469">
      <c r="A469" s="1" t="s">
        <v>2050</v>
      </c>
      <c r="B469" s="1" t="s">
        <v>2051</v>
      </c>
      <c r="C469" s="1" t="s">
        <v>2052</v>
      </c>
      <c r="D469" s="1" t="s">
        <v>2053</v>
      </c>
      <c r="E469" s="2" t="str">
        <f t="shared" si="65"/>
        <v/>
      </c>
      <c r="F469" s="1" t="s">
        <v>4</v>
      </c>
      <c r="G469" s="3" t="s">
        <v>2054</v>
      </c>
    </row>
    <row r="470">
      <c r="A470" s="1" t="s">
        <v>2055</v>
      </c>
      <c r="B470" s="1" t="s">
        <v>1696</v>
      </c>
      <c r="C470" s="1" t="s">
        <v>2056</v>
      </c>
      <c r="D470" s="3" t="s">
        <v>2057</v>
      </c>
      <c r="E470" s="2" t="str">
        <f t="shared" si="65"/>
        <v/>
      </c>
      <c r="F470" s="1" t="s">
        <v>4</v>
      </c>
      <c r="G470" s="3" t="s">
        <v>2058</v>
      </c>
    </row>
    <row r="471">
      <c r="A471" s="1" t="s">
        <v>2059</v>
      </c>
      <c r="B471" s="1" t="s">
        <v>113</v>
      </c>
      <c r="C471" s="1" t="s">
        <v>2060</v>
      </c>
      <c r="D471" s="3" t="s">
        <v>2061</v>
      </c>
      <c r="E471" s="2" t="str">
        <f>IMAGE("http://ift.tt/1hXHYGh",1)</f>
        <v/>
      </c>
      <c r="F471" s="1" t="s">
        <v>4</v>
      </c>
      <c r="G471" s="3" t="s">
        <v>2062</v>
      </c>
    </row>
    <row r="472">
      <c r="A472" s="1" t="s">
        <v>2063</v>
      </c>
      <c r="B472" s="1" t="s">
        <v>2064</v>
      </c>
      <c r="C472" s="1" t="s">
        <v>2065</v>
      </c>
      <c r="D472" s="1" t="s">
        <v>2066</v>
      </c>
      <c r="E472" s="2" t="str">
        <f>IMAGE("http://ift.tt/eA8V8J",1)</f>
        <v/>
      </c>
      <c r="F472" s="1" t="s">
        <v>4</v>
      </c>
      <c r="G472" s="3" t="s">
        <v>2067</v>
      </c>
    </row>
    <row r="473">
      <c r="A473" s="1" t="s">
        <v>2024</v>
      </c>
      <c r="B473" s="1" t="s">
        <v>1976</v>
      </c>
      <c r="C473" s="1" t="s">
        <v>2025</v>
      </c>
      <c r="D473" s="3" t="s">
        <v>1978</v>
      </c>
      <c r="E473" s="2" t="str">
        <f>IMAGE("http://ift.tt/1bGUqpB",1)</f>
        <v/>
      </c>
      <c r="F473" s="1" t="s">
        <v>4</v>
      </c>
      <c r="G473" s="3" t="s">
        <v>2026</v>
      </c>
    </row>
    <row r="474">
      <c r="A474" s="1" t="s">
        <v>2068</v>
      </c>
      <c r="B474" s="1" t="s">
        <v>2069</v>
      </c>
      <c r="C474" s="1" t="s">
        <v>2070</v>
      </c>
      <c r="D474" s="1" t="s">
        <v>2071</v>
      </c>
      <c r="E474" s="2" t="str">
        <f>IMAGE("http://ift.tt/eA8V8J",1)</f>
        <v/>
      </c>
      <c r="F474" s="1" t="s">
        <v>4</v>
      </c>
      <c r="G474" s="3" t="s">
        <v>2072</v>
      </c>
    </row>
    <row r="475">
      <c r="A475" s="1" t="s">
        <v>2068</v>
      </c>
      <c r="B475" s="1" t="s">
        <v>1891</v>
      </c>
      <c r="C475" s="1" t="s">
        <v>2073</v>
      </c>
      <c r="D475" s="3" t="s">
        <v>2074</v>
      </c>
      <c r="E475" s="2" t="str">
        <f>IMAGE("http://ift.tt/1kkkNaP",1)</f>
        <v/>
      </c>
      <c r="F475" s="1" t="s">
        <v>4</v>
      </c>
      <c r="G475" s="3" t="s">
        <v>2075</v>
      </c>
    </row>
    <row r="476">
      <c r="A476" s="1" t="s">
        <v>2076</v>
      </c>
      <c r="B476" s="1" t="s">
        <v>2077</v>
      </c>
      <c r="C476" s="1" t="s">
        <v>2078</v>
      </c>
      <c r="D476" s="3" t="s">
        <v>2079</v>
      </c>
      <c r="E476" s="2" t="str">
        <f t="shared" ref="E476:E478" si="66">IMAGE("http://ift.tt/eA8V8J",1)</f>
        <v/>
      </c>
      <c r="F476" s="1" t="s">
        <v>4</v>
      </c>
      <c r="G476" s="3" t="s">
        <v>2080</v>
      </c>
    </row>
    <row r="477">
      <c r="A477" s="1" t="s">
        <v>2081</v>
      </c>
      <c r="B477" s="1" t="s">
        <v>2082</v>
      </c>
      <c r="C477" s="1" t="s">
        <v>2083</v>
      </c>
      <c r="D477" s="1" t="s">
        <v>2084</v>
      </c>
      <c r="E477" s="2" t="str">
        <f t="shared" si="66"/>
        <v/>
      </c>
      <c r="F477" s="1" t="s">
        <v>4</v>
      </c>
      <c r="G477" s="3" t="s">
        <v>2085</v>
      </c>
    </row>
    <row r="478">
      <c r="A478" s="1" t="s">
        <v>2086</v>
      </c>
      <c r="B478" s="1" t="s">
        <v>2087</v>
      </c>
      <c r="C478" s="1" t="s">
        <v>2088</v>
      </c>
      <c r="D478" s="1" t="s">
        <v>2089</v>
      </c>
      <c r="E478" s="2" t="str">
        <f t="shared" si="66"/>
        <v/>
      </c>
      <c r="F478" s="1" t="s">
        <v>4</v>
      </c>
      <c r="G478" s="3" t="s">
        <v>2090</v>
      </c>
    </row>
    <row r="479">
      <c r="A479" s="1" t="s">
        <v>2091</v>
      </c>
      <c r="B479" s="1" t="s">
        <v>2092</v>
      </c>
      <c r="C479" s="1" t="s">
        <v>1878</v>
      </c>
      <c r="D479" s="3" t="s">
        <v>1938</v>
      </c>
      <c r="E479" s="2" t="str">
        <f>IMAGE("http://ift.tt/1hWlC88",1)</f>
        <v/>
      </c>
      <c r="F479" s="1" t="s">
        <v>4</v>
      </c>
      <c r="G479" s="3" t="s">
        <v>2093</v>
      </c>
    </row>
    <row r="480">
      <c r="A480" s="1" t="s">
        <v>2094</v>
      </c>
      <c r="B480" s="1" t="s">
        <v>2095</v>
      </c>
      <c r="C480" s="1" t="s">
        <v>2096</v>
      </c>
      <c r="D480" s="3" t="s">
        <v>2097</v>
      </c>
      <c r="E480" s="2" t="str">
        <f>IMAGE("http://ift.tt/1fqXn1C",1)</f>
        <v/>
      </c>
      <c r="F480" s="1" t="s">
        <v>4</v>
      </c>
      <c r="G480" s="3" t="s">
        <v>2098</v>
      </c>
    </row>
    <row r="481">
      <c r="A481" s="1" t="s">
        <v>2094</v>
      </c>
      <c r="B481" s="1" t="s">
        <v>2099</v>
      </c>
      <c r="C481" s="1" t="s">
        <v>2100</v>
      </c>
      <c r="D481" s="3" t="s">
        <v>2101</v>
      </c>
      <c r="E481" s="2" t="str">
        <f>IMAGE("http://ift.tt/1fqXtGz",1)</f>
        <v/>
      </c>
      <c r="F481" s="1" t="s">
        <v>4</v>
      </c>
      <c r="G481" s="3" t="s">
        <v>2102</v>
      </c>
    </row>
    <row r="482">
      <c r="A482" s="1" t="s">
        <v>2094</v>
      </c>
      <c r="B482" s="1" t="s">
        <v>464</v>
      </c>
      <c r="C482" s="1" t="s">
        <v>2103</v>
      </c>
      <c r="D482" s="3" t="s">
        <v>2104</v>
      </c>
      <c r="E482" s="2" t="str">
        <f>IMAGE("http://ift.tt/1cCTgQ4",1)</f>
        <v/>
      </c>
      <c r="F482" s="1" t="s">
        <v>4</v>
      </c>
      <c r="G482" s="3" t="s">
        <v>2105</v>
      </c>
    </row>
    <row r="483">
      <c r="A483" s="1" t="s">
        <v>2106</v>
      </c>
      <c r="B483" s="1" t="s">
        <v>2107</v>
      </c>
      <c r="C483" s="1" t="s">
        <v>2108</v>
      </c>
      <c r="D483" s="3" t="s">
        <v>2109</v>
      </c>
      <c r="E483" s="2" t="str">
        <f>IMAGE("http://ift.tt/1fqXKsT",1)</f>
        <v/>
      </c>
      <c r="F483" s="1" t="s">
        <v>4</v>
      </c>
      <c r="G483" s="3" t="s">
        <v>2110</v>
      </c>
    </row>
    <row r="484">
      <c r="A484" s="1" t="s">
        <v>2111</v>
      </c>
      <c r="B484" s="1" t="s">
        <v>2112</v>
      </c>
      <c r="C484" s="1" t="s">
        <v>2113</v>
      </c>
      <c r="D484" s="3" t="s">
        <v>2114</v>
      </c>
      <c r="E484" s="2" t="str">
        <f>IMAGE("http://ift.tt/1hXHEYh",1)</f>
        <v/>
      </c>
      <c r="F484" s="1" t="s">
        <v>4</v>
      </c>
      <c r="G484" s="3" t="s">
        <v>2115</v>
      </c>
    </row>
    <row r="485">
      <c r="A485" s="1" t="s">
        <v>2116</v>
      </c>
      <c r="B485" s="1" t="s">
        <v>1900</v>
      </c>
      <c r="C485" s="1" t="s">
        <v>2117</v>
      </c>
      <c r="D485" s="1" t="s">
        <v>2118</v>
      </c>
      <c r="E485" s="2" t="str">
        <f>IMAGE("http://ift.tt/eA8V8J",1)</f>
        <v/>
      </c>
      <c r="F485" s="1" t="s">
        <v>4</v>
      </c>
      <c r="G485" s="3" t="s">
        <v>2119</v>
      </c>
    </row>
    <row r="486">
      <c r="A486" s="1" t="s">
        <v>2120</v>
      </c>
      <c r="B486" s="1" t="s">
        <v>2121</v>
      </c>
      <c r="C486" s="1" t="s">
        <v>2122</v>
      </c>
      <c r="D486" s="3" t="s">
        <v>2123</v>
      </c>
      <c r="E486" s="2" t="str">
        <f>IMAGE("http://ift.tt/1jS3W1a",1)</f>
        <v/>
      </c>
      <c r="F486" s="1" t="s">
        <v>4</v>
      </c>
      <c r="G486" s="3" t="s">
        <v>2124</v>
      </c>
    </row>
    <row r="487">
      <c r="A487" s="1" t="s">
        <v>2125</v>
      </c>
      <c r="B487" s="1" t="s">
        <v>2126</v>
      </c>
      <c r="C487" s="1" t="s">
        <v>2127</v>
      </c>
      <c r="D487" s="1" t="s">
        <v>2128</v>
      </c>
      <c r="E487" s="2" t="str">
        <f t="shared" ref="E487:E490" si="67">IMAGE("http://ift.tt/eA8V8J",1)</f>
        <v/>
      </c>
      <c r="F487" s="1" t="s">
        <v>4</v>
      </c>
      <c r="G487" s="3" t="s">
        <v>2129</v>
      </c>
    </row>
    <row r="488">
      <c r="A488" s="1" t="s">
        <v>2130</v>
      </c>
      <c r="B488" s="1" t="s">
        <v>2131</v>
      </c>
      <c r="C488" s="1" t="s">
        <v>2132</v>
      </c>
      <c r="D488" s="1" t="s">
        <v>2133</v>
      </c>
      <c r="E488" s="2" t="str">
        <f t="shared" si="67"/>
        <v/>
      </c>
      <c r="F488" s="1" t="s">
        <v>4</v>
      </c>
      <c r="G488" s="3" t="s">
        <v>2134</v>
      </c>
    </row>
    <row r="489">
      <c r="A489" s="1" t="s">
        <v>2130</v>
      </c>
      <c r="B489" s="1" t="s">
        <v>883</v>
      </c>
      <c r="C489" s="1" t="s">
        <v>2135</v>
      </c>
      <c r="D489" s="3" t="s">
        <v>2136</v>
      </c>
      <c r="E489" s="2" t="str">
        <f t="shared" si="67"/>
        <v/>
      </c>
      <c r="F489" s="1" t="s">
        <v>4</v>
      </c>
      <c r="G489" s="3" t="s">
        <v>2137</v>
      </c>
    </row>
    <row r="490">
      <c r="A490" s="1" t="s">
        <v>2116</v>
      </c>
      <c r="B490" s="1" t="s">
        <v>1900</v>
      </c>
      <c r="C490" s="1" t="s">
        <v>2117</v>
      </c>
      <c r="D490" s="1" t="s">
        <v>2118</v>
      </c>
      <c r="E490" s="2" t="str">
        <f t="shared" si="67"/>
        <v/>
      </c>
      <c r="F490" s="1" t="s">
        <v>4</v>
      </c>
      <c r="G490" s="3" t="s">
        <v>2119</v>
      </c>
    </row>
    <row r="491">
      <c r="A491" s="1" t="s">
        <v>2120</v>
      </c>
      <c r="B491" s="1" t="s">
        <v>2121</v>
      </c>
      <c r="C491" s="1" t="s">
        <v>2122</v>
      </c>
      <c r="D491" s="3" t="s">
        <v>2123</v>
      </c>
      <c r="E491" s="2" t="str">
        <f>IMAGE("http://ift.tt/1jS3W1a",1)</f>
        <v/>
      </c>
      <c r="F491" s="1" t="s">
        <v>4</v>
      </c>
      <c r="G491" s="3" t="s">
        <v>2124</v>
      </c>
    </row>
    <row r="492">
      <c r="A492" s="1" t="s">
        <v>2125</v>
      </c>
      <c r="B492" s="1" t="s">
        <v>2126</v>
      </c>
      <c r="C492" s="1" t="s">
        <v>2127</v>
      </c>
      <c r="D492" s="1" t="s">
        <v>2128</v>
      </c>
      <c r="E492" s="2" t="str">
        <f>IMAGE("http://ift.tt/eA8V8J",1)</f>
        <v/>
      </c>
      <c r="F492" s="1" t="s">
        <v>4</v>
      </c>
      <c r="G492" s="3" t="s">
        <v>2129</v>
      </c>
    </row>
    <row r="493">
      <c r="A493" s="1" t="s">
        <v>2138</v>
      </c>
      <c r="B493" s="1" t="s">
        <v>2139</v>
      </c>
      <c r="C493" s="1" t="s">
        <v>2140</v>
      </c>
      <c r="D493" s="3" t="s">
        <v>2141</v>
      </c>
      <c r="E493" s="2" t="str">
        <f>IMAGE("http://ift.tt/1ddSche",1)</f>
        <v/>
      </c>
      <c r="F493" s="1" t="s">
        <v>4</v>
      </c>
      <c r="G493" s="3" t="s">
        <v>2142</v>
      </c>
    </row>
    <row r="494">
      <c r="A494" s="1" t="s">
        <v>2138</v>
      </c>
      <c r="B494" s="1" t="s">
        <v>2143</v>
      </c>
      <c r="C494" s="1" t="s">
        <v>2144</v>
      </c>
      <c r="D494" s="3" t="s">
        <v>2145</v>
      </c>
      <c r="E494" s="2" t="str">
        <f>IMAGE("http://ift.tt/1iUdN6G",1)</f>
        <v/>
      </c>
      <c r="F494" s="1" t="s">
        <v>4</v>
      </c>
      <c r="G494" s="3" t="s">
        <v>2146</v>
      </c>
    </row>
    <row r="495">
      <c r="A495" s="1" t="s">
        <v>2147</v>
      </c>
      <c r="B495" s="1" t="s">
        <v>2148</v>
      </c>
      <c r="C495" s="1" t="s">
        <v>2149</v>
      </c>
      <c r="D495" s="1" t="s">
        <v>2150</v>
      </c>
      <c r="E495" s="2" t="str">
        <f t="shared" ref="E495:E496" si="68">IMAGE("http://ift.tt/eA8V8J",1)</f>
        <v/>
      </c>
      <c r="F495" s="1" t="s">
        <v>4</v>
      </c>
      <c r="G495" s="3" t="s">
        <v>2151</v>
      </c>
    </row>
    <row r="496">
      <c r="A496" s="1" t="s">
        <v>2147</v>
      </c>
      <c r="B496" s="1" t="s">
        <v>2152</v>
      </c>
      <c r="C496" s="1" t="s">
        <v>2153</v>
      </c>
      <c r="D496" s="1" t="s">
        <v>2154</v>
      </c>
      <c r="E496" s="2" t="str">
        <f t="shared" si="68"/>
        <v/>
      </c>
      <c r="F496" s="1" t="s">
        <v>4</v>
      </c>
      <c r="G496" s="3" t="s">
        <v>2155</v>
      </c>
    </row>
    <row r="497">
      <c r="A497" s="1" t="s">
        <v>2156</v>
      </c>
      <c r="B497" s="1" t="s">
        <v>113</v>
      </c>
      <c r="C497" s="1" t="s">
        <v>2157</v>
      </c>
      <c r="D497" s="3" t="s">
        <v>2158</v>
      </c>
      <c r="E497" s="2" t="str">
        <f>IMAGE("http://ift.tt/zf7XVT",1)</f>
        <v/>
      </c>
      <c r="F497" s="1" t="s">
        <v>4</v>
      </c>
      <c r="G497" s="3" t="s">
        <v>2159</v>
      </c>
    </row>
    <row r="498">
      <c r="A498" s="1" t="s">
        <v>2160</v>
      </c>
      <c r="B498" s="1" t="s">
        <v>2161</v>
      </c>
      <c r="C498" s="1" t="s">
        <v>2162</v>
      </c>
      <c r="D498" s="1" t="s">
        <v>2163</v>
      </c>
      <c r="E498" s="2" t="str">
        <f>IMAGE("http://ift.tt/eA8V8J",1)</f>
        <v/>
      </c>
      <c r="F498" s="1" t="s">
        <v>4</v>
      </c>
      <c r="G498" s="3" t="s">
        <v>2164</v>
      </c>
    </row>
    <row r="499">
      <c r="A499" s="1" t="s">
        <v>2165</v>
      </c>
      <c r="B499" s="1" t="s">
        <v>2166</v>
      </c>
      <c r="C499" s="1" t="s">
        <v>2167</v>
      </c>
      <c r="D499" s="3" t="s">
        <v>2168</v>
      </c>
      <c r="E499" s="2" t="str">
        <f>IMAGE("http://ift.tt/1bdUNep",1)</f>
        <v/>
      </c>
      <c r="F499" s="1" t="s">
        <v>4</v>
      </c>
      <c r="G499" s="3" t="s">
        <v>2169</v>
      </c>
    </row>
    <row r="500">
      <c r="A500" s="1" t="s">
        <v>2165</v>
      </c>
      <c r="B500" s="1" t="s">
        <v>2170</v>
      </c>
      <c r="C500" s="1" t="s">
        <v>2171</v>
      </c>
      <c r="D500" s="3" t="s">
        <v>2172</v>
      </c>
      <c r="E500" s="2" t="str">
        <f>IMAGE("http://ift.tt/eA8V8J",1)</f>
        <v/>
      </c>
      <c r="F500" s="1" t="s">
        <v>4</v>
      </c>
      <c r="G500" s="3" t="s">
        <v>2173</v>
      </c>
    </row>
    <row r="501">
      <c r="A501" s="1" t="s">
        <v>2174</v>
      </c>
      <c r="B501" s="1" t="s">
        <v>2175</v>
      </c>
      <c r="C501" s="1" t="s">
        <v>2176</v>
      </c>
      <c r="D501" s="3" t="s">
        <v>2177</v>
      </c>
      <c r="E501" s="2" t="str">
        <f>IMAGE("http://ift.tt/sqUd3h",1)</f>
        <v/>
      </c>
      <c r="F501" s="1" t="s">
        <v>4</v>
      </c>
      <c r="G501" s="3" t="s">
        <v>2178</v>
      </c>
    </row>
    <row r="502">
      <c r="A502" s="1" t="s">
        <v>2179</v>
      </c>
      <c r="B502" s="1" t="s">
        <v>2180</v>
      </c>
      <c r="C502" s="1" t="s">
        <v>2181</v>
      </c>
      <c r="D502" s="1" t="s">
        <v>2182</v>
      </c>
      <c r="E502" s="2" t="str">
        <f>IMAGE("http://ift.tt/eA8V8J",1)</f>
        <v/>
      </c>
      <c r="F502" s="1" t="s">
        <v>4</v>
      </c>
      <c r="G502" s="3" t="s">
        <v>2183</v>
      </c>
    </row>
    <row r="503">
      <c r="A503" s="1" t="s">
        <v>2179</v>
      </c>
      <c r="B503" s="1" t="s">
        <v>1562</v>
      </c>
      <c r="C503" s="1" t="s">
        <v>2184</v>
      </c>
      <c r="D503" s="3" t="s">
        <v>2185</v>
      </c>
      <c r="E503" s="2" t="str">
        <f>IMAGE("http://ift.tt/1bdVG6P",1)</f>
        <v/>
      </c>
      <c r="F503" s="1" t="s">
        <v>4</v>
      </c>
      <c r="G503" s="3" t="s">
        <v>2186</v>
      </c>
    </row>
    <row r="504">
      <c r="A504" s="1" t="s">
        <v>2187</v>
      </c>
      <c r="B504" s="1" t="s">
        <v>2188</v>
      </c>
      <c r="C504" s="1" t="s">
        <v>2189</v>
      </c>
      <c r="D504" s="3" t="s">
        <v>2190</v>
      </c>
      <c r="E504" s="2" t="str">
        <f>IMAGE("http://ift.tt/1klbOGb",1)</f>
        <v/>
      </c>
      <c r="F504" s="1" t="s">
        <v>4</v>
      </c>
      <c r="G504" s="3" t="s">
        <v>2191</v>
      </c>
    </row>
    <row r="505">
      <c r="A505" s="1" t="s">
        <v>2192</v>
      </c>
      <c r="B505" s="1" t="s">
        <v>2193</v>
      </c>
      <c r="C505" s="1" t="s">
        <v>2194</v>
      </c>
      <c r="D505" s="1" t="s">
        <v>2195</v>
      </c>
      <c r="E505" s="2" t="str">
        <f>IMAGE("http://ift.tt/eA8V8J",1)</f>
        <v/>
      </c>
      <c r="F505" s="1" t="s">
        <v>4</v>
      </c>
      <c r="G505" s="3" t="s">
        <v>2196</v>
      </c>
    </row>
    <row r="506">
      <c r="A506" s="1" t="s">
        <v>2197</v>
      </c>
      <c r="B506" s="1" t="s">
        <v>2198</v>
      </c>
      <c r="C506" s="1" t="s">
        <v>2199</v>
      </c>
      <c r="D506" s="3" t="s">
        <v>2200</v>
      </c>
      <c r="E506" s="2" t="str">
        <f>IMAGE("http://ift.tt/1iUhoSe",1)</f>
        <v/>
      </c>
      <c r="F506" s="1" t="s">
        <v>4</v>
      </c>
      <c r="G506" s="3" t="s">
        <v>2201</v>
      </c>
    </row>
    <row r="507">
      <c r="A507" s="1" t="s">
        <v>2202</v>
      </c>
      <c r="B507" s="1" t="s">
        <v>2203</v>
      </c>
      <c r="C507" s="1" t="s">
        <v>2204</v>
      </c>
      <c r="D507" s="3" t="s">
        <v>2205</v>
      </c>
      <c r="E507" s="2" t="str">
        <f>IMAGE("http://ift.tt/1iUhvgt",1)</f>
        <v/>
      </c>
      <c r="F507" s="1" t="s">
        <v>4</v>
      </c>
      <c r="G507" s="3" t="s">
        <v>2206</v>
      </c>
    </row>
    <row r="508">
      <c r="A508" s="1" t="s">
        <v>2207</v>
      </c>
      <c r="B508" s="1" t="s">
        <v>2208</v>
      </c>
      <c r="C508" s="1" t="s">
        <v>2209</v>
      </c>
      <c r="D508" s="3" t="s">
        <v>2210</v>
      </c>
      <c r="E508" s="2" t="str">
        <f>IMAGE("http://ift.tt/1iUhx81",1)</f>
        <v/>
      </c>
      <c r="F508" s="1" t="s">
        <v>4</v>
      </c>
      <c r="G508" s="3" t="s">
        <v>2211</v>
      </c>
    </row>
    <row r="509">
      <c r="A509" s="1" t="s">
        <v>2212</v>
      </c>
      <c r="B509" s="1" t="s">
        <v>2213</v>
      </c>
      <c r="C509" s="1" t="s">
        <v>2214</v>
      </c>
      <c r="D509" s="1" t="s">
        <v>2215</v>
      </c>
      <c r="E509" s="2" t="str">
        <f t="shared" ref="E509:E510" si="69">IMAGE("http://ift.tt/eA8V8J",1)</f>
        <v/>
      </c>
      <c r="F509" s="1" t="s">
        <v>4</v>
      </c>
      <c r="G509" s="3" t="s">
        <v>2216</v>
      </c>
    </row>
    <row r="510">
      <c r="A510" s="1" t="s">
        <v>2217</v>
      </c>
      <c r="B510" s="1" t="s">
        <v>2218</v>
      </c>
      <c r="C510" s="1" t="s">
        <v>2219</v>
      </c>
      <c r="D510" s="1" t="s">
        <v>2220</v>
      </c>
      <c r="E510" s="2" t="str">
        <f t="shared" si="69"/>
        <v/>
      </c>
      <c r="F510" s="1" t="s">
        <v>4</v>
      </c>
      <c r="G510" s="3" t="s">
        <v>2221</v>
      </c>
    </row>
    <row r="511">
      <c r="A511" s="1" t="s">
        <v>2222</v>
      </c>
      <c r="B511" s="1" t="s">
        <v>2223</v>
      </c>
      <c r="C511" s="4" t="s">
        <v>2224</v>
      </c>
      <c r="D511" s="3" t="s">
        <v>2225</v>
      </c>
      <c r="E511" s="2" t="str">
        <f>IMAGE("http://ift.tt/1klp11M",1)</f>
        <v/>
      </c>
      <c r="F511" s="1" t="s">
        <v>4</v>
      </c>
      <c r="G511" s="3" t="s">
        <v>2226</v>
      </c>
    </row>
    <row r="512">
      <c r="A512" s="1" t="s">
        <v>2227</v>
      </c>
      <c r="B512" s="1" t="s">
        <v>2228</v>
      </c>
      <c r="C512" s="1" t="s">
        <v>2229</v>
      </c>
      <c r="D512" s="3" t="s">
        <v>2230</v>
      </c>
      <c r="E512" s="2" t="str">
        <f>IMAGE("http://ift.tt/1be9M8i",1)</f>
        <v/>
      </c>
      <c r="F512" s="1" t="s">
        <v>4</v>
      </c>
      <c r="G512" s="3" t="s">
        <v>2231</v>
      </c>
    </row>
    <row r="513">
      <c r="A513" s="1" t="s">
        <v>2232</v>
      </c>
      <c r="B513" s="1" t="s">
        <v>2233</v>
      </c>
      <c r="C513" s="1" t="s">
        <v>2234</v>
      </c>
      <c r="D513" s="1" t="s">
        <v>2235</v>
      </c>
      <c r="E513" s="2" t="str">
        <f>IMAGE("http://ift.tt/eA8V8J",1)</f>
        <v/>
      </c>
      <c r="F513" s="1" t="s">
        <v>4</v>
      </c>
      <c r="G513" s="3" t="s">
        <v>2236</v>
      </c>
    </row>
    <row r="514">
      <c r="A514" s="1" t="s">
        <v>2232</v>
      </c>
      <c r="B514" s="1" t="s">
        <v>2092</v>
      </c>
      <c r="C514" s="1" t="s">
        <v>2237</v>
      </c>
      <c r="D514" s="3" t="s">
        <v>2238</v>
      </c>
      <c r="E514" s="2" t="str">
        <f>IMAGE("http://ift.tt/1klpi4L",1)</f>
        <v/>
      </c>
      <c r="F514" s="1" t="s">
        <v>4</v>
      </c>
      <c r="G514" s="3" t="s">
        <v>2239</v>
      </c>
    </row>
    <row r="515">
      <c r="A515" s="1" t="s">
        <v>2240</v>
      </c>
      <c r="B515" s="1" t="s">
        <v>2241</v>
      </c>
      <c r="C515" s="1" t="s">
        <v>2242</v>
      </c>
      <c r="D515" s="3" t="s">
        <v>2243</v>
      </c>
      <c r="E515" s="2" t="str">
        <f>IMAGE("http://ift.tt/1be9Wwe",1)</f>
        <v/>
      </c>
      <c r="F515" s="1" t="s">
        <v>4</v>
      </c>
      <c r="G515" s="3" t="s">
        <v>2244</v>
      </c>
    </row>
    <row r="516">
      <c r="A516" s="1" t="s">
        <v>2245</v>
      </c>
      <c r="B516" s="1" t="s">
        <v>2246</v>
      </c>
      <c r="C516" s="1" t="s">
        <v>2247</v>
      </c>
      <c r="D516" s="3" t="s">
        <v>2248</v>
      </c>
      <c r="E516" s="2" t="str">
        <f>IMAGE("http://ift.tt/MFfuYm",1)</f>
        <v/>
      </c>
      <c r="F516" s="1" t="s">
        <v>4</v>
      </c>
      <c r="G516" s="3" t="s">
        <v>2249</v>
      </c>
    </row>
    <row r="517">
      <c r="A517" s="1" t="s">
        <v>2250</v>
      </c>
      <c r="B517" s="1" t="s">
        <v>2251</v>
      </c>
      <c r="C517" s="1" t="s">
        <v>2252</v>
      </c>
      <c r="D517" s="1" t="s">
        <v>2253</v>
      </c>
      <c r="E517" s="2" t="str">
        <f>IMAGE("http://ift.tt/eA8V8J",1)</f>
        <v/>
      </c>
      <c r="F517" s="1" t="s">
        <v>4</v>
      </c>
      <c r="G517" s="3" t="s">
        <v>2254</v>
      </c>
    </row>
    <row r="518">
      <c r="A518" s="1" t="s">
        <v>2250</v>
      </c>
      <c r="B518" s="1" t="s">
        <v>2255</v>
      </c>
      <c r="C518" s="1" t="s">
        <v>2256</v>
      </c>
      <c r="D518" s="3" t="s">
        <v>2257</v>
      </c>
      <c r="E518" s="2" t="str">
        <f>IMAGE("http://ift.tt/Li9VgM",1)</f>
        <v/>
      </c>
      <c r="F518" s="1" t="s">
        <v>4</v>
      </c>
      <c r="G518" s="3" t="s">
        <v>2258</v>
      </c>
    </row>
    <row r="519">
      <c r="A519" s="1" t="s">
        <v>2259</v>
      </c>
      <c r="B519" s="1" t="s">
        <v>2260</v>
      </c>
      <c r="C519" s="1" t="s">
        <v>2261</v>
      </c>
      <c r="D519" s="1" t="s">
        <v>2262</v>
      </c>
      <c r="E519" s="2" t="str">
        <f t="shared" ref="E519:E520" si="70">IMAGE("http://ift.tt/eA8V8J",1)</f>
        <v/>
      </c>
      <c r="F519" s="1" t="s">
        <v>4</v>
      </c>
      <c r="G519" s="3" t="s">
        <v>2263</v>
      </c>
    </row>
    <row r="520">
      <c r="A520" s="1" t="s">
        <v>2264</v>
      </c>
      <c r="B520" s="1" t="s">
        <v>1696</v>
      </c>
      <c r="C520" s="1" t="s">
        <v>2265</v>
      </c>
      <c r="D520" s="3" t="s">
        <v>2266</v>
      </c>
      <c r="E520" s="2" t="str">
        <f t="shared" si="70"/>
        <v/>
      </c>
      <c r="F520" s="1" t="s">
        <v>4</v>
      </c>
      <c r="G520" s="3" t="s">
        <v>2267</v>
      </c>
    </row>
    <row r="521">
      <c r="A521" s="1" t="s">
        <v>2268</v>
      </c>
      <c r="B521" s="1" t="s">
        <v>2269</v>
      </c>
      <c r="C521" s="1" t="s">
        <v>2270</v>
      </c>
      <c r="D521" s="3" t="s">
        <v>1865</v>
      </c>
      <c r="E521" s="2" t="str">
        <f>IMAGE("http://ift.tt/1cCaRb1",1)</f>
        <v/>
      </c>
      <c r="F521" s="1" t="s">
        <v>4</v>
      </c>
      <c r="G521" s="3" t="s">
        <v>2271</v>
      </c>
    </row>
    <row r="522">
      <c r="A522" s="1" t="s">
        <v>2272</v>
      </c>
      <c r="B522" s="1" t="s">
        <v>2273</v>
      </c>
      <c r="C522" s="1" t="s">
        <v>2274</v>
      </c>
      <c r="D522" s="1" t="s">
        <v>2275</v>
      </c>
      <c r="E522" s="2" t="str">
        <f t="shared" ref="E522:E524" si="71">IMAGE("http://ift.tt/eA8V8J",1)</f>
        <v/>
      </c>
      <c r="F522" s="1" t="s">
        <v>4</v>
      </c>
      <c r="G522" s="3" t="s">
        <v>2276</v>
      </c>
    </row>
    <row r="523">
      <c r="A523" s="1" t="s">
        <v>2277</v>
      </c>
      <c r="B523" s="1" t="s">
        <v>2278</v>
      </c>
      <c r="C523" s="1" t="s">
        <v>2279</v>
      </c>
      <c r="D523" s="1" t="s">
        <v>2280</v>
      </c>
      <c r="E523" s="2" t="str">
        <f t="shared" si="71"/>
        <v/>
      </c>
      <c r="F523" s="1" t="s">
        <v>4</v>
      </c>
      <c r="G523" s="3" t="s">
        <v>2281</v>
      </c>
    </row>
    <row r="524">
      <c r="A524" s="1" t="s">
        <v>2277</v>
      </c>
      <c r="B524" s="1" t="s">
        <v>2282</v>
      </c>
      <c r="C524" s="1" t="s">
        <v>2283</v>
      </c>
      <c r="D524" s="1" t="s">
        <v>2284</v>
      </c>
      <c r="E524" s="2" t="str">
        <f t="shared" si="71"/>
        <v/>
      </c>
      <c r="F524" s="1" t="s">
        <v>4</v>
      </c>
      <c r="G524" s="3" t="s">
        <v>2285</v>
      </c>
    </row>
    <row r="525">
      <c r="A525" s="1" t="s">
        <v>2286</v>
      </c>
      <c r="B525" s="1" t="s">
        <v>2287</v>
      </c>
      <c r="C525" s="1" t="s">
        <v>2288</v>
      </c>
      <c r="D525" s="3" t="s">
        <v>2289</v>
      </c>
      <c r="E525" s="2" t="str">
        <f>IMAGE("http://ift.tt/1gQIQMv",1)</f>
        <v/>
      </c>
      <c r="F525" s="1" t="s">
        <v>4</v>
      </c>
      <c r="G525" s="3" t="s">
        <v>2290</v>
      </c>
    </row>
    <row r="526">
      <c r="A526" s="1" t="s">
        <v>2291</v>
      </c>
      <c r="B526" s="1" t="s">
        <v>2292</v>
      </c>
      <c r="C526" s="1" t="s">
        <v>2293</v>
      </c>
      <c r="D526" s="1" t="s">
        <v>2294</v>
      </c>
      <c r="E526" s="2" t="str">
        <f t="shared" ref="E526:E528" si="72">IMAGE("http://ift.tt/eA8V8J",1)</f>
        <v/>
      </c>
      <c r="F526" s="1" t="s">
        <v>4</v>
      </c>
      <c r="G526" s="3" t="s">
        <v>2295</v>
      </c>
    </row>
    <row r="527">
      <c r="A527" s="1" t="s">
        <v>2296</v>
      </c>
      <c r="B527" s="1" t="s">
        <v>2297</v>
      </c>
      <c r="C527" s="1" t="s">
        <v>2298</v>
      </c>
      <c r="D527" s="1" t="s">
        <v>2299</v>
      </c>
      <c r="E527" s="2" t="str">
        <f t="shared" si="72"/>
        <v/>
      </c>
      <c r="F527" s="1" t="s">
        <v>4</v>
      </c>
      <c r="G527" s="3" t="s">
        <v>2300</v>
      </c>
    </row>
    <row r="528">
      <c r="A528" s="1" t="s">
        <v>2301</v>
      </c>
      <c r="B528" s="1" t="s">
        <v>2302</v>
      </c>
      <c r="C528" s="1" t="s">
        <v>2303</v>
      </c>
      <c r="D528" s="1" t="s">
        <v>2304</v>
      </c>
      <c r="E528" s="2" t="str">
        <f t="shared" si="72"/>
        <v/>
      </c>
      <c r="F528" s="1" t="s">
        <v>4</v>
      </c>
      <c r="G528" s="3" t="s">
        <v>2305</v>
      </c>
    </row>
    <row r="529">
      <c r="A529" s="1" t="s">
        <v>2306</v>
      </c>
      <c r="B529" s="1" t="s">
        <v>2307</v>
      </c>
      <c r="C529" s="1" t="s">
        <v>2308</v>
      </c>
      <c r="D529" s="3" t="s">
        <v>2309</v>
      </c>
      <c r="E529" s="2" t="str">
        <f>IMAGE("http://ift.tt/1dSLM79",1)</f>
        <v/>
      </c>
      <c r="F529" s="1" t="s">
        <v>4</v>
      </c>
      <c r="G529" s="3" t="s">
        <v>2310</v>
      </c>
    </row>
    <row r="530">
      <c r="A530" s="1" t="s">
        <v>2311</v>
      </c>
      <c r="B530" s="1" t="s">
        <v>2312</v>
      </c>
      <c r="C530" s="1" t="s">
        <v>2313</v>
      </c>
      <c r="D530" s="3" t="s">
        <v>2314</v>
      </c>
      <c r="E530" s="2" t="str">
        <f t="shared" ref="E530:E532" si="73">IMAGE("http://ift.tt/eA8V8J",1)</f>
        <v/>
      </c>
      <c r="F530" s="1" t="s">
        <v>4</v>
      </c>
      <c r="G530" s="3" t="s">
        <v>2315</v>
      </c>
    </row>
    <row r="531">
      <c r="A531" s="1" t="s">
        <v>2316</v>
      </c>
      <c r="B531" s="1" t="s">
        <v>2317</v>
      </c>
      <c r="C531" s="1" t="s">
        <v>2318</v>
      </c>
      <c r="D531" s="1" t="s">
        <v>2319</v>
      </c>
      <c r="E531" s="2" t="str">
        <f t="shared" si="73"/>
        <v/>
      </c>
      <c r="F531" s="1" t="s">
        <v>4</v>
      </c>
      <c r="G531" s="3" t="s">
        <v>2320</v>
      </c>
    </row>
    <row r="532">
      <c r="A532" s="1" t="s">
        <v>2321</v>
      </c>
      <c r="B532" s="1" t="s">
        <v>1142</v>
      </c>
      <c r="C532" s="1" t="s">
        <v>2322</v>
      </c>
      <c r="D532" s="1" t="s">
        <v>9</v>
      </c>
      <c r="E532" s="2" t="str">
        <f t="shared" si="73"/>
        <v/>
      </c>
      <c r="F532" s="1" t="s">
        <v>4</v>
      </c>
      <c r="G532" s="3" t="s">
        <v>2323</v>
      </c>
    </row>
    <row r="533">
      <c r="A533" s="1" t="s">
        <v>2324</v>
      </c>
      <c r="B533" s="1" t="s">
        <v>2325</v>
      </c>
      <c r="C533" s="1" t="s">
        <v>2326</v>
      </c>
      <c r="D533" s="3" t="s">
        <v>2327</v>
      </c>
      <c r="E533" s="2" t="str">
        <f>IMAGE("http://ift.tt/1dSLZHA",1)</f>
        <v/>
      </c>
      <c r="F533" s="1" t="s">
        <v>4</v>
      </c>
      <c r="G533" s="3" t="s">
        <v>2328</v>
      </c>
    </row>
    <row r="534">
      <c r="A534" s="1" t="s">
        <v>2329</v>
      </c>
      <c r="B534" s="1" t="s">
        <v>2330</v>
      </c>
      <c r="C534" s="1" t="s">
        <v>2331</v>
      </c>
      <c r="D534" s="3" t="s">
        <v>2332</v>
      </c>
      <c r="E534" s="2" t="str">
        <f>IMAGE("http://ift.tt/YkHeFE",1)</f>
        <v/>
      </c>
      <c r="F534" s="1" t="s">
        <v>4</v>
      </c>
      <c r="G534" s="3" t="s">
        <v>2333</v>
      </c>
    </row>
    <row r="535">
      <c r="A535" s="1" t="s">
        <v>2334</v>
      </c>
      <c r="B535" s="1" t="s">
        <v>2335</v>
      </c>
      <c r="C535" s="1" t="s">
        <v>2336</v>
      </c>
      <c r="D535" s="3" t="s">
        <v>2337</v>
      </c>
      <c r="E535" s="2" t="str">
        <f>IMAGE("http://ift.tt/1jTaQmR",1)</f>
        <v/>
      </c>
      <c r="F535" s="1" t="s">
        <v>4</v>
      </c>
      <c r="G535" s="3" t="s">
        <v>2338</v>
      </c>
    </row>
    <row r="536">
      <c r="A536" s="1" t="s">
        <v>2339</v>
      </c>
      <c r="B536" s="1" t="s">
        <v>2131</v>
      </c>
      <c r="C536" s="1" t="s">
        <v>2340</v>
      </c>
      <c r="D536" s="1" t="s">
        <v>2341</v>
      </c>
      <c r="E536" s="2" t="str">
        <f>IMAGE("http://ift.tt/eA8V8J",1)</f>
        <v/>
      </c>
      <c r="F536" s="1" t="s">
        <v>4</v>
      </c>
      <c r="G536" s="3" t="s">
        <v>2342</v>
      </c>
    </row>
    <row r="537">
      <c r="A537" s="1" t="s">
        <v>2343</v>
      </c>
      <c r="B537" s="1" t="s">
        <v>2344</v>
      </c>
      <c r="C537" s="1" t="s">
        <v>2345</v>
      </c>
      <c r="D537" s="3" t="s">
        <v>2346</v>
      </c>
      <c r="E537" s="2" t="str">
        <f>IMAGE("http://ift.tt/1bdsBFj",1)</f>
        <v/>
      </c>
      <c r="F537" s="1" t="s">
        <v>4</v>
      </c>
      <c r="G537" s="3" t="s">
        <v>2347</v>
      </c>
    </row>
    <row r="538">
      <c r="A538" s="1" t="s">
        <v>2348</v>
      </c>
      <c r="B538" s="1" t="s">
        <v>89</v>
      </c>
      <c r="C538" s="1" t="s">
        <v>2349</v>
      </c>
      <c r="D538" s="3" t="s">
        <v>2350</v>
      </c>
      <c r="E538" s="2" t="str">
        <f>IMAGE("http://ift.tt/eA8V8J",1)</f>
        <v/>
      </c>
      <c r="F538" s="1" t="s">
        <v>4</v>
      </c>
      <c r="G538" s="3" t="s">
        <v>2351</v>
      </c>
    </row>
    <row r="539">
      <c r="A539" s="1" t="s">
        <v>2352</v>
      </c>
      <c r="B539" s="1" t="s">
        <v>2353</v>
      </c>
      <c r="C539" s="1" t="s">
        <v>2354</v>
      </c>
      <c r="D539" s="3" t="s">
        <v>2355</v>
      </c>
      <c r="E539" s="2" t="str">
        <f>IMAGE("http://ift.tt/1bdsI3L",1)</f>
        <v/>
      </c>
      <c r="F539" s="1" t="s">
        <v>4</v>
      </c>
      <c r="G539" s="3" t="s">
        <v>2356</v>
      </c>
    </row>
    <row r="540">
      <c r="A540" s="1" t="s">
        <v>2306</v>
      </c>
      <c r="B540" s="1" t="s">
        <v>1691</v>
      </c>
      <c r="C540" s="1" t="s">
        <v>2357</v>
      </c>
      <c r="D540" s="1" t="s">
        <v>2358</v>
      </c>
      <c r="E540" s="2" t="str">
        <f t="shared" ref="E540:E542" si="74">IMAGE("http://ift.tt/eA8V8J",1)</f>
        <v/>
      </c>
      <c r="F540" s="1" t="s">
        <v>4</v>
      </c>
      <c r="G540" s="3" t="s">
        <v>2359</v>
      </c>
    </row>
    <row r="541">
      <c r="A541" s="1" t="s">
        <v>2360</v>
      </c>
      <c r="B541" s="1" t="s">
        <v>2361</v>
      </c>
      <c r="C541" s="1" t="s">
        <v>2362</v>
      </c>
      <c r="D541" s="1" t="s">
        <v>2363</v>
      </c>
      <c r="E541" s="2" t="str">
        <f t="shared" si="74"/>
        <v/>
      </c>
      <c r="F541" s="1" t="s">
        <v>4</v>
      </c>
      <c r="G541" s="3" t="s">
        <v>2364</v>
      </c>
    </row>
    <row r="542">
      <c r="A542" s="1" t="s">
        <v>2365</v>
      </c>
      <c r="B542" s="1" t="s">
        <v>2366</v>
      </c>
      <c r="C542" s="1" t="s">
        <v>2367</v>
      </c>
      <c r="D542" s="1" t="s">
        <v>2368</v>
      </c>
      <c r="E542" s="2" t="str">
        <f t="shared" si="74"/>
        <v/>
      </c>
      <c r="F542" s="1" t="s">
        <v>4</v>
      </c>
      <c r="G542" s="3" t="s">
        <v>2369</v>
      </c>
    </row>
    <row r="543">
      <c r="A543" s="1" t="s">
        <v>2370</v>
      </c>
      <c r="B543" s="1" t="s">
        <v>2371</v>
      </c>
      <c r="C543" s="1" t="s">
        <v>2372</v>
      </c>
      <c r="D543" s="3" t="s">
        <v>2373</v>
      </c>
      <c r="E543" s="2" t="str">
        <f>IMAGE("http://ift.tt/1km1wWk",1)</f>
        <v/>
      </c>
      <c r="F543" s="1" t="s">
        <v>4</v>
      </c>
      <c r="G543" s="3" t="s">
        <v>2374</v>
      </c>
    </row>
    <row r="544">
      <c r="A544" s="1" t="s">
        <v>2375</v>
      </c>
      <c r="B544" s="1" t="s">
        <v>2376</v>
      </c>
      <c r="C544" s="1" t="s">
        <v>2377</v>
      </c>
      <c r="D544" s="1" t="s">
        <v>2378</v>
      </c>
      <c r="E544" s="2" t="str">
        <f t="shared" ref="E544:E545" si="75">IMAGE("http://ift.tt/eA8V8J",1)</f>
        <v/>
      </c>
      <c r="F544" s="1" t="s">
        <v>4</v>
      </c>
      <c r="G544" s="3" t="s">
        <v>2379</v>
      </c>
    </row>
    <row r="545">
      <c r="A545" s="1" t="s">
        <v>2375</v>
      </c>
      <c r="B545" s="1" t="s">
        <v>2380</v>
      </c>
      <c r="C545" s="1" t="s">
        <v>2381</v>
      </c>
      <c r="D545" s="1" t="s">
        <v>2382</v>
      </c>
      <c r="E545" s="2" t="str">
        <f t="shared" si="75"/>
        <v/>
      </c>
      <c r="F545" s="1" t="s">
        <v>4</v>
      </c>
      <c r="G545" s="3" t="s">
        <v>2383</v>
      </c>
    </row>
    <row r="546">
      <c r="A546" s="1" t="s">
        <v>2384</v>
      </c>
      <c r="B546" s="1" t="s">
        <v>2385</v>
      </c>
      <c r="C546" s="1" t="s">
        <v>2386</v>
      </c>
      <c r="D546" s="3" t="s">
        <v>2387</v>
      </c>
      <c r="E546" s="2" t="str">
        <f>IMAGE("http://ift.tt/1a7Vvf0",1)</f>
        <v/>
      </c>
      <c r="F546" s="1" t="s">
        <v>4</v>
      </c>
      <c r="G546" s="3" t="s">
        <v>2388</v>
      </c>
    </row>
    <row r="547">
      <c r="A547" s="1" t="s">
        <v>2389</v>
      </c>
      <c r="B547" s="1" t="s">
        <v>2390</v>
      </c>
      <c r="C547" s="1" t="s">
        <v>2391</v>
      </c>
      <c r="D547" s="3" t="s">
        <v>2392</v>
      </c>
      <c r="E547" s="2" t="str">
        <f>IMAGE("http://ift.tt/1del8ps",1)</f>
        <v/>
      </c>
      <c r="F547" s="1" t="s">
        <v>4</v>
      </c>
      <c r="G547" s="3" t="s">
        <v>2393</v>
      </c>
    </row>
    <row r="548">
      <c r="A548" s="1" t="s">
        <v>2394</v>
      </c>
      <c r="B548" s="1" t="s">
        <v>1181</v>
      </c>
      <c r="C548" s="1" t="s">
        <v>2395</v>
      </c>
      <c r="D548" s="3" t="s">
        <v>2396</v>
      </c>
      <c r="E548" s="2" t="str">
        <f>IMAGE("http://ift.tt/1a7W2h2",1)</f>
        <v/>
      </c>
      <c r="F548" s="1" t="s">
        <v>4</v>
      </c>
      <c r="G548" s="3" t="s">
        <v>2397</v>
      </c>
    </row>
    <row r="549">
      <c r="A549" s="1" t="s">
        <v>2398</v>
      </c>
      <c r="B549" s="1" t="s">
        <v>2399</v>
      </c>
      <c r="C549" s="1" t="s">
        <v>2400</v>
      </c>
      <c r="D549" s="3" t="s">
        <v>2401</v>
      </c>
      <c r="E549" s="2" t="str">
        <f>IMAGE("http://ift.tt/1fsewbb",1)</f>
        <v/>
      </c>
      <c r="F549" s="1" t="s">
        <v>4</v>
      </c>
      <c r="G549" s="3" t="s">
        <v>2402</v>
      </c>
    </row>
    <row r="550">
      <c r="A550" s="1" t="s">
        <v>2403</v>
      </c>
      <c r="B550" s="1" t="s">
        <v>2404</v>
      </c>
      <c r="C550" s="1" t="s">
        <v>2405</v>
      </c>
      <c r="D550" s="3" t="s">
        <v>2406</v>
      </c>
      <c r="E550" s="2" t="str">
        <f>IMAGE("http://ift.tt/1cDAU1v",1)</f>
        <v/>
      </c>
      <c r="F550" s="1" t="s">
        <v>4</v>
      </c>
      <c r="G550" s="3" t="s">
        <v>2407</v>
      </c>
    </row>
    <row r="551">
      <c r="A551" s="1" t="s">
        <v>2408</v>
      </c>
      <c r="B551" s="1" t="s">
        <v>2409</v>
      </c>
      <c r="C551" s="1" t="s">
        <v>2410</v>
      </c>
      <c r="D551" s="3" t="s">
        <v>2411</v>
      </c>
      <c r="E551" s="2" t="str">
        <f>IMAGE("http://ift.tt/1fseHmZ",1)</f>
        <v/>
      </c>
      <c r="F551" s="1" t="s">
        <v>4</v>
      </c>
      <c r="G551" s="3" t="s">
        <v>2412</v>
      </c>
    </row>
    <row r="552">
      <c r="A552" s="1" t="s">
        <v>2413</v>
      </c>
      <c r="B552" s="1" t="s">
        <v>2414</v>
      </c>
      <c r="C552" s="1" t="s">
        <v>2415</v>
      </c>
      <c r="D552" s="3" t="s">
        <v>2416</v>
      </c>
      <c r="E552" s="2" t="str">
        <f>IMAGE("http://ift.tt/1bxDPDA",1)</f>
        <v/>
      </c>
      <c r="F552" s="1" t="s">
        <v>4</v>
      </c>
      <c r="G552" s="3" t="s">
        <v>2417</v>
      </c>
    </row>
    <row r="553">
      <c r="A553" s="1" t="s">
        <v>2418</v>
      </c>
      <c r="B553" s="1" t="s">
        <v>2419</v>
      </c>
      <c r="C553" s="1" t="s">
        <v>2420</v>
      </c>
      <c r="D553" s="1" t="s">
        <v>2421</v>
      </c>
      <c r="E553" s="2" t="str">
        <f>IMAGE("http://ift.tt/eA8V8J",1)</f>
        <v/>
      </c>
      <c r="F553" s="1" t="s">
        <v>4</v>
      </c>
      <c r="G553" s="3" t="s">
        <v>2422</v>
      </c>
    </row>
    <row r="554">
      <c r="A554" s="1" t="s">
        <v>2423</v>
      </c>
      <c r="B554" s="1" t="s">
        <v>566</v>
      </c>
      <c r="C554" s="1" t="s">
        <v>2424</v>
      </c>
      <c r="D554" s="3" t="s">
        <v>2425</v>
      </c>
      <c r="E554" s="2" t="str">
        <f>IMAGE("http://ift.tt/1jTwg3h",1)</f>
        <v/>
      </c>
      <c r="F554" s="1" t="s">
        <v>4</v>
      </c>
      <c r="G554" s="3" t="s">
        <v>2426</v>
      </c>
    </row>
    <row r="555">
      <c r="A555" s="1" t="s">
        <v>2427</v>
      </c>
      <c r="B555" s="1" t="s">
        <v>2428</v>
      </c>
      <c r="C555" s="1" t="s">
        <v>2429</v>
      </c>
      <c r="D555" s="1" t="s">
        <v>2430</v>
      </c>
      <c r="E555" s="2" t="str">
        <f>IMAGE("http://ift.tt/eA8V8J",1)</f>
        <v/>
      </c>
      <c r="F555" s="1" t="s">
        <v>4</v>
      </c>
      <c r="G555" s="3" t="s">
        <v>2431</v>
      </c>
    </row>
    <row r="556">
      <c r="A556" s="1" t="s">
        <v>2432</v>
      </c>
      <c r="B556" s="1" t="s">
        <v>2433</v>
      </c>
      <c r="C556" s="1" t="s">
        <v>2434</v>
      </c>
      <c r="D556" s="3" t="s">
        <v>2435</v>
      </c>
      <c r="E556" s="2" t="str">
        <f>IMAGE("http://ift.tt/1fubCDi",1)</f>
        <v/>
      </c>
      <c r="F556" s="1" t="s">
        <v>4</v>
      </c>
      <c r="G556" s="3" t="s">
        <v>2436</v>
      </c>
    </row>
    <row r="557">
      <c r="A557" s="1" t="s">
        <v>2437</v>
      </c>
      <c r="B557" s="1" t="s">
        <v>2438</v>
      </c>
      <c r="C557" s="1" t="s">
        <v>2439</v>
      </c>
      <c r="D557" s="1" t="s">
        <v>2440</v>
      </c>
      <c r="E557" s="2" t="str">
        <f t="shared" ref="E557:E559" si="76">IMAGE("http://ift.tt/eA8V8J",1)</f>
        <v/>
      </c>
      <c r="F557" s="1" t="s">
        <v>4</v>
      </c>
      <c r="G557" s="3" t="s">
        <v>2441</v>
      </c>
    </row>
    <row r="558">
      <c r="A558" s="1" t="s">
        <v>2442</v>
      </c>
      <c r="B558" s="1" t="s">
        <v>2443</v>
      </c>
      <c r="C558" s="1" t="s">
        <v>2444</v>
      </c>
      <c r="D558" s="1" t="s">
        <v>2445</v>
      </c>
      <c r="E558" s="2" t="str">
        <f t="shared" si="76"/>
        <v/>
      </c>
      <c r="F558" s="1" t="s">
        <v>4</v>
      </c>
      <c r="G558" s="3" t="s">
        <v>2446</v>
      </c>
    </row>
    <row r="559">
      <c r="A559" s="1" t="s">
        <v>2442</v>
      </c>
      <c r="B559" s="1" t="s">
        <v>2447</v>
      </c>
      <c r="C559" s="1" t="s">
        <v>2448</v>
      </c>
      <c r="D559" s="3" t="s">
        <v>2449</v>
      </c>
      <c r="E559" s="2" t="str">
        <f t="shared" si="76"/>
        <v/>
      </c>
      <c r="F559" s="1" t="s">
        <v>4</v>
      </c>
      <c r="G559" s="3" t="s">
        <v>2450</v>
      </c>
    </row>
    <row r="560">
      <c r="A560" s="1" t="s">
        <v>2451</v>
      </c>
      <c r="B560" s="1" t="s">
        <v>2452</v>
      </c>
      <c r="C560" s="1" t="s">
        <v>2453</v>
      </c>
      <c r="D560" s="3" t="s">
        <v>2454</v>
      </c>
      <c r="E560" s="2" t="str">
        <f>IMAGE("http://ift.tt/1iBIv4l",1)</f>
        <v/>
      </c>
      <c r="F560" s="1" t="s">
        <v>4</v>
      </c>
      <c r="G560" s="3" t="s">
        <v>2455</v>
      </c>
    </row>
    <row r="561">
      <c r="A561" s="1" t="s">
        <v>2456</v>
      </c>
      <c r="B561" s="1" t="s">
        <v>2457</v>
      </c>
      <c r="C561" s="1" t="s">
        <v>2458</v>
      </c>
      <c r="D561" s="1" t="s">
        <v>9</v>
      </c>
      <c r="E561" s="2" t="str">
        <f>IMAGE("http://ift.tt/eA8V8J",1)</f>
        <v/>
      </c>
      <c r="F561" s="1" t="s">
        <v>4</v>
      </c>
      <c r="G561" s="3" t="s">
        <v>2459</v>
      </c>
    </row>
    <row r="562">
      <c r="A562" s="1" t="s">
        <v>2460</v>
      </c>
      <c r="B562" s="1" t="s">
        <v>2461</v>
      </c>
      <c r="C562" s="1" t="s">
        <v>2462</v>
      </c>
      <c r="D562" s="3" t="s">
        <v>2463</v>
      </c>
      <c r="E562" s="2" t="str">
        <f>IMAGE("http://ift.tt/1jMcXZC",1)</f>
        <v/>
      </c>
      <c r="F562" s="1" t="s">
        <v>4</v>
      </c>
      <c r="G562" s="3" t="s">
        <v>2464</v>
      </c>
    </row>
    <row r="563">
      <c r="A563" s="1" t="s">
        <v>2465</v>
      </c>
      <c r="B563" s="1" t="s">
        <v>2466</v>
      </c>
      <c r="C563" s="1" t="s">
        <v>2467</v>
      </c>
      <c r="D563" s="3" t="s">
        <v>2468</v>
      </c>
      <c r="E563" s="2" t="str">
        <f>IMAGE("http://ift.tt/1hZ6Uxj",1)</f>
        <v/>
      </c>
      <c r="F563" s="1" t="s">
        <v>4</v>
      </c>
      <c r="G563" s="3" t="s">
        <v>2469</v>
      </c>
    </row>
    <row r="564">
      <c r="A564" s="1" t="s">
        <v>2470</v>
      </c>
      <c r="B564" s="1" t="s">
        <v>2099</v>
      </c>
      <c r="C564" s="1" t="s">
        <v>2471</v>
      </c>
      <c r="D564" s="3" t="s">
        <v>2472</v>
      </c>
      <c r="E564" s="2" t="str">
        <f>IMAGE("http://ift.tt/1hZ71sD",1)</f>
        <v/>
      </c>
      <c r="F564" s="1" t="s">
        <v>4</v>
      </c>
      <c r="G564" s="3" t="s">
        <v>2473</v>
      </c>
    </row>
    <row r="565">
      <c r="A565" s="1" t="s">
        <v>2474</v>
      </c>
      <c r="B565" s="1" t="s">
        <v>1475</v>
      </c>
      <c r="C565" s="1" t="s">
        <v>2475</v>
      </c>
      <c r="D565" s="3" t="s">
        <v>1477</v>
      </c>
      <c r="E565" s="2" t="str">
        <f t="shared" ref="E565:E573" si="77">IMAGE("http://ift.tt/eA8V8J",1)</f>
        <v/>
      </c>
      <c r="F565" s="1" t="s">
        <v>4</v>
      </c>
      <c r="G565" s="3" t="s">
        <v>2476</v>
      </c>
    </row>
    <row r="566">
      <c r="A566" s="1" t="s">
        <v>2474</v>
      </c>
      <c r="B566" s="1" t="s">
        <v>12</v>
      </c>
      <c r="C566" s="1" t="s">
        <v>2477</v>
      </c>
      <c r="D566" s="1" t="s">
        <v>2478</v>
      </c>
      <c r="E566" s="2" t="str">
        <f t="shared" si="77"/>
        <v/>
      </c>
      <c r="F566" s="1" t="s">
        <v>4</v>
      </c>
      <c r="G566" s="3" t="s">
        <v>2479</v>
      </c>
    </row>
    <row r="567">
      <c r="A567" s="1" t="s">
        <v>2480</v>
      </c>
      <c r="B567" s="1" t="s">
        <v>2481</v>
      </c>
      <c r="C567" s="1" t="s">
        <v>2482</v>
      </c>
      <c r="D567" s="1" t="s">
        <v>2483</v>
      </c>
      <c r="E567" s="2" t="str">
        <f t="shared" si="77"/>
        <v/>
      </c>
      <c r="F567" s="1" t="s">
        <v>4</v>
      </c>
      <c r="G567" s="3" t="s">
        <v>2484</v>
      </c>
    </row>
    <row r="568">
      <c r="A568" s="1" t="s">
        <v>2485</v>
      </c>
      <c r="B568" s="1" t="s">
        <v>2486</v>
      </c>
      <c r="C568" s="1" t="s">
        <v>2487</v>
      </c>
      <c r="D568" s="1" t="s">
        <v>2488</v>
      </c>
      <c r="E568" s="2" t="str">
        <f t="shared" si="77"/>
        <v/>
      </c>
      <c r="F568" s="1" t="s">
        <v>4</v>
      </c>
      <c r="G568" s="3" t="s">
        <v>2489</v>
      </c>
    </row>
    <row r="569">
      <c r="A569" s="1" t="s">
        <v>2490</v>
      </c>
      <c r="B569" s="1" t="s">
        <v>2491</v>
      </c>
      <c r="C569" s="1" t="s">
        <v>2492</v>
      </c>
      <c r="D569" s="1" t="s">
        <v>2493</v>
      </c>
      <c r="E569" s="2" t="str">
        <f t="shared" si="77"/>
        <v/>
      </c>
      <c r="F569" s="1" t="s">
        <v>4</v>
      </c>
      <c r="G569" s="3" t="s">
        <v>2494</v>
      </c>
    </row>
    <row r="570">
      <c r="A570" s="1" t="s">
        <v>2495</v>
      </c>
      <c r="B570" s="1" t="s">
        <v>2496</v>
      </c>
      <c r="C570" s="1" t="s">
        <v>2497</v>
      </c>
      <c r="D570" s="1" t="s">
        <v>2498</v>
      </c>
      <c r="E570" s="2" t="str">
        <f t="shared" si="77"/>
        <v/>
      </c>
      <c r="F570" s="1" t="s">
        <v>4</v>
      </c>
      <c r="G570" s="3" t="s">
        <v>2499</v>
      </c>
    </row>
    <row r="571">
      <c r="A571" s="1" t="s">
        <v>2500</v>
      </c>
      <c r="B571" s="1" t="s">
        <v>2501</v>
      </c>
      <c r="C571" s="1" t="s">
        <v>2502</v>
      </c>
      <c r="D571" s="3" t="s">
        <v>2503</v>
      </c>
      <c r="E571" s="2" t="str">
        <f t="shared" si="77"/>
        <v/>
      </c>
      <c r="F571" s="1" t="s">
        <v>4</v>
      </c>
      <c r="G571" s="3" t="s">
        <v>2504</v>
      </c>
    </row>
    <row r="572">
      <c r="A572" s="1" t="s">
        <v>2505</v>
      </c>
      <c r="B572" s="1" t="s">
        <v>2506</v>
      </c>
      <c r="C572" s="1" t="s">
        <v>2507</v>
      </c>
      <c r="D572" s="1" t="s">
        <v>2508</v>
      </c>
      <c r="E572" s="2" t="str">
        <f t="shared" si="77"/>
        <v/>
      </c>
      <c r="F572" s="1" t="s">
        <v>4</v>
      </c>
      <c r="G572" s="3" t="s">
        <v>2509</v>
      </c>
    </row>
    <row r="573">
      <c r="A573" s="1" t="s">
        <v>2510</v>
      </c>
      <c r="B573" s="1" t="s">
        <v>2511</v>
      </c>
      <c r="C573" s="1" t="s">
        <v>2512</v>
      </c>
      <c r="D573" s="1" t="s">
        <v>2513</v>
      </c>
      <c r="E573" s="2" t="str">
        <f t="shared" si="77"/>
        <v/>
      </c>
      <c r="F573" s="1" t="s">
        <v>4</v>
      </c>
      <c r="G573" s="3" t="s">
        <v>2514</v>
      </c>
    </row>
    <row r="574">
      <c r="A574" s="1" t="s">
        <v>2510</v>
      </c>
      <c r="B574" s="1" t="s">
        <v>2515</v>
      </c>
      <c r="C574" s="1" t="s">
        <v>2516</v>
      </c>
      <c r="D574" s="3" t="s">
        <v>2517</v>
      </c>
      <c r="E574" s="2" t="str">
        <f>IMAGE("http://ift.tt/17KQ1nj",1)</f>
        <v/>
      </c>
      <c r="F574" s="1" t="s">
        <v>4</v>
      </c>
      <c r="G574" s="3" t="s">
        <v>2518</v>
      </c>
    </row>
    <row r="575">
      <c r="A575" s="1" t="s">
        <v>2519</v>
      </c>
      <c r="B575" s="1" t="s">
        <v>2520</v>
      </c>
      <c r="C575" s="1" t="s">
        <v>2521</v>
      </c>
      <c r="D575" s="3" t="s">
        <v>2522</v>
      </c>
      <c r="E575" s="2" t="str">
        <f>IMAGE("http://ift.tt/1nxbNS9",1)</f>
        <v/>
      </c>
      <c r="F575" s="1" t="s">
        <v>4</v>
      </c>
      <c r="G575" s="3" t="s">
        <v>2523</v>
      </c>
    </row>
    <row r="576">
      <c r="A576" s="1" t="s">
        <v>2519</v>
      </c>
      <c r="B576" s="1" t="s">
        <v>2524</v>
      </c>
      <c r="C576" s="1" t="s">
        <v>2525</v>
      </c>
      <c r="D576" s="3" t="s">
        <v>2526</v>
      </c>
      <c r="E576" s="2" t="str">
        <f>IMAGE("http://ift.tt/LiRtVo",1)</f>
        <v/>
      </c>
      <c r="F576" s="1" t="s">
        <v>4</v>
      </c>
      <c r="G576" s="3" t="s">
        <v>2527</v>
      </c>
    </row>
    <row r="577">
      <c r="A577" s="1" t="s">
        <v>2528</v>
      </c>
      <c r="B577" s="1" t="s">
        <v>2529</v>
      </c>
      <c r="C577" s="1" t="s">
        <v>2530</v>
      </c>
      <c r="D577" s="1" t="s">
        <v>9</v>
      </c>
      <c r="E577" s="2" t="str">
        <f t="shared" ref="E577:E578" si="78">IMAGE("http://ift.tt/eA8V8J",1)</f>
        <v/>
      </c>
      <c r="F577" s="1" t="s">
        <v>4</v>
      </c>
      <c r="G577" s="3" t="s">
        <v>2531</v>
      </c>
    </row>
    <row r="578">
      <c r="A578" s="1" t="s">
        <v>2532</v>
      </c>
      <c r="B578" s="1" t="s">
        <v>2533</v>
      </c>
      <c r="C578" s="1" t="s">
        <v>2534</v>
      </c>
      <c r="D578" s="3" t="s">
        <v>2535</v>
      </c>
      <c r="E578" s="2" t="str">
        <f t="shared" si="78"/>
        <v/>
      </c>
      <c r="F578" s="1" t="s">
        <v>4</v>
      </c>
      <c r="G578" s="3" t="s">
        <v>2536</v>
      </c>
    </row>
    <row r="579">
      <c r="A579" s="1" t="s">
        <v>2537</v>
      </c>
      <c r="B579" s="1" t="s">
        <v>2538</v>
      </c>
      <c r="C579" s="1" t="s">
        <v>2539</v>
      </c>
      <c r="D579" s="3" t="s">
        <v>2540</v>
      </c>
      <c r="E579" s="2" t="str">
        <f>IMAGE("http://ift.tt/1nxcpHp",1)</f>
        <v/>
      </c>
      <c r="F579" s="1" t="s">
        <v>4</v>
      </c>
      <c r="G579" s="3" t="s">
        <v>2541</v>
      </c>
    </row>
    <row r="580">
      <c r="A580" s="1" t="s">
        <v>2542</v>
      </c>
      <c r="B580" s="1" t="s">
        <v>2543</v>
      </c>
      <c r="C580" s="1" t="s">
        <v>2544</v>
      </c>
      <c r="D580" s="1" t="s">
        <v>2545</v>
      </c>
      <c r="E580" s="2" t="str">
        <f>IMAGE("http://ift.tt/eA8V8J",1)</f>
        <v/>
      </c>
      <c r="F580" s="1" t="s">
        <v>4</v>
      </c>
      <c r="G580" s="3" t="s">
        <v>2546</v>
      </c>
    </row>
    <row r="581">
      <c r="A581" s="1" t="s">
        <v>2547</v>
      </c>
      <c r="B581" s="1" t="s">
        <v>2548</v>
      </c>
      <c r="C581" s="1" t="s">
        <v>2549</v>
      </c>
      <c r="D581" s="3" t="s">
        <v>2550</v>
      </c>
      <c r="E581" s="2" t="str">
        <f>IMAGE("http://ift.tt/1bJ5Bhx",1)</f>
        <v/>
      </c>
      <c r="F581" s="1" t="s">
        <v>4</v>
      </c>
      <c r="G581" s="3" t="s">
        <v>2551</v>
      </c>
    </row>
    <row r="582">
      <c r="A582" s="1" t="s">
        <v>2552</v>
      </c>
      <c r="B582" s="1" t="s">
        <v>2553</v>
      </c>
      <c r="C582" s="1" t="s">
        <v>2554</v>
      </c>
      <c r="D582" s="3" t="s">
        <v>2555</v>
      </c>
      <c r="E582" s="2" t="str">
        <f>IMAGE("http://ift.tt/1nxcwmf",1)</f>
        <v/>
      </c>
      <c r="F582" s="1" t="s">
        <v>4</v>
      </c>
      <c r="G582" s="3" t="s">
        <v>2556</v>
      </c>
    </row>
    <row r="583">
      <c r="A583" s="1" t="s">
        <v>2552</v>
      </c>
      <c r="B583" s="1" t="s">
        <v>2557</v>
      </c>
      <c r="C583" s="1" t="s">
        <v>2558</v>
      </c>
      <c r="D583" s="3" t="s">
        <v>2559</v>
      </c>
      <c r="E583" s="2" t="str">
        <f>IMAGE("http://ift.tt/1nxcATd",1)</f>
        <v/>
      </c>
      <c r="F583" s="1" t="s">
        <v>4</v>
      </c>
      <c r="G583" s="3" t="s">
        <v>2560</v>
      </c>
    </row>
    <row r="584">
      <c r="A584" s="1" t="s">
        <v>2561</v>
      </c>
      <c r="B584" s="1" t="s">
        <v>2562</v>
      </c>
      <c r="C584" s="1" t="s">
        <v>2563</v>
      </c>
      <c r="D584" s="3" t="s">
        <v>2564</v>
      </c>
      <c r="E584" s="2" t="str">
        <f>IMAGE("http://ift.tt/1bJ5KBu",1)</f>
        <v/>
      </c>
      <c r="F584" s="1" t="s">
        <v>4</v>
      </c>
      <c r="G584" s="3" t="s">
        <v>2565</v>
      </c>
    </row>
    <row r="585">
      <c r="A585" s="1" t="s">
        <v>2566</v>
      </c>
      <c r="B585" s="1" t="s">
        <v>1691</v>
      </c>
      <c r="C585" s="1" t="s">
        <v>2567</v>
      </c>
      <c r="D585" s="1" t="s">
        <v>2568</v>
      </c>
      <c r="E585" s="2" t="str">
        <f>IMAGE("http://ift.tt/eA8V8J",1)</f>
        <v/>
      </c>
      <c r="F585" s="1" t="s">
        <v>4</v>
      </c>
      <c r="G585" s="3" t="s">
        <v>2569</v>
      </c>
    </row>
    <row r="586">
      <c r="A586" s="1" t="s">
        <v>2570</v>
      </c>
      <c r="B586" s="1" t="s">
        <v>2571</v>
      </c>
      <c r="C586" s="1" t="s">
        <v>2572</v>
      </c>
      <c r="D586" s="3" t="s">
        <v>2573</v>
      </c>
      <c r="E586" s="2" t="str">
        <f>IMAGE("http://ift.tt/1bJ5RwT",1)</f>
        <v/>
      </c>
      <c r="F586" s="1" t="s">
        <v>4</v>
      </c>
      <c r="G586" s="3" t="s">
        <v>2574</v>
      </c>
    </row>
    <row r="587">
      <c r="A587" s="1" t="s">
        <v>2575</v>
      </c>
      <c r="B587" s="1" t="s">
        <v>2576</v>
      </c>
      <c r="C587" s="1" t="s">
        <v>2577</v>
      </c>
      <c r="D587" s="1" t="s">
        <v>2578</v>
      </c>
      <c r="E587" s="2" t="str">
        <f t="shared" ref="E587:E592" si="79">IMAGE("http://ift.tt/eA8V8J",1)</f>
        <v/>
      </c>
      <c r="F587" s="1" t="s">
        <v>4</v>
      </c>
      <c r="G587" s="3" t="s">
        <v>2579</v>
      </c>
    </row>
    <row r="588">
      <c r="A588" s="1" t="s">
        <v>2580</v>
      </c>
      <c r="B588" s="1" t="s">
        <v>2581</v>
      </c>
      <c r="C588" s="1" t="s">
        <v>2582</v>
      </c>
      <c r="D588" s="1" t="s">
        <v>2583</v>
      </c>
      <c r="E588" s="2" t="str">
        <f t="shared" si="79"/>
        <v/>
      </c>
      <c r="F588" s="1" t="s">
        <v>4</v>
      </c>
      <c r="G588" s="3" t="s">
        <v>2584</v>
      </c>
    </row>
    <row r="589">
      <c r="A589" s="1" t="s">
        <v>2585</v>
      </c>
      <c r="B589" s="1" t="s">
        <v>2586</v>
      </c>
      <c r="C589" s="1" t="s">
        <v>2587</v>
      </c>
      <c r="D589" s="1" t="s">
        <v>2588</v>
      </c>
      <c r="E589" s="2" t="str">
        <f t="shared" si="79"/>
        <v/>
      </c>
      <c r="F589" s="1" t="s">
        <v>4</v>
      </c>
      <c r="G589" s="3" t="s">
        <v>2589</v>
      </c>
    </row>
    <row r="590">
      <c r="A590" s="1" t="s">
        <v>2590</v>
      </c>
      <c r="B590" s="1" t="s">
        <v>2591</v>
      </c>
      <c r="C590" s="1" t="s">
        <v>2592</v>
      </c>
      <c r="D590" s="1" t="s">
        <v>2593</v>
      </c>
      <c r="E590" s="2" t="str">
        <f t="shared" si="79"/>
        <v/>
      </c>
      <c r="F590" s="1" t="s">
        <v>4</v>
      </c>
      <c r="G590" s="3" t="s">
        <v>2594</v>
      </c>
    </row>
    <row r="591">
      <c r="A591" s="1" t="s">
        <v>2595</v>
      </c>
      <c r="B591" s="1" t="s">
        <v>2596</v>
      </c>
      <c r="C591" s="1" t="s">
        <v>2597</v>
      </c>
      <c r="D591" s="1" t="s">
        <v>2598</v>
      </c>
      <c r="E591" s="2" t="str">
        <f t="shared" si="79"/>
        <v/>
      </c>
      <c r="F591" s="1" t="s">
        <v>4</v>
      </c>
      <c r="G591" s="3" t="s">
        <v>2599</v>
      </c>
    </row>
    <row r="592">
      <c r="A592" s="1" t="s">
        <v>2600</v>
      </c>
      <c r="B592" s="1" t="s">
        <v>1039</v>
      </c>
      <c r="C592" s="1" t="s">
        <v>2601</v>
      </c>
      <c r="D592" s="1" t="s">
        <v>2602</v>
      </c>
      <c r="E592" s="2" t="str">
        <f t="shared" si="79"/>
        <v/>
      </c>
      <c r="F592" s="1" t="s">
        <v>4</v>
      </c>
      <c r="G592" s="3" t="s">
        <v>2603</v>
      </c>
    </row>
    <row r="593">
      <c r="A593" s="1" t="s">
        <v>2604</v>
      </c>
      <c r="B593" s="1" t="s">
        <v>2605</v>
      </c>
      <c r="C593" s="1" t="s">
        <v>2606</v>
      </c>
      <c r="D593" s="3" t="s">
        <v>2607</v>
      </c>
      <c r="E593" s="2" t="str">
        <f>IMAGE("http://ift.tt/1bdXLMO",1)</f>
        <v/>
      </c>
      <c r="F593" s="1" t="s">
        <v>4</v>
      </c>
      <c r="G593" s="3" t="s">
        <v>2608</v>
      </c>
    </row>
    <row r="594">
      <c r="A594" s="1" t="s">
        <v>2609</v>
      </c>
      <c r="B594" s="1" t="s">
        <v>2610</v>
      </c>
      <c r="C594" s="1" t="s">
        <v>2611</v>
      </c>
      <c r="D594" s="3" t="s">
        <v>2612</v>
      </c>
      <c r="E594" s="2" t="str">
        <f>IMAGE("http://ift.tt/1cRUwxY",1)</f>
        <v/>
      </c>
      <c r="F594" s="1" t="s">
        <v>4</v>
      </c>
      <c r="G594" s="3" t="s">
        <v>2613</v>
      </c>
    </row>
    <row r="595">
      <c r="A595" s="1" t="s">
        <v>2614</v>
      </c>
      <c r="B595" s="1" t="s">
        <v>309</v>
      </c>
      <c r="C595" s="1" t="s">
        <v>2615</v>
      </c>
      <c r="D595" s="1" t="s">
        <v>9</v>
      </c>
      <c r="E595" s="2" t="str">
        <f t="shared" ref="E595:E596" si="80">IMAGE("http://ift.tt/eA8V8J",1)</f>
        <v/>
      </c>
      <c r="F595" s="1" t="s">
        <v>4</v>
      </c>
      <c r="G595" s="3" t="s">
        <v>2616</v>
      </c>
    </row>
    <row r="596">
      <c r="A596" s="1" t="s">
        <v>2617</v>
      </c>
      <c r="B596" s="1" t="s">
        <v>2618</v>
      </c>
      <c r="C596" s="1" t="s">
        <v>2619</v>
      </c>
      <c r="D596" s="1" t="s">
        <v>2620</v>
      </c>
      <c r="E596" s="2" t="str">
        <f t="shared" si="80"/>
        <v/>
      </c>
      <c r="F596" s="1" t="s">
        <v>4</v>
      </c>
      <c r="G596" s="3" t="s">
        <v>2621</v>
      </c>
    </row>
    <row r="597">
      <c r="A597" s="1" t="s">
        <v>2617</v>
      </c>
      <c r="B597" s="1" t="s">
        <v>2622</v>
      </c>
      <c r="C597" s="1" t="s">
        <v>2623</v>
      </c>
      <c r="D597" s="3" t="s">
        <v>2624</v>
      </c>
      <c r="E597" s="2" t="str">
        <f>IMAGE("http://ift.tt/1fuziaH",1)</f>
        <v/>
      </c>
      <c r="F597" s="1" t="s">
        <v>4</v>
      </c>
      <c r="G597" s="3" t="s">
        <v>2625</v>
      </c>
    </row>
    <row r="598">
      <c r="A598" s="1" t="s">
        <v>2626</v>
      </c>
      <c r="B598" s="1" t="s">
        <v>2627</v>
      </c>
      <c r="C598" s="1" t="s">
        <v>2628</v>
      </c>
      <c r="D598" s="3" t="s">
        <v>2629</v>
      </c>
      <c r="E598" s="2" t="str">
        <f>IMAGE("http://ift.tt/1fuzjeP",1)</f>
        <v/>
      </c>
      <c r="F598" s="1" t="s">
        <v>4</v>
      </c>
      <c r="G598" s="3" t="s">
        <v>2630</v>
      </c>
    </row>
    <row r="599">
      <c r="A599" s="1" t="s">
        <v>2631</v>
      </c>
      <c r="B599" s="1" t="s">
        <v>2632</v>
      </c>
      <c r="C599" s="1" t="s">
        <v>2633</v>
      </c>
      <c r="D599" s="1" t="s">
        <v>2634</v>
      </c>
      <c r="E599" s="2" t="str">
        <f>IMAGE("http://ift.tt/eA8V8J",1)</f>
        <v/>
      </c>
      <c r="F599" s="1" t="s">
        <v>4</v>
      </c>
      <c r="G599" s="3" t="s">
        <v>2635</v>
      </c>
    </row>
    <row r="600">
      <c r="A600" s="1" t="s">
        <v>2636</v>
      </c>
      <c r="B600" s="1" t="s">
        <v>2637</v>
      </c>
      <c r="C600" s="1" t="s">
        <v>2638</v>
      </c>
      <c r="D600" s="3" t="s">
        <v>2639</v>
      </c>
      <c r="E600" s="2" t="str">
        <f>IMAGE("http://ift.tt/1bdY4r5",1)</f>
        <v/>
      </c>
      <c r="F600" s="1" t="s">
        <v>4</v>
      </c>
      <c r="G600" s="3" t="s">
        <v>2640</v>
      </c>
    </row>
    <row r="601">
      <c r="A601" s="1" t="s">
        <v>2641</v>
      </c>
      <c r="B601" s="1" t="s">
        <v>2233</v>
      </c>
      <c r="C601" s="1" t="s">
        <v>2642</v>
      </c>
      <c r="D601" s="1" t="s">
        <v>2643</v>
      </c>
      <c r="E601" s="2" t="str">
        <f t="shared" ref="E601:E603" si="81">IMAGE("http://ift.tt/eA8V8J",1)</f>
        <v/>
      </c>
      <c r="F601" s="1" t="s">
        <v>4</v>
      </c>
      <c r="G601" s="3" t="s">
        <v>2644</v>
      </c>
    </row>
    <row r="602">
      <c r="A602" s="1" t="s">
        <v>2645</v>
      </c>
      <c r="B602" s="1" t="s">
        <v>2646</v>
      </c>
      <c r="C602" s="1" t="s">
        <v>2647</v>
      </c>
      <c r="D602" s="1" t="s">
        <v>2648</v>
      </c>
      <c r="E602" s="2" t="str">
        <f t="shared" si="81"/>
        <v/>
      </c>
      <c r="F602" s="1" t="s">
        <v>4</v>
      </c>
      <c r="G602" s="3" t="s">
        <v>2649</v>
      </c>
    </row>
    <row r="603">
      <c r="A603" s="1" t="s">
        <v>2650</v>
      </c>
      <c r="B603" s="1" t="s">
        <v>1274</v>
      </c>
      <c r="C603" s="1" t="s">
        <v>2651</v>
      </c>
      <c r="D603" s="1" t="s">
        <v>2652</v>
      </c>
      <c r="E603" s="2" t="str">
        <f t="shared" si="81"/>
        <v/>
      </c>
      <c r="F603" s="1" t="s">
        <v>4</v>
      </c>
      <c r="G603" s="3" t="s">
        <v>2653</v>
      </c>
    </row>
    <row r="604">
      <c r="A604" s="1" t="s">
        <v>2654</v>
      </c>
      <c r="B604" s="1" t="s">
        <v>1562</v>
      </c>
      <c r="C604" s="1" t="s">
        <v>2655</v>
      </c>
      <c r="D604" s="3" t="s">
        <v>2656</v>
      </c>
      <c r="E604" s="2" t="str">
        <f>IMAGE("http://ift.tt/1fuzve9",1)</f>
        <v/>
      </c>
      <c r="F604" s="1" t="s">
        <v>4</v>
      </c>
      <c r="G604" s="3" t="s">
        <v>2657</v>
      </c>
    </row>
    <row r="605">
      <c r="A605" s="1" t="s">
        <v>2654</v>
      </c>
      <c r="B605" s="1" t="s">
        <v>1309</v>
      </c>
      <c r="C605" s="1" t="s">
        <v>2658</v>
      </c>
      <c r="D605" s="1" t="s">
        <v>2659</v>
      </c>
      <c r="E605" s="2" t="str">
        <f t="shared" ref="E605:E610" si="82">IMAGE("http://ift.tt/eA8V8J",1)</f>
        <v/>
      </c>
      <c r="F605" s="1" t="s">
        <v>4</v>
      </c>
      <c r="G605" s="3" t="s">
        <v>2660</v>
      </c>
    </row>
    <row r="606">
      <c r="A606" s="1" t="s">
        <v>2661</v>
      </c>
      <c r="B606" s="1" t="s">
        <v>2662</v>
      </c>
      <c r="C606" s="1" t="s">
        <v>2663</v>
      </c>
      <c r="D606" s="1" t="s">
        <v>2664</v>
      </c>
      <c r="E606" s="2" t="str">
        <f t="shared" si="82"/>
        <v/>
      </c>
      <c r="F606" s="1" t="s">
        <v>4</v>
      </c>
      <c r="G606" s="3" t="s">
        <v>2665</v>
      </c>
    </row>
    <row r="607">
      <c r="A607" s="1" t="s">
        <v>2661</v>
      </c>
      <c r="B607" s="1" t="s">
        <v>80</v>
      </c>
      <c r="C607" s="1" t="s">
        <v>2666</v>
      </c>
      <c r="D607" s="1" t="s">
        <v>2667</v>
      </c>
      <c r="E607" s="2" t="str">
        <f t="shared" si="82"/>
        <v/>
      </c>
      <c r="F607" s="1" t="s">
        <v>4</v>
      </c>
      <c r="G607" s="3" t="s">
        <v>2668</v>
      </c>
    </row>
    <row r="608">
      <c r="A608" s="1" t="s">
        <v>2669</v>
      </c>
      <c r="B608" s="1" t="s">
        <v>2670</v>
      </c>
      <c r="C608" s="1" t="s">
        <v>2671</v>
      </c>
      <c r="D608" s="3" t="s">
        <v>2672</v>
      </c>
      <c r="E608" s="2" t="str">
        <f t="shared" si="82"/>
        <v/>
      </c>
      <c r="F608" s="1" t="s">
        <v>4</v>
      </c>
      <c r="G608" s="3" t="s">
        <v>2673</v>
      </c>
    </row>
    <row r="609">
      <c r="A609" s="1" t="s">
        <v>2674</v>
      </c>
      <c r="B609" s="1" t="s">
        <v>2675</v>
      </c>
      <c r="C609" s="1" t="s">
        <v>2676</v>
      </c>
      <c r="D609" s="1" t="s">
        <v>2677</v>
      </c>
      <c r="E609" s="2" t="str">
        <f t="shared" si="82"/>
        <v/>
      </c>
      <c r="F609" s="1" t="s">
        <v>4</v>
      </c>
      <c r="G609" s="3" t="s">
        <v>2678</v>
      </c>
    </row>
    <row r="610">
      <c r="A610" s="1" t="s">
        <v>2679</v>
      </c>
      <c r="B610" s="1" t="s">
        <v>2680</v>
      </c>
      <c r="C610" s="1" t="s">
        <v>2681</v>
      </c>
      <c r="D610" s="1" t="s">
        <v>2682</v>
      </c>
      <c r="E610" s="2" t="str">
        <f t="shared" si="82"/>
        <v/>
      </c>
      <c r="F610" s="1" t="s">
        <v>4</v>
      </c>
      <c r="G610" s="3" t="s">
        <v>2683</v>
      </c>
    </row>
    <row r="611">
      <c r="A611" s="1" t="s">
        <v>2679</v>
      </c>
      <c r="B611" s="1" t="s">
        <v>2684</v>
      </c>
      <c r="C611" s="1" t="s">
        <v>2685</v>
      </c>
      <c r="D611" s="3" t="s">
        <v>2686</v>
      </c>
      <c r="E611" s="2" t="str">
        <f>IMAGE("http://ift.tt/1fuzU02",1)</f>
        <v/>
      </c>
      <c r="F611" s="1" t="s">
        <v>4</v>
      </c>
      <c r="G611" s="3" t="s">
        <v>2687</v>
      </c>
    </row>
    <row r="612">
      <c r="A612" s="1" t="s">
        <v>2688</v>
      </c>
      <c r="B612" s="1" t="s">
        <v>2689</v>
      </c>
      <c r="C612" s="1" t="s">
        <v>2690</v>
      </c>
      <c r="D612" s="3" t="s">
        <v>2691</v>
      </c>
      <c r="E612" s="2" t="str">
        <f>IMAGE("http://ift.tt/1iVBQlA",1)</f>
        <v/>
      </c>
      <c r="F612" s="1" t="s">
        <v>4</v>
      </c>
      <c r="G612" s="3" t="s">
        <v>2692</v>
      </c>
    </row>
    <row r="613">
      <c r="A613" s="1" t="s">
        <v>2688</v>
      </c>
      <c r="B613" s="1" t="s">
        <v>804</v>
      </c>
      <c r="C613" s="1" t="s">
        <v>2693</v>
      </c>
      <c r="D613" s="3" t="s">
        <v>2694</v>
      </c>
      <c r="E613" s="2" t="str">
        <f>IMAGE("http://ift.tt/1iVBVWr",1)</f>
        <v/>
      </c>
      <c r="F613" s="1" t="s">
        <v>4</v>
      </c>
      <c r="G613" s="3" t="s">
        <v>2695</v>
      </c>
    </row>
    <row r="614">
      <c r="A614" s="1" t="s">
        <v>2696</v>
      </c>
      <c r="B614" s="1" t="s">
        <v>2697</v>
      </c>
      <c r="C614" s="1" t="s">
        <v>2698</v>
      </c>
      <c r="D614" s="1" t="s">
        <v>2699</v>
      </c>
      <c r="E614" s="2" t="str">
        <f t="shared" ref="E614:E616" si="83">IMAGE("http://ift.tt/eA8V8J",1)</f>
        <v/>
      </c>
      <c r="F614" s="1" t="s">
        <v>4</v>
      </c>
      <c r="G614" s="3" t="s">
        <v>2700</v>
      </c>
    </row>
    <row r="615">
      <c r="A615" s="1" t="s">
        <v>2701</v>
      </c>
      <c r="B615" s="1" t="s">
        <v>2702</v>
      </c>
      <c r="C615" s="1" t="s">
        <v>2703</v>
      </c>
      <c r="D615" s="1" t="s">
        <v>2704</v>
      </c>
      <c r="E615" s="2" t="str">
        <f t="shared" si="83"/>
        <v/>
      </c>
      <c r="F615" s="1" t="s">
        <v>4</v>
      </c>
      <c r="G615" s="3" t="s">
        <v>2705</v>
      </c>
    </row>
    <row r="616">
      <c r="A616" s="1" t="s">
        <v>2706</v>
      </c>
      <c r="B616" s="1" t="s">
        <v>2707</v>
      </c>
      <c r="C616" s="1" t="s">
        <v>2708</v>
      </c>
      <c r="D616" s="1" t="s">
        <v>2709</v>
      </c>
      <c r="E616" s="2" t="str">
        <f t="shared" si="83"/>
        <v/>
      </c>
      <c r="F616" s="1" t="s">
        <v>4</v>
      </c>
      <c r="G616" s="3" t="s">
        <v>2710</v>
      </c>
    </row>
    <row r="617">
      <c r="A617" s="1" t="s">
        <v>2711</v>
      </c>
      <c r="B617" s="1" t="s">
        <v>2466</v>
      </c>
      <c r="C617" s="1" t="s">
        <v>2712</v>
      </c>
      <c r="D617" s="3" t="s">
        <v>2713</v>
      </c>
      <c r="E617" s="2" t="str">
        <f>IMAGE("http://ift.tt/1nuRZyT",1)</f>
        <v/>
      </c>
      <c r="F617" s="1" t="s">
        <v>4</v>
      </c>
      <c r="G617" s="3" t="s">
        <v>2714</v>
      </c>
    </row>
    <row r="618">
      <c r="A618" s="1" t="s">
        <v>2711</v>
      </c>
      <c r="B618" s="1" t="s">
        <v>2715</v>
      </c>
      <c r="C618" s="1" t="s">
        <v>2716</v>
      </c>
      <c r="D618" s="3" t="s">
        <v>2717</v>
      </c>
      <c r="E618" s="2" t="str">
        <f>IMAGE("http://ift.tt/1ihXmOE",1)</f>
        <v/>
      </c>
      <c r="F618" s="1" t="s">
        <v>4</v>
      </c>
      <c r="G618" s="3" t="s">
        <v>2718</v>
      </c>
    </row>
    <row r="619">
      <c r="A619" s="1" t="s">
        <v>2719</v>
      </c>
      <c r="B619" s="1" t="s">
        <v>2720</v>
      </c>
      <c r="C619" s="1" t="s">
        <v>2721</v>
      </c>
      <c r="D619" s="3" t="s">
        <v>2722</v>
      </c>
      <c r="E619" s="2" t="str">
        <f>IMAGE("http://ift.tt/1a7tyEa",1)</f>
        <v/>
      </c>
      <c r="F619" s="1" t="s">
        <v>4</v>
      </c>
      <c r="G619" s="3" t="s">
        <v>2723</v>
      </c>
    </row>
    <row r="620">
      <c r="A620" s="1" t="s">
        <v>2724</v>
      </c>
      <c r="B620" s="1" t="s">
        <v>2725</v>
      </c>
      <c r="C620" s="1" t="s">
        <v>2726</v>
      </c>
      <c r="D620" s="3" t="s">
        <v>2727</v>
      </c>
      <c r="E620" s="2" t="str">
        <f>IMAGE("http://ift.tt/eA8V8J",1)</f>
        <v/>
      </c>
      <c r="F620" s="1" t="s">
        <v>4</v>
      </c>
      <c r="G620" s="3" t="s">
        <v>2728</v>
      </c>
    </row>
    <row r="621">
      <c r="A621" s="1" t="s">
        <v>2729</v>
      </c>
      <c r="B621" s="1" t="s">
        <v>2730</v>
      </c>
      <c r="C621" s="1" t="s">
        <v>2731</v>
      </c>
      <c r="D621" s="3" t="s">
        <v>2732</v>
      </c>
      <c r="E621" s="2" t="str">
        <f>IMAGE("http://ift.tt/MGyDJp",1)</f>
        <v/>
      </c>
      <c r="F621" s="1" t="s">
        <v>4</v>
      </c>
      <c r="G621" s="3" t="s">
        <v>2733</v>
      </c>
    </row>
    <row r="622">
      <c r="A622" s="1" t="s">
        <v>2734</v>
      </c>
      <c r="B622" s="1" t="s">
        <v>2735</v>
      </c>
      <c r="C622" s="1" t="s">
        <v>2736</v>
      </c>
      <c r="D622" s="1" t="s">
        <v>2737</v>
      </c>
      <c r="E622" s="2" t="str">
        <f t="shared" ref="E622:E623" si="84">IMAGE("http://ift.tt/eA8V8J",1)</f>
        <v/>
      </c>
      <c r="F622" s="1" t="s">
        <v>4</v>
      </c>
      <c r="G622" s="3" t="s">
        <v>2738</v>
      </c>
    </row>
    <row r="623">
      <c r="A623" s="1" t="s">
        <v>2739</v>
      </c>
      <c r="B623" s="1" t="s">
        <v>2740</v>
      </c>
      <c r="C623" s="1" t="s">
        <v>2741</v>
      </c>
      <c r="D623" s="1" t="s">
        <v>2742</v>
      </c>
      <c r="E623" s="2" t="str">
        <f t="shared" si="84"/>
        <v/>
      </c>
      <c r="F623" s="1" t="s">
        <v>4</v>
      </c>
      <c r="G623" s="3" t="s">
        <v>2743</v>
      </c>
    </row>
    <row r="624">
      <c r="A624" s="1" t="s">
        <v>2744</v>
      </c>
      <c r="B624" s="1" t="s">
        <v>2745</v>
      </c>
      <c r="C624" s="1" t="s">
        <v>2746</v>
      </c>
      <c r="D624" s="3" t="s">
        <v>2747</v>
      </c>
      <c r="E624" s="2" t="str">
        <f>IMAGE("http://ift.tt/1baKhEH",1)</f>
        <v/>
      </c>
      <c r="F624" s="1" t="s">
        <v>4</v>
      </c>
      <c r="G624" s="3" t="s">
        <v>2748</v>
      </c>
    </row>
    <row r="625">
      <c r="A625" s="1" t="s">
        <v>2749</v>
      </c>
      <c r="B625" s="1" t="s">
        <v>2750</v>
      </c>
      <c r="C625" s="1" t="s">
        <v>2751</v>
      </c>
      <c r="D625" s="1" t="s">
        <v>2752</v>
      </c>
      <c r="E625" s="2" t="str">
        <f t="shared" ref="E625:E626" si="85">IMAGE("http://ift.tt/eA8V8J",1)</f>
        <v/>
      </c>
      <c r="F625" s="1" t="s">
        <v>4</v>
      </c>
      <c r="G625" s="3" t="s">
        <v>2753</v>
      </c>
    </row>
    <row r="626">
      <c r="A626" s="1" t="s">
        <v>2754</v>
      </c>
      <c r="B626" s="1" t="s">
        <v>2755</v>
      </c>
      <c r="C626" s="1" t="s">
        <v>2756</v>
      </c>
      <c r="D626" s="1" t="s">
        <v>2757</v>
      </c>
      <c r="E626" s="2" t="str">
        <f t="shared" si="85"/>
        <v/>
      </c>
      <c r="F626" s="1" t="s">
        <v>4</v>
      </c>
      <c r="G626" s="3" t="s">
        <v>2758</v>
      </c>
    </row>
    <row r="627">
      <c r="A627" s="1" t="s">
        <v>2759</v>
      </c>
      <c r="B627" s="1" t="s">
        <v>2760</v>
      </c>
      <c r="C627" s="1" t="s">
        <v>2761</v>
      </c>
      <c r="D627" s="3" t="s">
        <v>2762</v>
      </c>
      <c r="E627" s="2" t="str">
        <f>IMAGE("http://ift.tt/1gyVSSx",1)</f>
        <v/>
      </c>
      <c r="F627" s="1" t="s">
        <v>4</v>
      </c>
      <c r="G627" s="3" t="s">
        <v>2763</v>
      </c>
    </row>
    <row r="628">
      <c r="A628" s="1" t="s">
        <v>2764</v>
      </c>
      <c r="B628" s="1" t="s">
        <v>2765</v>
      </c>
      <c r="C628" s="1" t="s">
        <v>2766</v>
      </c>
      <c r="D628" s="3" t="s">
        <v>2767</v>
      </c>
      <c r="E628" s="2" t="str">
        <f>IMAGE("http://ift.tt/1gyW0BC",1)</f>
        <v/>
      </c>
      <c r="F628" s="1" t="s">
        <v>4</v>
      </c>
      <c r="G628" s="3" t="s">
        <v>2768</v>
      </c>
    </row>
    <row r="629">
      <c r="A629" s="1" t="s">
        <v>2769</v>
      </c>
      <c r="B629" s="1" t="s">
        <v>2770</v>
      </c>
      <c r="C629" s="1" t="s">
        <v>2771</v>
      </c>
      <c r="D629" s="3" t="s">
        <v>2772</v>
      </c>
      <c r="E629" s="2" t="str">
        <f>IMAGE("http://ift.tt/1hZXIsk",1)</f>
        <v/>
      </c>
      <c r="F629" s="1" t="s">
        <v>4</v>
      </c>
      <c r="G629" s="3" t="s">
        <v>2773</v>
      </c>
    </row>
    <row r="630">
      <c r="A630" s="1" t="s">
        <v>2774</v>
      </c>
      <c r="B630" s="1" t="s">
        <v>2775</v>
      </c>
      <c r="C630" s="1" t="s">
        <v>2776</v>
      </c>
      <c r="D630" s="1" t="s">
        <v>2777</v>
      </c>
      <c r="E630" s="2" t="str">
        <f>IMAGE("http://ift.tt/eA8V8J",1)</f>
        <v/>
      </c>
      <c r="F630" s="1" t="s">
        <v>4</v>
      </c>
      <c r="G630" s="3" t="s">
        <v>2778</v>
      </c>
    </row>
    <row r="631">
      <c r="A631" s="1" t="s">
        <v>2779</v>
      </c>
      <c r="B631" s="1" t="s">
        <v>32</v>
      </c>
      <c r="C631" s="1" t="s">
        <v>2780</v>
      </c>
      <c r="D631" s="3" t="s">
        <v>2781</v>
      </c>
      <c r="E631" s="2" t="str">
        <f>IMAGE("http://ift.tt/1gyW8ks",1)</f>
        <v/>
      </c>
      <c r="F631" s="1" t="s">
        <v>4</v>
      </c>
      <c r="G631" s="3" t="s">
        <v>2782</v>
      </c>
    </row>
    <row r="632">
      <c r="A632" s="1" t="s">
        <v>2783</v>
      </c>
      <c r="B632" s="1" t="s">
        <v>2784</v>
      </c>
      <c r="C632" s="1" t="s">
        <v>2785</v>
      </c>
      <c r="D632" s="3" t="s">
        <v>2786</v>
      </c>
      <c r="E632" s="2" t="str">
        <f>IMAGE("http://ift.tt/1df1zNB",1)</f>
        <v/>
      </c>
      <c r="F632" s="1" t="s">
        <v>4</v>
      </c>
      <c r="G632" s="3" t="s">
        <v>2787</v>
      </c>
    </row>
    <row r="633">
      <c r="A633" s="1" t="s">
        <v>2788</v>
      </c>
      <c r="B633" s="1" t="s">
        <v>2789</v>
      </c>
      <c r="C633" s="1" t="s">
        <v>2790</v>
      </c>
      <c r="D633" s="1" t="s">
        <v>2791</v>
      </c>
      <c r="E633" s="2" t="str">
        <f>IMAGE("http://ift.tt/eA8V8J",1)</f>
        <v/>
      </c>
      <c r="F633" s="1" t="s">
        <v>4</v>
      </c>
      <c r="G633" s="3" t="s">
        <v>2792</v>
      </c>
    </row>
    <row r="634">
      <c r="A634" s="1" t="s">
        <v>2793</v>
      </c>
      <c r="B634" s="1" t="s">
        <v>2794</v>
      </c>
      <c r="C634" s="1" t="s">
        <v>2795</v>
      </c>
      <c r="D634" s="3" t="s">
        <v>2796</v>
      </c>
      <c r="E634" s="2" t="str">
        <f>IMAGE("http://ift.tt/1a8TJu1",1)</f>
        <v/>
      </c>
      <c r="F634" s="1" t="s">
        <v>4</v>
      </c>
      <c r="G634" s="3" t="s">
        <v>2797</v>
      </c>
    </row>
    <row r="635">
      <c r="A635" s="1" t="s">
        <v>2798</v>
      </c>
      <c r="B635" s="1" t="s">
        <v>2799</v>
      </c>
      <c r="C635" s="1" t="s">
        <v>2800</v>
      </c>
      <c r="D635" s="1" t="s">
        <v>2801</v>
      </c>
      <c r="E635" s="2" t="str">
        <f>IMAGE("http://ift.tt/eA8V8J",1)</f>
        <v/>
      </c>
      <c r="F635" s="1" t="s">
        <v>4</v>
      </c>
      <c r="G635" s="3" t="s">
        <v>2802</v>
      </c>
    </row>
    <row r="636">
      <c r="A636" s="1" t="s">
        <v>2803</v>
      </c>
      <c r="B636" s="1" t="s">
        <v>113</v>
      </c>
      <c r="C636" s="1" t="s">
        <v>2804</v>
      </c>
      <c r="D636" s="3" t="s">
        <v>2805</v>
      </c>
      <c r="E636" s="2" t="str">
        <f>IMAGE("http://ift.tt/1a8TNde",1)</f>
        <v/>
      </c>
      <c r="F636" s="1" t="s">
        <v>4</v>
      </c>
      <c r="G636" s="3" t="s">
        <v>2806</v>
      </c>
    </row>
    <row r="637">
      <c r="A637" s="1" t="s">
        <v>2807</v>
      </c>
      <c r="B637" s="1" t="s">
        <v>2808</v>
      </c>
      <c r="C637" s="1" t="s">
        <v>2809</v>
      </c>
      <c r="D637" s="1" t="s">
        <v>2810</v>
      </c>
      <c r="E637" s="2" t="str">
        <f t="shared" ref="E637:E638" si="86">IMAGE("http://ift.tt/eA8V8J",1)</f>
        <v/>
      </c>
      <c r="F637" s="1" t="s">
        <v>4</v>
      </c>
      <c r="G637" s="3" t="s">
        <v>2811</v>
      </c>
    </row>
    <row r="638">
      <c r="A638" s="1" t="s">
        <v>2812</v>
      </c>
      <c r="B638" s="1" t="s">
        <v>2813</v>
      </c>
      <c r="C638" s="1" t="s">
        <v>2814</v>
      </c>
      <c r="D638" s="1" t="s">
        <v>2815</v>
      </c>
      <c r="E638" s="2" t="str">
        <f t="shared" si="86"/>
        <v/>
      </c>
      <c r="F638" s="1" t="s">
        <v>4</v>
      </c>
      <c r="G638" s="3" t="s">
        <v>2816</v>
      </c>
    </row>
    <row r="639">
      <c r="A639" s="1" t="s">
        <v>2817</v>
      </c>
      <c r="B639" s="1" t="s">
        <v>2818</v>
      </c>
      <c r="C639" s="1" t="s">
        <v>2819</v>
      </c>
      <c r="D639" s="3" t="s">
        <v>2820</v>
      </c>
      <c r="E639" s="2" t="str">
        <f>IMAGE("http://ift.tt/1i05fr4",1)</f>
        <v/>
      </c>
      <c r="F639" s="1" t="s">
        <v>4</v>
      </c>
      <c r="G639" s="3" t="s">
        <v>2821</v>
      </c>
    </row>
    <row r="640">
      <c r="A640" s="1" t="s">
        <v>2817</v>
      </c>
      <c r="B640" s="1" t="s">
        <v>2822</v>
      </c>
      <c r="C640" s="1" t="s">
        <v>1896</v>
      </c>
      <c r="D640" s="3" t="s">
        <v>2823</v>
      </c>
      <c r="E640" s="2" t="str">
        <f>IMAGE("http://ift.tt/1aMtjiq",1)</f>
        <v/>
      </c>
      <c r="F640" s="1" t="s">
        <v>4</v>
      </c>
      <c r="G640" s="3" t="s">
        <v>2824</v>
      </c>
    </row>
    <row r="641">
      <c r="A641" s="1" t="s">
        <v>2825</v>
      </c>
      <c r="B641" s="1" t="s">
        <v>2826</v>
      </c>
      <c r="C641" s="1" t="s">
        <v>2827</v>
      </c>
      <c r="D641" s="1" t="s">
        <v>2828</v>
      </c>
      <c r="E641" s="2" t="str">
        <f>IMAGE("http://ift.tt/eA8V8J",1)</f>
        <v/>
      </c>
      <c r="F641" s="1" t="s">
        <v>4</v>
      </c>
      <c r="G641" s="3" t="s">
        <v>2829</v>
      </c>
    </row>
    <row r="642">
      <c r="A642" s="1" t="s">
        <v>2830</v>
      </c>
      <c r="B642" s="1" t="s">
        <v>2831</v>
      </c>
      <c r="C642" s="1" t="s">
        <v>2832</v>
      </c>
      <c r="D642" s="3" t="s">
        <v>2833</v>
      </c>
      <c r="E642" s="2" t="str">
        <f>IMAGE("http://ift.tt/1i05qCT",1)</f>
        <v/>
      </c>
      <c r="F642" s="1" t="s">
        <v>4</v>
      </c>
      <c r="G642" s="3" t="s">
        <v>2834</v>
      </c>
    </row>
    <row r="643">
      <c r="A643" s="1" t="s">
        <v>2835</v>
      </c>
      <c r="B643" s="1" t="s">
        <v>2836</v>
      </c>
      <c r="C643" s="1" t="s">
        <v>2837</v>
      </c>
      <c r="D643" s="1" t="s">
        <v>2838</v>
      </c>
      <c r="E643" s="2" t="str">
        <f>IMAGE("http://ift.tt/eA8V8J",1)</f>
        <v/>
      </c>
      <c r="F643" s="1" t="s">
        <v>4</v>
      </c>
      <c r="G643" s="3" t="s">
        <v>2839</v>
      </c>
    </row>
    <row r="644">
      <c r="A644" s="1" t="s">
        <v>2840</v>
      </c>
      <c r="B644" s="1" t="s">
        <v>635</v>
      </c>
      <c r="C644" s="1" t="s">
        <v>2841</v>
      </c>
      <c r="D644" s="3" t="s">
        <v>2842</v>
      </c>
      <c r="E644" s="2" t="str">
        <f>IMAGE("http://ift.tt/1bJKBXQ",1)</f>
        <v/>
      </c>
      <c r="F644" s="1" t="s">
        <v>4</v>
      </c>
      <c r="G644" s="3" t="s">
        <v>2843</v>
      </c>
    </row>
    <row r="645">
      <c r="A645" s="1" t="s">
        <v>2844</v>
      </c>
      <c r="B645" s="1" t="s">
        <v>2845</v>
      </c>
      <c r="C645" s="1" t="s">
        <v>2846</v>
      </c>
      <c r="D645" s="1" t="s">
        <v>2847</v>
      </c>
      <c r="E645" s="2" t="str">
        <f>IMAGE("http://ift.tt/eA8V8J",1)</f>
        <v/>
      </c>
      <c r="F645" s="1" t="s">
        <v>4</v>
      </c>
      <c r="G645" s="3" t="s">
        <v>2848</v>
      </c>
    </row>
    <row r="646">
      <c r="A646" s="1" t="s">
        <v>2849</v>
      </c>
      <c r="B646" s="1" t="s">
        <v>2850</v>
      </c>
      <c r="C646" s="1" t="s">
        <v>2851</v>
      </c>
      <c r="D646" s="3" t="s">
        <v>2852</v>
      </c>
      <c r="E646" s="2" t="str">
        <f>IMAGE("http://ift.tt/1bJKSKz",1)</f>
        <v/>
      </c>
      <c r="F646" s="1" t="s">
        <v>4</v>
      </c>
      <c r="G646" s="3" t="s">
        <v>2853</v>
      </c>
    </row>
    <row r="647">
      <c r="A647" s="1" t="s">
        <v>2854</v>
      </c>
      <c r="B647" s="1" t="s">
        <v>2855</v>
      </c>
      <c r="C647" s="1" t="s">
        <v>2856</v>
      </c>
      <c r="D647" s="1" t="s">
        <v>2857</v>
      </c>
      <c r="E647" s="2" t="str">
        <f t="shared" ref="E647:E653" si="87">IMAGE("http://ift.tt/eA8V8J",1)</f>
        <v/>
      </c>
      <c r="F647" s="1" t="s">
        <v>4</v>
      </c>
      <c r="G647" s="3" t="s">
        <v>2858</v>
      </c>
    </row>
    <row r="648">
      <c r="A648" s="1" t="s">
        <v>2854</v>
      </c>
      <c r="B648" s="1" t="s">
        <v>1777</v>
      </c>
      <c r="C648" s="1" t="s">
        <v>2859</v>
      </c>
      <c r="D648" s="1" t="s">
        <v>2860</v>
      </c>
      <c r="E648" s="2" t="str">
        <f t="shared" si="87"/>
        <v/>
      </c>
      <c r="F648" s="1" t="s">
        <v>4</v>
      </c>
      <c r="G648" s="3" t="s">
        <v>2861</v>
      </c>
    </row>
    <row r="649">
      <c r="A649" s="1" t="s">
        <v>2862</v>
      </c>
      <c r="B649" s="1" t="s">
        <v>2863</v>
      </c>
      <c r="C649" s="1" t="s">
        <v>2864</v>
      </c>
      <c r="D649" s="1" t="s">
        <v>2865</v>
      </c>
      <c r="E649" s="2" t="str">
        <f t="shared" si="87"/>
        <v/>
      </c>
      <c r="F649" s="1" t="s">
        <v>4</v>
      </c>
      <c r="G649" s="3" t="s">
        <v>2866</v>
      </c>
    </row>
    <row r="650">
      <c r="A650" s="1" t="s">
        <v>2862</v>
      </c>
      <c r="B650" s="1" t="s">
        <v>2867</v>
      </c>
      <c r="C650" s="1" t="s">
        <v>2868</v>
      </c>
      <c r="D650" s="1" t="s">
        <v>2869</v>
      </c>
      <c r="E650" s="2" t="str">
        <f t="shared" si="87"/>
        <v/>
      </c>
      <c r="F650" s="1" t="s">
        <v>4</v>
      </c>
      <c r="G650" s="3" t="s">
        <v>2870</v>
      </c>
    </row>
    <row r="651">
      <c r="A651" s="1" t="s">
        <v>2862</v>
      </c>
      <c r="B651" s="1" t="s">
        <v>1009</v>
      </c>
      <c r="C651" s="1" t="s">
        <v>2871</v>
      </c>
      <c r="D651" s="1" t="s">
        <v>9</v>
      </c>
      <c r="E651" s="2" t="str">
        <f t="shared" si="87"/>
        <v/>
      </c>
      <c r="F651" s="1" t="s">
        <v>4</v>
      </c>
      <c r="G651" s="3" t="s">
        <v>2872</v>
      </c>
    </row>
    <row r="652">
      <c r="A652" s="1" t="s">
        <v>2873</v>
      </c>
      <c r="B652" s="1" t="s">
        <v>2874</v>
      </c>
      <c r="C652" s="1" t="s">
        <v>2875</v>
      </c>
      <c r="D652" s="1" t="s">
        <v>2876</v>
      </c>
      <c r="E652" s="2" t="str">
        <f t="shared" si="87"/>
        <v/>
      </c>
      <c r="F652" s="1" t="s">
        <v>4</v>
      </c>
      <c r="G652" s="3" t="s">
        <v>2877</v>
      </c>
    </row>
    <row r="653">
      <c r="A653" s="1" t="s">
        <v>2878</v>
      </c>
      <c r="B653" s="1" t="s">
        <v>2879</v>
      </c>
      <c r="C653" s="1" t="s">
        <v>2880</v>
      </c>
      <c r="D653" s="1" t="s">
        <v>2881</v>
      </c>
      <c r="E653" s="2" t="str">
        <f t="shared" si="87"/>
        <v/>
      </c>
      <c r="F653" s="1" t="s">
        <v>4</v>
      </c>
      <c r="G653" s="3" t="s">
        <v>2882</v>
      </c>
    </row>
    <row r="654">
      <c r="A654" s="1" t="s">
        <v>2883</v>
      </c>
      <c r="B654" s="1" t="s">
        <v>2884</v>
      </c>
      <c r="C654" s="1" t="s">
        <v>2885</v>
      </c>
      <c r="D654" s="3" t="s">
        <v>2886</v>
      </c>
      <c r="E654" s="2" t="str">
        <f>IMAGE("http://ift.tt/LjALFj",1)</f>
        <v/>
      </c>
      <c r="F654" s="1" t="s">
        <v>4</v>
      </c>
      <c r="G654" s="3" t="s">
        <v>2887</v>
      </c>
    </row>
    <row r="655">
      <c r="A655" s="1" t="s">
        <v>2888</v>
      </c>
      <c r="B655" s="1" t="s">
        <v>2889</v>
      </c>
      <c r="C655" s="1" t="s">
        <v>2890</v>
      </c>
      <c r="D655" s="1" t="s">
        <v>2891</v>
      </c>
      <c r="E655" s="2" t="str">
        <f>IMAGE("http://ift.tt/eA8V8J",1)</f>
        <v/>
      </c>
      <c r="F655" s="1" t="s">
        <v>4</v>
      </c>
      <c r="G655" s="3" t="s">
        <v>2892</v>
      </c>
    </row>
    <row r="656">
      <c r="A656" s="1" t="s">
        <v>2888</v>
      </c>
      <c r="B656" s="1" t="s">
        <v>2893</v>
      </c>
      <c r="C656" s="1" t="s">
        <v>2894</v>
      </c>
      <c r="D656" s="3" t="s">
        <v>2895</v>
      </c>
      <c r="E656" s="2" t="str">
        <f>IMAGE("http://ift.tt/1cEUN8r",1)</f>
        <v/>
      </c>
      <c r="F656" s="1" t="s">
        <v>4</v>
      </c>
      <c r="G656" s="3" t="s">
        <v>2896</v>
      </c>
    </row>
    <row r="657">
      <c r="A657" s="1" t="s">
        <v>2897</v>
      </c>
      <c r="B657" s="1" t="s">
        <v>758</v>
      </c>
      <c r="C657" s="1" t="s">
        <v>2898</v>
      </c>
      <c r="D657" s="3" t="s">
        <v>2899</v>
      </c>
      <c r="E657" s="2" t="str">
        <f>IMAGE("http://ift.tt/1cEUSJi",1)</f>
        <v/>
      </c>
      <c r="F657" s="1" t="s">
        <v>4</v>
      </c>
      <c r="G657" s="3" t="s">
        <v>2900</v>
      </c>
    </row>
    <row r="658">
      <c r="A658" s="1" t="s">
        <v>2901</v>
      </c>
      <c r="B658" s="1" t="s">
        <v>2902</v>
      </c>
      <c r="C658" s="1" t="s">
        <v>2903</v>
      </c>
      <c r="D658" s="3" t="s">
        <v>2904</v>
      </c>
      <c r="E658" s="2" t="str">
        <f>IMAGE("http://ift.tt/1i0ONHd",1)</f>
        <v/>
      </c>
      <c r="F658" s="1" t="s">
        <v>4</v>
      </c>
      <c r="G658" s="3" t="s">
        <v>2905</v>
      </c>
    </row>
    <row r="659">
      <c r="A659" s="1" t="s">
        <v>2906</v>
      </c>
      <c r="B659" s="1" t="s">
        <v>2907</v>
      </c>
      <c r="C659" s="1" t="s">
        <v>2908</v>
      </c>
      <c r="D659" s="3" t="s">
        <v>2909</v>
      </c>
      <c r="E659" s="2" t="str">
        <f>IMAGE("http://ift.tt/1cF4cwJ",1)</f>
        <v/>
      </c>
      <c r="F659" s="1" t="s">
        <v>4</v>
      </c>
      <c r="G659" s="3" t="s">
        <v>2910</v>
      </c>
    </row>
    <row r="660">
      <c r="A660" s="1" t="s">
        <v>2911</v>
      </c>
      <c r="B660" s="1" t="s">
        <v>2912</v>
      </c>
      <c r="C660" s="1" t="s">
        <v>2913</v>
      </c>
      <c r="D660" s="3" t="s">
        <v>2914</v>
      </c>
      <c r="E660" s="2" t="str">
        <f>IMAGE("http://ift.tt/eA8V8J",1)</f>
        <v/>
      </c>
      <c r="F660" s="1" t="s">
        <v>4</v>
      </c>
      <c r="G660" s="3" t="s">
        <v>2915</v>
      </c>
    </row>
    <row r="661">
      <c r="A661" s="1" t="s">
        <v>2916</v>
      </c>
      <c r="B661" s="1" t="s">
        <v>2571</v>
      </c>
      <c r="C661" s="1" t="s">
        <v>2917</v>
      </c>
      <c r="D661" s="3" t="s">
        <v>2918</v>
      </c>
      <c r="E661" s="2" t="str">
        <f>IMAGE("http://ift.tt/1i0XeCm",1)</f>
        <v/>
      </c>
      <c r="F661" s="1" t="s">
        <v>4</v>
      </c>
      <c r="G661" s="3" t="s">
        <v>2919</v>
      </c>
    </row>
    <row r="662">
      <c r="A662" s="1" t="s">
        <v>2920</v>
      </c>
      <c r="B662" s="1" t="s">
        <v>1562</v>
      </c>
      <c r="C662" s="1" t="s">
        <v>2921</v>
      </c>
      <c r="D662" s="3" t="s">
        <v>2922</v>
      </c>
      <c r="E662" s="2" t="str">
        <f>IMAGE("http://ift.tt/1i12oyd",1)</f>
        <v/>
      </c>
      <c r="F662" s="1" t="s">
        <v>4</v>
      </c>
      <c r="G662" s="3" t="s">
        <v>2923</v>
      </c>
    </row>
    <row r="663">
      <c r="A663" s="1" t="s">
        <v>2924</v>
      </c>
      <c r="B663" s="1" t="s">
        <v>1299</v>
      </c>
      <c r="C663" s="1" t="s">
        <v>2925</v>
      </c>
      <c r="D663" s="1" t="s">
        <v>9</v>
      </c>
      <c r="E663" s="2" t="str">
        <f>IMAGE("http://ift.tt/eA8V8J",1)</f>
        <v/>
      </c>
      <c r="F663" s="1" t="s">
        <v>4</v>
      </c>
      <c r="G663" s="3" t="s">
        <v>2926</v>
      </c>
    </row>
    <row r="664">
      <c r="A664" s="1" t="s">
        <v>2927</v>
      </c>
      <c r="B664" s="1" t="s">
        <v>2822</v>
      </c>
      <c r="C664" s="1" t="s">
        <v>2928</v>
      </c>
      <c r="D664" s="3" t="s">
        <v>2929</v>
      </c>
      <c r="E664" s="2" t="str">
        <f>IMAGE("http://ift.tt/1i12TII",1)</f>
        <v/>
      </c>
      <c r="F664" s="1" t="s">
        <v>4</v>
      </c>
      <c r="G664" s="3" t="s">
        <v>2930</v>
      </c>
    </row>
    <row r="665">
      <c r="A665" s="1" t="s">
        <v>2931</v>
      </c>
      <c r="B665" s="1" t="s">
        <v>2932</v>
      </c>
      <c r="C665" s="1" t="s">
        <v>2933</v>
      </c>
      <c r="D665" s="1" t="s">
        <v>9</v>
      </c>
      <c r="E665" s="2" t="str">
        <f t="shared" ref="E665:E667" si="88">IMAGE("http://ift.tt/eA8V8J",1)</f>
        <v/>
      </c>
      <c r="F665" s="1" t="s">
        <v>4</v>
      </c>
      <c r="G665" s="3" t="s">
        <v>2934</v>
      </c>
    </row>
    <row r="666">
      <c r="A666" s="1" t="s">
        <v>2935</v>
      </c>
      <c r="B666" s="1" t="s">
        <v>2936</v>
      </c>
      <c r="C666" s="1" t="s">
        <v>2937</v>
      </c>
      <c r="D666" s="1" t="s">
        <v>2938</v>
      </c>
      <c r="E666" s="2" t="str">
        <f t="shared" si="88"/>
        <v/>
      </c>
      <c r="F666" s="1" t="s">
        <v>4</v>
      </c>
      <c r="G666" s="3" t="s">
        <v>2939</v>
      </c>
    </row>
    <row r="667">
      <c r="A667" s="1" t="s">
        <v>2940</v>
      </c>
      <c r="B667" s="1" t="s">
        <v>2941</v>
      </c>
      <c r="C667" s="1" t="s">
        <v>2942</v>
      </c>
      <c r="D667" s="1" t="s">
        <v>9</v>
      </c>
      <c r="E667" s="2" t="str">
        <f t="shared" si="88"/>
        <v/>
      </c>
      <c r="F667" s="1" t="s">
        <v>4</v>
      </c>
      <c r="G667" s="3" t="s">
        <v>2943</v>
      </c>
    </row>
    <row r="668">
      <c r="A668" s="1" t="s">
        <v>2944</v>
      </c>
      <c r="B668" s="1" t="s">
        <v>89</v>
      </c>
      <c r="C668" s="1" t="s">
        <v>2945</v>
      </c>
      <c r="D668" s="3" t="s">
        <v>2946</v>
      </c>
      <c r="E668" s="2" t="str">
        <f>IMAGE("http://ift.tt/1ax2eKk",1)</f>
        <v/>
      </c>
      <c r="F668" s="1" t="s">
        <v>4</v>
      </c>
      <c r="G668" s="3" t="s">
        <v>2947</v>
      </c>
    </row>
    <row r="669">
      <c r="A669" s="1" t="s">
        <v>2948</v>
      </c>
      <c r="B669" s="1" t="s">
        <v>2949</v>
      </c>
      <c r="C669" s="1" t="s">
        <v>2950</v>
      </c>
      <c r="D669" s="3" t="s">
        <v>2951</v>
      </c>
      <c r="E669" s="2" t="str">
        <f>IMAGE("http://ift.tt/1nwosom",1)</f>
        <v/>
      </c>
      <c r="F669" s="1" t="s">
        <v>4</v>
      </c>
      <c r="G669" s="3" t="s">
        <v>2952</v>
      </c>
    </row>
    <row r="670">
      <c r="A670" s="1" t="s">
        <v>2953</v>
      </c>
      <c r="B670" s="1" t="s">
        <v>2954</v>
      </c>
      <c r="C670" s="1" t="s">
        <v>2955</v>
      </c>
      <c r="D670" s="3" t="s">
        <v>2956</v>
      </c>
      <c r="E670" s="2" t="str">
        <f>IMAGE("http://ift.tt/1bevnKH",1)</f>
        <v/>
      </c>
      <c r="F670" s="1" t="s">
        <v>4</v>
      </c>
      <c r="G670" s="3" t="s">
        <v>2957</v>
      </c>
    </row>
    <row r="671">
      <c r="A671" s="1" t="s">
        <v>2958</v>
      </c>
      <c r="B671" s="1" t="s">
        <v>2959</v>
      </c>
      <c r="C671" s="1" t="s">
        <v>2960</v>
      </c>
      <c r="D671" s="3" t="s">
        <v>2961</v>
      </c>
      <c r="E671" s="2" t="str">
        <f>IMAGE("http://ift.tt/1fezhpf",1)</f>
        <v/>
      </c>
      <c r="F671" s="1" t="s">
        <v>4</v>
      </c>
      <c r="G671" s="3" t="s">
        <v>2962</v>
      </c>
    </row>
    <row r="672">
      <c r="A672" s="1" t="s">
        <v>2963</v>
      </c>
      <c r="B672" s="1" t="s">
        <v>2964</v>
      </c>
      <c r="C672" s="1" t="s">
        <v>2965</v>
      </c>
      <c r="D672" s="1" t="s">
        <v>2966</v>
      </c>
      <c r="E672" s="2" t="str">
        <f>IMAGE("http://ift.tt/eA8V8J",1)</f>
        <v/>
      </c>
      <c r="F672" s="1" t="s">
        <v>4</v>
      </c>
      <c r="G672" s="3" t="s">
        <v>2967</v>
      </c>
    </row>
    <row r="673">
      <c r="A673" s="1" t="s">
        <v>2968</v>
      </c>
      <c r="B673" s="1" t="s">
        <v>2969</v>
      </c>
      <c r="C673" s="1" t="s">
        <v>2970</v>
      </c>
      <c r="D673" s="3" t="s">
        <v>2971</v>
      </c>
      <c r="E673" s="2" t="str">
        <f>IMAGE("http://ift.tt/1i1aMOf",1)</f>
        <v/>
      </c>
      <c r="F673" s="1" t="s">
        <v>4</v>
      </c>
      <c r="G673" s="3" t="s">
        <v>2972</v>
      </c>
    </row>
    <row r="674">
      <c r="A674" s="1" t="s">
        <v>2968</v>
      </c>
      <c r="B674" s="1" t="s">
        <v>2973</v>
      </c>
      <c r="C674" s="1" t="s">
        <v>2974</v>
      </c>
      <c r="D674" s="3" t="s">
        <v>2975</v>
      </c>
      <c r="E674" s="2" t="str">
        <f>IMAGE("http://ift.tt/eA8V8J",1)</f>
        <v/>
      </c>
      <c r="F674" s="1" t="s">
        <v>4</v>
      </c>
      <c r="G674" s="3" t="s">
        <v>2976</v>
      </c>
    </row>
    <row r="675">
      <c r="A675" s="1" t="s">
        <v>2968</v>
      </c>
      <c r="B675" s="1" t="s">
        <v>2977</v>
      </c>
      <c r="C675" s="1" t="s">
        <v>2978</v>
      </c>
      <c r="D675" s="3" t="s">
        <v>2979</v>
      </c>
      <c r="E675" s="2" t="str">
        <f>IMAGE("http://ift.tt/1i1aUNJ",1)</f>
        <v/>
      </c>
      <c r="F675" s="1" t="s">
        <v>4</v>
      </c>
      <c r="G675" s="3" t="s">
        <v>2980</v>
      </c>
    </row>
    <row r="676">
      <c r="A676" s="1" t="s">
        <v>2981</v>
      </c>
      <c r="B676" s="1" t="s">
        <v>2982</v>
      </c>
      <c r="C676" s="1" t="s">
        <v>2983</v>
      </c>
      <c r="D676" s="3" t="s">
        <v>2984</v>
      </c>
      <c r="E676" s="2" t="str">
        <f>IMAGE("http://ift.tt/1cFc1T0",1)</f>
        <v/>
      </c>
      <c r="F676" s="1" t="s">
        <v>4</v>
      </c>
      <c r="G676" s="3" t="s">
        <v>2985</v>
      </c>
    </row>
    <row r="677">
      <c r="A677" s="1" t="s">
        <v>2981</v>
      </c>
      <c r="B677" s="1" t="s">
        <v>1177</v>
      </c>
      <c r="C677" s="1" t="s">
        <v>2986</v>
      </c>
      <c r="D677" s="3" t="s">
        <v>2987</v>
      </c>
      <c r="E677" s="2" t="str">
        <f>IMAGE("http://ift.tt/1i1b1ZA",1)</f>
        <v/>
      </c>
      <c r="F677" s="1" t="s">
        <v>4</v>
      </c>
      <c r="G677" s="3" t="s">
        <v>2988</v>
      </c>
    </row>
    <row r="678">
      <c r="A678" s="1" t="s">
        <v>2989</v>
      </c>
      <c r="B678" s="1" t="s">
        <v>2990</v>
      </c>
      <c r="C678" s="1" t="s">
        <v>2991</v>
      </c>
      <c r="D678" s="1" t="s">
        <v>2992</v>
      </c>
      <c r="E678" s="2" t="str">
        <f>IMAGE("http://ift.tt/eA8V8J",1)</f>
        <v/>
      </c>
      <c r="F678" s="1" t="s">
        <v>4</v>
      </c>
      <c r="G678" s="3" t="s">
        <v>2993</v>
      </c>
    </row>
    <row r="679">
      <c r="A679" s="1" t="s">
        <v>2994</v>
      </c>
      <c r="B679" s="1" t="s">
        <v>113</v>
      </c>
      <c r="C679" s="1" t="s">
        <v>2995</v>
      </c>
      <c r="D679" s="3" t="s">
        <v>2996</v>
      </c>
      <c r="E679" s="2" t="str">
        <f>IMAGE("http://ift.tt/1fo8M11",1)</f>
        <v/>
      </c>
      <c r="F679" s="1" t="s">
        <v>4</v>
      </c>
      <c r="G679" s="3" t="s">
        <v>2997</v>
      </c>
    </row>
    <row r="680">
      <c r="A680" s="1" t="s">
        <v>2998</v>
      </c>
      <c r="B680" s="1" t="s">
        <v>113</v>
      </c>
      <c r="C680" s="1" t="s">
        <v>2999</v>
      </c>
      <c r="D680" s="3" t="s">
        <v>3000</v>
      </c>
      <c r="E680" s="2" t="str">
        <f>IMAGE("http://ift.tt/1cFc8hy",1)</f>
        <v/>
      </c>
      <c r="F680" s="1" t="s">
        <v>4</v>
      </c>
      <c r="G680" s="3" t="s">
        <v>3001</v>
      </c>
    </row>
    <row r="681">
      <c r="A681" s="1" t="s">
        <v>3002</v>
      </c>
      <c r="B681" s="1" t="s">
        <v>3003</v>
      </c>
      <c r="C681" s="1" t="s">
        <v>157</v>
      </c>
      <c r="D681" s="3" t="s">
        <v>3004</v>
      </c>
      <c r="E681" s="2" t="str">
        <f t="shared" ref="E681:E690" si="89">IMAGE("http://ift.tt/eA8V8J",1)</f>
        <v/>
      </c>
      <c r="F681" s="1" t="s">
        <v>4</v>
      </c>
      <c r="G681" s="3" t="s">
        <v>3005</v>
      </c>
    </row>
    <row r="682">
      <c r="A682" s="1" t="s">
        <v>3006</v>
      </c>
      <c r="B682" s="1" t="s">
        <v>3007</v>
      </c>
      <c r="C682" s="1" t="s">
        <v>3008</v>
      </c>
      <c r="D682" s="3" t="s">
        <v>3009</v>
      </c>
      <c r="E682" s="2" t="str">
        <f t="shared" si="89"/>
        <v/>
      </c>
      <c r="F682" s="1" t="s">
        <v>4</v>
      </c>
      <c r="G682" s="3" t="s">
        <v>3010</v>
      </c>
    </row>
    <row r="683">
      <c r="A683" s="1" t="s">
        <v>3011</v>
      </c>
      <c r="B683" s="1" t="s">
        <v>3012</v>
      </c>
      <c r="C683" s="1" t="s">
        <v>3013</v>
      </c>
      <c r="D683" s="3" t="s">
        <v>3014</v>
      </c>
      <c r="E683" s="2" t="str">
        <f t="shared" si="89"/>
        <v/>
      </c>
      <c r="F683" s="1" t="s">
        <v>4</v>
      </c>
      <c r="G683" s="3" t="s">
        <v>3015</v>
      </c>
    </row>
    <row r="684">
      <c r="A684" s="1" t="s">
        <v>3016</v>
      </c>
      <c r="B684" s="1" t="s">
        <v>3017</v>
      </c>
      <c r="C684" s="1" t="s">
        <v>3018</v>
      </c>
      <c r="D684" s="1" t="s">
        <v>3019</v>
      </c>
      <c r="E684" s="2" t="str">
        <f t="shared" si="89"/>
        <v/>
      </c>
      <c r="F684" s="1" t="s">
        <v>4</v>
      </c>
      <c r="G684" s="3" t="s">
        <v>3020</v>
      </c>
    </row>
    <row r="685">
      <c r="A685" s="1" t="s">
        <v>3021</v>
      </c>
      <c r="B685" s="1" t="s">
        <v>3022</v>
      </c>
      <c r="C685" s="1" t="s">
        <v>3023</v>
      </c>
      <c r="D685" s="1" t="s">
        <v>3024</v>
      </c>
      <c r="E685" s="2" t="str">
        <f t="shared" si="89"/>
        <v/>
      </c>
      <c r="F685" s="1" t="s">
        <v>4</v>
      </c>
      <c r="G685" s="3" t="s">
        <v>3025</v>
      </c>
    </row>
    <row r="686">
      <c r="A686" s="1" t="s">
        <v>3026</v>
      </c>
      <c r="B686" s="1" t="s">
        <v>3027</v>
      </c>
      <c r="C686" s="1" t="s">
        <v>3028</v>
      </c>
      <c r="D686" s="1" t="s">
        <v>3029</v>
      </c>
      <c r="E686" s="2" t="str">
        <f t="shared" si="89"/>
        <v/>
      </c>
      <c r="F686" s="1" t="s">
        <v>4</v>
      </c>
      <c r="G686" s="3" t="s">
        <v>3030</v>
      </c>
    </row>
    <row r="687">
      <c r="A687" s="1" t="s">
        <v>3026</v>
      </c>
      <c r="B687" s="1" t="s">
        <v>3031</v>
      </c>
      <c r="C687" s="1" t="s">
        <v>3032</v>
      </c>
      <c r="D687" s="1" t="s">
        <v>3033</v>
      </c>
      <c r="E687" s="2" t="str">
        <f t="shared" si="89"/>
        <v/>
      </c>
      <c r="F687" s="1" t="s">
        <v>4</v>
      </c>
      <c r="G687" s="3" t="s">
        <v>3034</v>
      </c>
    </row>
    <row r="688">
      <c r="A688" s="1" t="s">
        <v>3035</v>
      </c>
      <c r="B688" s="1" t="s">
        <v>3036</v>
      </c>
      <c r="C688" s="1" t="s">
        <v>3037</v>
      </c>
      <c r="D688" s="1" t="s">
        <v>3038</v>
      </c>
      <c r="E688" s="2" t="str">
        <f t="shared" si="89"/>
        <v/>
      </c>
      <c r="F688" s="1" t="s">
        <v>4</v>
      </c>
      <c r="G688" s="3" t="s">
        <v>3039</v>
      </c>
    </row>
    <row r="689">
      <c r="A689" s="1" t="s">
        <v>3040</v>
      </c>
      <c r="B689" s="1" t="s">
        <v>3041</v>
      </c>
      <c r="C689" s="1" t="s">
        <v>3042</v>
      </c>
      <c r="D689" s="1" t="s">
        <v>3043</v>
      </c>
      <c r="E689" s="2" t="str">
        <f t="shared" si="89"/>
        <v/>
      </c>
      <c r="F689" s="1" t="s">
        <v>4</v>
      </c>
      <c r="G689" s="3" t="s">
        <v>3044</v>
      </c>
    </row>
    <row r="690">
      <c r="A690" s="1" t="s">
        <v>3040</v>
      </c>
      <c r="B690" s="1" t="s">
        <v>3045</v>
      </c>
      <c r="C690" s="1" t="s">
        <v>3046</v>
      </c>
      <c r="D690" s="3" t="s">
        <v>3047</v>
      </c>
      <c r="E690" s="2" t="str">
        <f t="shared" si="89"/>
        <v/>
      </c>
      <c r="F690" s="1" t="s">
        <v>4</v>
      </c>
      <c r="G690" s="3" t="s">
        <v>3048</v>
      </c>
    </row>
    <row r="691">
      <c r="A691" s="1" t="s">
        <v>3049</v>
      </c>
      <c r="B691" s="1" t="s">
        <v>1128</v>
      </c>
      <c r="C691" s="1" t="s">
        <v>3050</v>
      </c>
      <c r="D691" s="3" t="s">
        <v>3051</v>
      </c>
      <c r="E691" s="2" t="str">
        <f>IMAGE("http://ift.tt/1iWQwkk",1)</f>
        <v/>
      </c>
      <c r="F691" s="1" t="s">
        <v>4</v>
      </c>
      <c r="G691" s="3" t="s">
        <v>3052</v>
      </c>
    </row>
    <row r="692">
      <c r="A692" s="1" t="s">
        <v>3053</v>
      </c>
      <c r="B692" s="1" t="s">
        <v>2524</v>
      </c>
      <c r="C692" s="1" t="s">
        <v>3054</v>
      </c>
      <c r="D692" s="3" t="s">
        <v>3055</v>
      </c>
      <c r="E692" s="2" t="str">
        <f>IMAGE("http://ift.tt/1dTF9BA",1)</f>
        <v/>
      </c>
      <c r="F692" s="1" t="s">
        <v>4</v>
      </c>
      <c r="G692" s="3" t="s">
        <v>3056</v>
      </c>
    </row>
    <row r="693">
      <c r="A693" s="1" t="s">
        <v>3057</v>
      </c>
      <c r="B693" s="1" t="s">
        <v>3058</v>
      </c>
      <c r="C693" s="1" t="s">
        <v>3059</v>
      </c>
      <c r="D693" s="3" t="s">
        <v>3060</v>
      </c>
      <c r="E693" s="2" t="str">
        <f>IMAGE("http://ift.tt/1iiKtnl",1)</f>
        <v/>
      </c>
      <c r="F693" s="1" t="s">
        <v>4</v>
      </c>
      <c r="G693" s="3" t="s">
        <v>3061</v>
      </c>
    </row>
    <row r="694">
      <c r="A694" s="1" t="s">
        <v>3062</v>
      </c>
      <c r="B694" s="1" t="s">
        <v>2121</v>
      </c>
      <c r="C694" s="1" t="s">
        <v>3063</v>
      </c>
      <c r="D694" s="3" t="s">
        <v>3064</v>
      </c>
      <c r="E694" s="2" t="str">
        <f>IMAGE("http://ift.tt/1iWQE3v",1)</f>
        <v/>
      </c>
      <c r="F694" s="1" t="s">
        <v>4</v>
      </c>
      <c r="G694" s="3" t="s">
        <v>3065</v>
      </c>
    </row>
    <row r="695">
      <c r="A695" s="1" t="s">
        <v>3066</v>
      </c>
      <c r="B695" s="1" t="s">
        <v>3067</v>
      </c>
      <c r="C695" s="1" t="s">
        <v>3068</v>
      </c>
      <c r="D695" s="3" t="s">
        <v>3069</v>
      </c>
      <c r="E695" s="2" t="str">
        <f>IMAGE("http://ift.tt/1a9GHN0",1)</f>
        <v/>
      </c>
      <c r="F695" s="1" t="s">
        <v>4</v>
      </c>
      <c r="G695" s="3" t="s">
        <v>3070</v>
      </c>
    </row>
    <row r="696">
      <c r="A696" s="1" t="s">
        <v>3071</v>
      </c>
      <c r="B696" s="1" t="s">
        <v>89</v>
      </c>
      <c r="C696" s="1" t="s">
        <v>3072</v>
      </c>
      <c r="D696" s="3" t="s">
        <v>3073</v>
      </c>
      <c r="E696" s="2" t="str">
        <f>IMAGE("http://ift.tt/1i1nGfg",1)</f>
        <v/>
      </c>
      <c r="F696" s="1" t="s">
        <v>4</v>
      </c>
      <c r="G696" s="3" t="s">
        <v>3074</v>
      </c>
    </row>
    <row r="697">
      <c r="A697" s="1" t="s">
        <v>3075</v>
      </c>
      <c r="B697" s="1" t="s">
        <v>1562</v>
      </c>
      <c r="C697" s="1" t="s">
        <v>3076</v>
      </c>
      <c r="D697" s="3" t="s">
        <v>3077</v>
      </c>
      <c r="E697" s="2" t="str">
        <f>IMAGE("http://ift.tt/1i1pLI6",1)</f>
        <v/>
      </c>
      <c r="F697" s="1" t="s">
        <v>4</v>
      </c>
      <c r="G697" s="3" t="s">
        <v>3078</v>
      </c>
    </row>
    <row r="698">
      <c r="A698" s="1" t="s">
        <v>3079</v>
      </c>
      <c r="B698" s="1" t="s">
        <v>3080</v>
      </c>
      <c r="C698" s="1" t="s">
        <v>3081</v>
      </c>
      <c r="D698" s="1" t="s">
        <v>3082</v>
      </c>
      <c r="E698" s="2" t="str">
        <f t="shared" ref="E698:E701" si="90">IMAGE("http://ift.tt/eA8V8J",1)</f>
        <v/>
      </c>
      <c r="F698" s="1" t="s">
        <v>4</v>
      </c>
      <c r="G698" s="3" t="s">
        <v>3083</v>
      </c>
    </row>
    <row r="699">
      <c r="A699" s="1" t="s">
        <v>3084</v>
      </c>
      <c r="B699" s="1" t="s">
        <v>3085</v>
      </c>
      <c r="C699" s="1" t="s">
        <v>3086</v>
      </c>
      <c r="D699" s="1" t="s">
        <v>3087</v>
      </c>
      <c r="E699" s="2" t="str">
        <f t="shared" si="90"/>
        <v/>
      </c>
      <c r="F699" s="1" t="s">
        <v>4</v>
      </c>
      <c r="G699" s="3" t="s">
        <v>3088</v>
      </c>
    </row>
    <row r="700">
      <c r="A700" s="1" t="s">
        <v>3089</v>
      </c>
      <c r="B700" s="1" t="s">
        <v>3090</v>
      </c>
      <c r="C700" s="1" t="s">
        <v>3091</v>
      </c>
      <c r="D700" s="3" t="s">
        <v>3092</v>
      </c>
      <c r="E700" s="2" t="str">
        <f t="shared" si="90"/>
        <v/>
      </c>
      <c r="F700" s="1" t="s">
        <v>4</v>
      </c>
      <c r="G700" s="3" t="s">
        <v>3093</v>
      </c>
    </row>
    <row r="701">
      <c r="A701" s="1" t="s">
        <v>3094</v>
      </c>
      <c r="B701" s="1" t="s">
        <v>3095</v>
      </c>
      <c r="C701" s="1" t="s">
        <v>3096</v>
      </c>
      <c r="D701" s="3" t="s">
        <v>3097</v>
      </c>
      <c r="E701" s="2" t="str">
        <f t="shared" si="90"/>
        <v/>
      </c>
      <c r="F701" s="1" t="s">
        <v>4</v>
      </c>
      <c r="G701" s="3" t="s">
        <v>3098</v>
      </c>
    </row>
    <row r="702">
      <c r="A702" s="1" t="s">
        <v>3099</v>
      </c>
      <c r="B702" s="1" t="s">
        <v>3100</v>
      </c>
      <c r="C702" s="1" t="s">
        <v>3101</v>
      </c>
      <c r="D702" s="3" t="s">
        <v>3102</v>
      </c>
      <c r="E702" s="2" t="str">
        <f>IMAGE("http://ift.tt/1koRlR3",1)</f>
        <v/>
      </c>
      <c r="F702" s="1" t="s">
        <v>4</v>
      </c>
      <c r="G702" s="3" t="s">
        <v>3103</v>
      </c>
    </row>
    <row r="703">
      <c r="A703" s="1" t="s">
        <v>3104</v>
      </c>
      <c r="B703" s="1" t="s">
        <v>3105</v>
      </c>
      <c r="C703" s="1" t="s">
        <v>3106</v>
      </c>
      <c r="D703" s="3" t="s">
        <v>3107</v>
      </c>
      <c r="E703" s="2" t="str">
        <f>IMAGE("http://ift.tt/1dGXmYY",1)</f>
        <v/>
      </c>
      <c r="F703" s="1" t="s">
        <v>4</v>
      </c>
      <c r="G703" s="3" t="s">
        <v>3108</v>
      </c>
    </row>
    <row r="704">
      <c r="A704" s="1" t="s">
        <v>3109</v>
      </c>
      <c r="B704" s="1" t="s">
        <v>3110</v>
      </c>
      <c r="C704" s="1" t="s">
        <v>3111</v>
      </c>
      <c r="D704" s="1" t="s">
        <v>3112</v>
      </c>
      <c r="E704" s="2" t="str">
        <f>IMAGE("http://ift.tt/eA8V8J",1)</f>
        <v/>
      </c>
      <c r="F704" s="1" t="s">
        <v>4</v>
      </c>
      <c r="G704" s="3" t="s">
        <v>3113</v>
      </c>
    </row>
    <row r="705">
      <c r="A705" s="1" t="s">
        <v>3114</v>
      </c>
      <c r="B705" s="1" t="s">
        <v>226</v>
      </c>
      <c r="C705" s="1" t="s">
        <v>3115</v>
      </c>
      <c r="D705" s="3" t="s">
        <v>2332</v>
      </c>
      <c r="E705" s="2" t="str">
        <f>IMAGE("http://ift.tt/YkHeFE",1)</f>
        <v/>
      </c>
      <c r="F705" s="1" t="s">
        <v>4</v>
      </c>
      <c r="G705" s="3" t="s">
        <v>3116</v>
      </c>
    </row>
    <row r="706">
      <c r="A706" s="1" t="s">
        <v>3117</v>
      </c>
      <c r="B706" s="1" t="s">
        <v>3118</v>
      </c>
      <c r="C706" s="1" t="s">
        <v>3119</v>
      </c>
      <c r="D706" s="3" t="s">
        <v>3120</v>
      </c>
      <c r="E706" s="2" t="str">
        <f>IMAGE("http://ift.tt/1jVw6Zm",1)</f>
        <v/>
      </c>
      <c r="F706" s="1" t="s">
        <v>4</v>
      </c>
      <c r="G706" s="3" t="s">
        <v>3121</v>
      </c>
    </row>
    <row r="707">
      <c r="A707" s="1" t="s">
        <v>3122</v>
      </c>
      <c r="B707" s="1" t="s">
        <v>3123</v>
      </c>
      <c r="C707" s="1" t="s">
        <v>3124</v>
      </c>
      <c r="D707" s="3" t="s">
        <v>3125</v>
      </c>
      <c r="E707" s="2" t="str">
        <f>IMAGE("http://ift.tt/eA8V8J",1)</f>
        <v/>
      </c>
      <c r="F707" s="1" t="s">
        <v>4</v>
      </c>
      <c r="G707" s="3" t="s">
        <v>3126</v>
      </c>
    </row>
    <row r="708">
      <c r="A708" s="1" t="s">
        <v>3127</v>
      </c>
      <c r="B708" s="1" t="s">
        <v>94</v>
      </c>
      <c r="C708" s="1" t="s">
        <v>3128</v>
      </c>
      <c r="D708" s="3" t="s">
        <v>3129</v>
      </c>
      <c r="E708" s="2" t="str">
        <f>IMAGE("http://ift.tt/1iX5t5U",1)</f>
        <v/>
      </c>
      <c r="F708" s="1" t="s">
        <v>4</v>
      </c>
      <c r="G708" s="3" t="s">
        <v>3130</v>
      </c>
    </row>
    <row r="709">
      <c r="A709" s="1" t="s">
        <v>3131</v>
      </c>
      <c r="B709" s="1" t="s">
        <v>294</v>
      </c>
      <c r="C709" s="1" t="s">
        <v>3132</v>
      </c>
      <c r="D709" s="3" t="s">
        <v>3133</v>
      </c>
      <c r="E709" s="2" t="str">
        <f>IMAGE("http://ift.tt/1iX5zur",1)</f>
        <v/>
      </c>
      <c r="F709" s="1" t="s">
        <v>4</v>
      </c>
      <c r="G709" s="3" t="s">
        <v>3134</v>
      </c>
    </row>
    <row r="710">
      <c r="A710" s="1" t="s">
        <v>3135</v>
      </c>
      <c r="B710" s="1" t="s">
        <v>2954</v>
      </c>
      <c r="C710" s="1" t="s">
        <v>3136</v>
      </c>
      <c r="D710" s="3" t="s">
        <v>3137</v>
      </c>
      <c r="E710" s="2" t="str">
        <f>IMAGE("http://ift.tt/1iiUAZt",1)</f>
        <v/>
      </c>
      <c r="F710" s="1" t="s">
        <v>4</v>
      </c>
      <c r="G710" s="3" t="s">
        <v>3138</v>
      </c>
    </row>
    <row r="711">
      <c r="A711" s="1" t="s">
        <v>3139</v>
      </c>
      <c r="B711" s="1" t="s">
        <v>3140</v>
      </c>
      <c r="C711" s="1" t="s">
        <v>3141</v>
      </c>
      <c r="D711" s="1" t="s">
        <v>3142</v>
      </c>
      <c r="E711" s="2" t="str">
        <f t="shared" ref="E711:E712" si="91">IMAGE("http://ift.tt/eA8V8J",1)</f>
        <v/>
      </c>
      <c r="F711" s="1" t="s">
        <v>4</v>
      </c>
      <c r="G711" s="3" t="s">
        <v>3143</v>
      </c>
    </row>
    <row r="712">
      <c r="A712" s="1" t="s">
        <v>3144</v>
      </c>
      <c r="B712" s="1" t="s">
        <v>3145</v>
      </c>
      <c r="C712" s="1" t="s">
        <v>3146</v>
      </c>
      <c r="D712" s="1" t="s">
        <v>9</v>
      </c>
      <c r="E712" s="2" t="str">
        <f t="shared" si="91"/>
        <v/>
      </c>
      <c r="F712" s="1" t="s">
        <v>4</v>
      </c>
      <c r="G712" s="3" t="s">
        <v>3147</v>
      </c>
    </row>
    <row r="713">
      <c r="A713" s="1" t="s">
        <v>3148</v>
      </c>
      <c r="B713" s="1" t="s">
        <v>3149</v>
      </c>
      <c r="C713" s="1" t="s">
        <v>3150</v>
      </c>
      <c r="D713" s="3" t="s">
        <v>3151</v>
      </c>
      <c r="E713" s="2" t="str">
        <f>IMAGE("http://ift.tt/1nz52zp",1)</f>
        <v/>
      </c>
      <c r="F713" s="1" t="s">
        <v>4</v>
      </c>
      <c r="G713" s="3" t="s">
        <v>3152</v>
      </c>
    </row>
    <row r="714">
      <c r="A714" s="1" t="s">
        <v>3153</v>
      </c>
      <c r="B714" s="1" t="s">
        <v>3154</v>
      </c>
      <c r="C714" s="1" t="s">
        <v>3155</v>
      </c>
      <c r="D714" s="3" t="s">
        <v>3156</v>
      </c>
      <c r="E714" s="2" t="str">
        <f>IMAGE("http://ift.tt/1nz5hKF",1)</f>
        <v/>
      </c>
      <c r="F714" s="1" t="s">
        <v>4</v>
      </c>
      <c r="G714" s="3" t="s">
        <v>3157</v>
      </c>
    </row>
    <row r="715">
      <c r="A715" s="1" t="s">
        <v>3158</v>
      </c>
      <c r="B715" s="1" t="s">
        <v>3159</v>
      </c>
      <c r="C715" s="1" t="s">
        <v>3160</v>
      </c>
      <c r="D715" s="3" t="s">
        <v>3161</v>
      </c>
      <c r="E715" s="2" t="str">
        <f>IMAGE("http://ift.tt/1bLjR9n",1)</f>
        <v/>
      </c>
      <c r="F715" s="1" t="s">
        <v>4</v>
      </c>
      <c r="G715" s="3" t="s">
        <v>3162</v>
      </c>
    </row>
    <row r="716">
      <c r="A716" s="1" t="s">
        <v>3163</v>
      </c>
      <c r="B716" s="1" t="s">
        <v>3164</v>
      </c>
      <c r="C716" s="1" t="s">
        <v>3165</v>
      </c>
      <c r="D716" s="1" t="s">
        <v>3166</v>
      </c>
      <c r="E716" s="2" t="str">
        <f t="shared" ref="E716:E717" si="92">IMAGE("http://ift.tt/eA8V8J",1)</f>
        <v/>
      </c>
      <c r="F716" s="1" t="s">
        <v>4</v>
      </c>
      <c r="G716" s="3" t="s">
        <v>3167</v>
      </c>
    </row>
    <row r="717">
      <c r="A717" s="1" t="s">
        <v>3168</v>
      </c>
      <c r="B717" s="1" t="s">
        <v>3169</v>
      </c>
      <c r="C717" s="1" t="s">
        <v>3170</v>
      </c>
      <c r="D717" s="1" t="s">
        <v>3171</v>
      </c>
      <c r="E717" s="2" t="str">
        <f t="shared" si="92"/>
        <v/>
      </c>
      <c r="F717" s="1" t="s">
        <v>4</v>
      </c>
      <c r="G717" s="3" t="s">
        <v>3172</v>
      </c>
    </row>
    <row r="718">
      <c r="A718" s="1" t="s">
        <v>3168</v>
      </c>
      <c r="B718" s="1" t="s">
        <v>635</v>
      </c>
      <c r="C718" s="1" t="s">
        <v>3173</v>
      </c>
      <c r="D718" s="3" t="s">
        <v>3174</v>
      </c>
      <c r="E718" s="2" t="str">
        <f>IMAGE("http://ift.tt/1i2fQ4T",1)</f>
        <v/>
      </c>
      <c r="F718" s="1" t="s">
        <v>4</v>
      </c>
      <c r="G718" s="3" t="s">
        <v>3175</v>
      </c>
    </row>
    <row r="719">
      <c r="A719" s="1" t="s">
        <v>3176</v>
      </c>
      <c r="B719" s="1" t="s">
        <v>421</v>
      </c>
      <c r="C719" s="1" t="s">
        <v>3177</v>
      </c>
      <c r="D719" s="1" t="s">
        <v>3178</v>
      </c>
      <c r="E719" s="2" t="str">
        <f t="shared" ref="E719:E720" si="93">IMAGE("http://ift.tt/eA8V8J",1)</f>
        <v/>
      </c>
      <c r="F719" s="1" t="s">
        <v>4</v>
      </c>
      <c r="G719" s="3" t="s">
        <v>3179</v>
      </c>
    </row>
    <row r="720">
      <c r="A720" s="1" t="s">
        <v>3180</v>
      </c>
      <c r="B720" s="1" t="s">
        <v>3181</v>
      </c>
      <c r="C720" s="1" t="s">
        <v>3182</v>
      </c>
      <c r="D720" s="1" t="s">
        <v>3183</v>
      </c>
      <c r="E720" s="2" t="str">
        <f t="shared" si="93"/>
        <v/>
      </c>
      <c r="F720" s="1" t="s">
        <v>4</v>
      </c>
      <c r="G720" s="3" t="s">
        <v>3184</v>
      </c>
    </row>
    <row r="721">
      <c r="A721" s="1" t="s">
        <v>3185</v>
      </c>
      <c r="B721" s="1" t="s">
        <v>3186</v>
      </c>
      <c r="C721" s="1" t="s">
        <v>3187</v>
      </c>
      <c r="D721" s="3" t="s">
        <v>3188</v>
      </c>
      <c r="E721" s="2" t="str">
        <f>IMAGE("http://ift.tt/1kqGoyc",1)</f>
        <v/>
      </c>
      <c r="F721" s="1" t="s">
        <v>4</v>
      </c>
      <c r="G721" s="3" t="s">
        <v>3189</v>
      </c>
    </row>
    <row r="722">
      <c r="A722" s="1" t="s">
        <v>3190</v>
      </c>
      <c r="B722" s="1" t="s">
        <v>3191</v>
      </c>
      <c r="C722" s="1" t="s">
        <v>3192</v>
      </c>
      <c r="D722" s="3" t="s">
        <v>3193</v>
      </c>
      <c r="E722" s="2" t="str">
        <f>IMAGE("http://ift.tt/eA8V8J",1)</f>
        <v/>
      </c>
      <c r="F722" s="1" t="s">
        <v>4</v>
      </c>
      <c r="G722" s="3" t="s">
        <v>3194</v>
      </c>
    </row>
    <row r="723">
      <c r="A723" s="1" t="s">
        <v>3195</v>
      </c>
      <c r="B723" s="1" t="s">
        <v>3196</v>
      </c>
      <c r="C723" s="1" t="s">
        <v>3197</v>
      </c>
      <c r="D723" s="3" t="s">
        <v>3198</v>
      </c>
      <c r="E723" s="2" t="str">
        <f>IMAGE("http://ift.tt/1nzo74g",1)</f>
        <v/>
      </c>
      <c r="F723" s="1" t="s">
        <v>4</v>
      </c>
      <c r="G723" s="3" t="s">
        <v>3199</v>
      </c>
    </row>
    <row r="724">
      <c r="A724" s="1" t="s">
        <v>3200</v>
      </c>
      <c r="B724" s="1" t="s">
        <v>3201</v>
      </c>
      <c r="C724" s="1" t="s">
        <v>3202</v>
      </c>
      <c r="D724" s="1" t="s">
        <v>3203</v>
      </c>
      <c r="E724" s="2" t="str">
        <f t="shared" ref="E724:E726" si="94">IMAGE("http://ift.tt/eA8V8J",1)</f>
        <v/>
      </c>
      <c r="F724" s="1" t="s">
        <v>4</v>
      </c>
      <c r="G724" s="3" t="s">
        <v>3204</v>
      </c>
    </row>
    <row r="725">
      <c r="A725" s="1" t="s">
        <v>3205</v>
      </c>
      <c r="B725" s="1" t="s">
        <v>3206</v>
      </c>
      <c r="C725" s="1" t="s">
        <v>3207</v>
      </c>
      <c r="D725" s="1" t="s">
        <v>3208</v>
      </c>
      <c r="E725" s="2" t="str">
        <f t="shared" si="94"/>
        <v/>
      </c>
      <c r="F725" s="1" t="s">
        <v>4</v>
      </c>
      <c r="G725" s="3" t="s">
        <v>3209</v>
      </c>
    </row>
    <row r="726">
      <c r="A726" s="1" t="s">
        <v>3210</v>
      </c>
      <c r="B726" s="1" t="s">
        <v>3211</v>
      </c>
      <c r="C726" s="1" t="s">
        <v>3212</v>
      </c>
      <c r="D726" s="1" t="s">
        <v>3213</v>
      </c>
      <c r="E726" s="2" t="str">
        <f t="shared" si="94"/>
        <v/>
      </c>
      <c r="F726" s="1" t="s">
        <v>4</v>
      </c>
      <c r="G726" s="3" t="s">
        <v>3214</v>
      </c>
    </row>
    <row r="727">
      <c r="A727" s="1" t="s">
        <v>3215</v>
      </c>
      <c r="B727" s="1" t="s">
        <v>3216</v>
      </c>
      <c r="C727" s="1" t="s">
        <v>3217</v>
      </c>
      <c r="D727" s="3" t="s">
        <v>3218</v>
      </c>
      <c r="E727" s="2" t="str">
        <f>IMAGE("http://ift.tt/1bgEpKk",1)</f>
        <v/>
      </c>
      <c r="F727" s="1" t="s">
        <v>4</v>
      </c>
      <c r="G727" s="3" t="s">
        <v>3219</v>
      </c>
    </row>
    <row r="728">
      <c r="A728" s="1" t="s">
        <v>3220</v>
      </c>
      <c r="B728" s="1" t="s">
        <v>3221</v>
      </c>
      <c r="C728" s="1" t="s">
        <v>3222</v>
      </c>
      <c r="D728" s="1" t="s">
        <v>3223</v>
      </c>
      <c r="E728" s="2" t="str">
        <f>IMAGE("http://ift.tt/eA8V8J",1)</f>
        <v/>
      </c>
      <c r="F728" s="1" t="s">
        <v>4</v>
      </c>
      <c r="G728" s="3" t="s">
        <v>3224</v>
      </c>
    </row>
    <row r="729">
      <c r="A729" s="1" t="s">
        <v>3225</v>
      </c>
      <c r="B729" s="1" t="s">
        <v>3226</v>
      </c>
      <c r="C729" s="1" t="s">
        <v>3227</v>
      </c>
      <c r="D729" s="3" t="s">
        <v>3228</v>
      </c>
      <c r="E729" s="2" t="str">
        <f>IMAGE("http://ift.tt/1gAjHcV",1)</f>
        <v/>
      </c>
      <c r="F729" s="1" t="s">
        <v>4</v>
      </c>
      <c r="G729" s="3" t="s">
        <v>3229</v>
      </c>
    </row>
    <row r="730">
      <c r="A730" s="1" t="s">
        <v>3230</v>
      </c>
      <c r="B730" s="1" t="s">
        <v>3231</v>
      </c>
      <c r="C730" s="1" t="s">
        <v>3232</v>
      </c>
      <c r="D730" s="3" t="s">
        <v>3233</v>
      </c>
      <c r="E730" s="2" t="str">
        <f>IMAGE("http://ift.tt/1bLLq2u",1)</f>
        <v/>
      </c>
      <c r="F730" s="1" t="s">
        <v>4</v>
      </c>
      <c r="G730" s="3" t="s">
        <v>3234</v>
      </c>
    </row>
    <row r="731">
      <c r="A731" s="1" t="s">
        <v>3235</v>
      </c>
      <c r="B731" s="1" t="s">
        <v>3236</v>
      </c>
      <c r="C731" s="1" t="s">
        <v>3237</v>
      </c>
      <c r="D731" s="1" t="s">
        <v>3238</v>
      </c>
      <c r="E731" s="2" t="str">
        <f t="shared" ref="E731:E734" si="95">IMAGE("http://ift.tt/eA8V8J",1)</f>
        <v/>
      </c>
      <c r="F731" s="1" t="s">
        <v>4</v>
      </c>
      <c r="G731" s="3" t="s">
        <v>3239</v>
      </c>
    </row>
    <row r="732">
      <c r="A732" s="1" t="s">
        <v>3240</v>
      </c>
      <c r="B732" s="1" t="s">
        <v>3241</v>
      </c>
      <c r="C732" s="1" t="s">
        <v>3242</v>
      </c>
      <c r="D732" s="1" t="s">
        <v>3243</v>
      </c>
      <c r="E732" s="2" t="str">
        <f t="shared" si="95"/>
        <v/>
      </c>
      <c r="F732" s="1" t="s">
        <v>4</v>
      </c>
      <c r="G732" s="3" t="s">
        <v>3244</v>
      </c>
    </row>
    <row r="733">
      <c r="A733" s="1" t="s">
        <v>3245</v>
      </c>
      <c r="B733" s="1" t="s">
        <v>3246</v>
      </c>
      <c r="C733" s="1" t="s">
        <v>3247</v>
      </c>
      <c r="D733" s="1" t="s">
        <v>3248</v>
      </c>
      <c r="E733" s="2" t="str">
        <f t="shared" si="95"/>
        <v/>
      </c>
      <c r="F733" s="1" t="s">
        <v>4</v>
      </c>
      <c r="G733" s="3" t="s">
        <v>3249</v>
      </c>
    </row>
    <row r="734">
      <c r="A734" s="1" t="s">
        <v>3250</v>
      </c>
      <c r="B734" s="1" t="s">
        <v>3251</v>
      </c>
      <c r="C734" s="1" t="s">
        <v>3252</v>
      </c>
      <c r="D734" s="1" t="s">
        <v>3253</v>
      </c>
      <c r="E734" s="2" t="str">
        <f t="shared" si="95"/>
        <v/>
      </c>
      <c r="F734" s="1" t="s">
        <v>4</v>
      </c>
      <c r="G734" s="3" t="s">
        <v>3254</v>
      </c>
    </row>
    <row r="735">
      <c r="A735" s="1" t="s">
        <v>3255</v>
      </c>
      <c r="B735" s="1" t="s">
        <v>3154</v>
      </c>
      <c r="C735" s="1" t="s">
        <v>3256</v>
      </c>
      <c r="D735" s="3" t="s">
        <v>3257</v>
      </c>
      <c r="E735" s="2" t="str">
        <f>IMAGE("http://ift.tt/1dUaBzz",1)</f>
        <v/>
      </c>
      <c r="F735" s="1" t="s">
        <v>4</v>
      </c>
      <c r="G735" s="3" t="s">
        <v>3258</v>
      </c>
    </row>
    <row r="736">
      <c r="A736" s="1" t="s">
        <v>3259</v>
      </c>
      <c r="B736" s="1" t="s">
        <v>3260</v>
      </c>
      <c r="C736" s="1" t="s">
        <v>3261</v>
      </c>
      <c r="D736" s="1" t="s">
        <v>3262</v>
      </c>
      <c r="E736" s="2" t="str">
        <f>IMAGE("http://ift.tt/eA8V8J",1)</f>
        <v/>
      </c>
      <c r="F736" s="1" t="s">
        <v>4</v>
      </c>
      <c r="G736" s="3" t="s">
        <v>3263</v>
      </c>
    </row>
    <row r="737">
      <c r="A737" s="1" t="s">
        <v>3264</v>
      </c>
      <c r="B737" s="1" t="s">
        <v>255</v>
      </c>
      <c r="C737" s="1" t="s">
        <v>3265</v>
      </c>
      <c r="D737" s="3" t="s">
        <v>3266</v>
      </c>
      <c r="E737" s="2" t="str">
        <f>IMAGE("http://ift.tt/1iPIrOk",1)</f>
        <v/>
      </c>
      <c r="F737" s="1" t="s">
        <v>4</v>
      </c>
      <c r="G737" s="3" t="s">
        <v>3267</v>
      </c>
    </row>
    <row r="738">
      <c r="A738" s="1" t="s">
        <v>3268</v>
      </c>
      <c r="B738" s="1" t="s">
        <v>1936</v>
      </c>
      <c r="C738" s="1" t="s">
        <v>3269</v>
      </c>
      <c r="D738" s="1" t="s">
        <v>3270</v>
      </c>
      <c r="E738" s="2" t="str">
        <f>IMAGE("http://ift.tt/eA8V8J",1)</f>
        <v/>
      </c>
      <c r="F738" s="1" t="s">
        <v>4</v>
      </c>
      <c r="G738" s="3" t="s">
        <v>3271</v>
      </c>
    </row>
    <row r="739">
      <c r="A739" s="1" t="s">
        <v>3272</v>
      </c>
      <c r="B739" s="1" t="s">
        <v>3273</v>
      </c>
      <c r="C739" s="1" t="s">
        <v>3274</v>
      </c>
      <c r="D739" s="3" t="s">
        <v>3275</v>
      </c>
      <c r="E739" s="2" t="str">
        <f>IMAGE("http://ift.tt/1i2ScoS",1)</f>
        <v/>
      </c>
      <c r="F739" s="1" t="s">
        <v>4</v>
      </c>
      <c r="G739" s="3" t="s">
        <v>3276</v>
      </c>
    </row>
    <row r="740">
      <c r="A740" s="1" t="s">
        <v>3277</v>
      </c>
      <c r="B740" s="1" t="s">
        <v>3278</v>
      </c>
      <c r="C740" s="1" t="s">
        <v>3279</v>
      </c>
      <c r="D740" s="1" t="s">
        <v>3280</v>
      </c>
      <c r="E740" s="2" t="str">
        <f>IMAGE("http://ift.tt/eA8V8J",1)</f>
        <v/>
      </c>
      <c r="F740" s="1" t="s">
        <v>4</v>
      </c>
      <c r="G740" s="3" t="s">
        <v>3281</v>
      </c>
    </row>
    <row r="741">
      <c r="A741" s="1" t="s">
        <v>3282</v>
      </c>
      <c r="B741" s="1" t="s">
        <v>3283</v>
      </c>
      <c r="C741" s="1" t="s">
        <v>3284</v>
      </c>
      <c r="D741" s="3" t="s">
        <v>3285</v>
      </c>
      <c r="E741" s="2" t="str">
        <f t="shared" ref="E741:E742" si="96">IMAGE("",1)</f>
        <v/>
      </c>
      <c r="F741" s="1" t="s">
        <v>4</v>
      </c>
      <c r="G741" s="3" t="s">
        <v>3286</v>
      </c>
    </row>
    <row r="742">
      <c r="A742" s="1" t="s">
        <v>3287</v>
      </c>
      <c r="B742" s="1" t="s">
        <v>3288</v>
      </c>
      <c r="C742" s="1" t="s">
        <v>3289</v>
      </c>
      <c r="D742" s="3" t="s">
        <v>3290</v>
      </c>
      <c r="E742" s="2" t="str">
        <f t="shared" si="96"/>
        <v/>
      </c>
      <c r="F742" s="1" t="s">
        <v>4</v>
      </c>
      <c r="G742" s="3" t="s">
        <v>3291</v>
      </c>
    </row>
    <row r="743">
      <c r="A743" s="1" t="s">
        <v>3292</v>
      </c>
      <c r="B743" s="1" t="s">
        <v>3293</v>
      </c>
      <c r="C743" s="1" t="s">
        <v>3294</v>
      </c>
      <c r="D743" s="1" t="s">
        <v>3295</v>
      </c>
      <c r="E743" s="2" t="str">
        <f t="shared" ref="E743:E744" si="97">IMAGE("http://ift.tt/eA8V8J",1)</f>
        <v/>
      </c>
      <c r="F743" s="1" t="s">
        <v>4</v>
      </c>
      <c r="G743" s="3" t="s">
        <v>3296</v>
      </c>
    </row>
    <row r="744">
      <c r="A744" s="1" t="s">
        <v>3297</v>
      </c>
      <c r="B744" s="1" t="s">
        <v>3298</v>
      </c>
      <c r="C744" s="1" t="s">
        <v>3299</v>
      </c>
      <c r="D744" s="1" t="s">
        <v>3300</v>
      </c>
      <c r="E744" s="2" t="str">
        <f t="shared" si="97"/>
        <v/>
      </c>
      <c r="F744" s="1" t="s">
        <v>4</v>
      </c>
      <c r="G744" s="3" t="s">
        <v>3301</v>
      </c>
    </row>
    <row r="745">
      <c r="A745" s="1" t="s">
        <v>3302</v>
      </c>
      <c r="B745" s="1" t="s">
        <v>274</v>
      </c>
      <c r="C745" s="1" t="s">
        <v>3303</v>
      </c>
      <c r="D745" s="3" t="s">
        <v>3304</v>
      </c>
      <c r="E745" s="2" t="str">
        <f>IMAGE("http://ift.tt/1i3kWOp",1)</f>
        <v/>
      </c>
      <c r="F745" s="1" t="s">
        <v>4</v>
      </c>
      <c r="G745" s="3" t="s">
        <v>3305</v>
      </c>
    </row>
    <row r="746">
      <c r="A746" s="1" t="s">
        <v>3306</v>
      </c>
      <c r="B746" s="1" t="s">
        <v>3307</v>
      </c>
      <c r="C746" s="1" t="s">
        <v>3308</v>
      </c>
      <c r="D746" s="3" t="s">
        <v>3309</v>
      </c>
      <c r="E746" s="2" t="str">
        <f>IMAGE("http://ift.tt/1ckghGz",1)</f>
        <v/>
      </c>
      <c r="F746" s="1" t="s">
        <v>4</v>
      </c>
      <c r="G746" s="3" t="s">
        <v>3310</v>
      </c>
    </row>
    <row r="747">
      <c r="A747" s="1" t="s">
        <v>3311</v>
      </c>
      <c r="B747" s="1" t="s">
        <v>3312</v>
      </c>
      <c r="C747" s="1" t="s">
        <v>3313</v>
      </c>
      <c r="D747" s="3" t="s">
        <v>3314</v>
      </c>
      <c r="E747" s="2" t="str">
        <f>IMAGE("http://ift.tt/1hqt6QG",1)</f>
        <v/>
      </c>
      <c r="F747" s="1" t="s">
        <v>4</v>
      </c>
      <c r="G747" s="3" t="s">
        <v>3315</v>
      </c>
    </row>
    <row r="748">
      <c r="A748" s="1" t="s">
        <v>3316</v>
      </c>
      <c r="B748" s="1" t="s">
        <v>3317</v>
      </c>
      <c r="C748" s="1" t="s">
        <v>3318</v>
      </c>
      <c r="D748" s="3" t="s">
        <v>3319</v>
      </c>
      <c r="E748" s="2" t="str">
        <f>IMAGE("http://ift.tt/1i3lbZJ",1)</f>
        <v/>
      </c>
      <c r="F748" s="1" t="s">
        <v>4</v>
      </c>
      <c r="G748" s="3" t="s">
        <v>3320</v>
      </c>
    </row>
    <row r="749">
      <c r="A749" s="1" t="s">
        <v>3321</v>
      </c>
      <c r="B749" s="1" t="s">
        <v>3322</v>
      </c>
      <c r="C749" s="1" t="s">
        <v>3323</v>
      </c>
      <c r="D749" s="3" t="s">
        <v>3324</v>
      </c>
      <c r="E749" s="2" t="str">
        <f>IMAGE("http://ift.tt/1i3lfso",1)</f>
        <v/>
      </c>
      <c r="F749" s="1" t="s">
        <v>4</v>
      </c>
      <c r="G749" s="3" t="s">
        <v>3325</v>
      </c>
    </row>
    <row r="750">
      <c r="A750" s="1" t="s">
        <v>3326</v>
      </c>
      <c r="B750" s="1" t="s">
        <v>2845</v>
      </c>
      <c r="C750" s="1" t="s">
        <v>3327</v>
      </c>
      <c r="D750" s="1" t="s">
        <v>3328</v>
      </c>
      <c r="E750" s="2" t="str">
        <f>IMAGE("http://ift.tt/eA8V8J",1)</f>
        <v/>
      </c>
      <c r="F750" s="1" t="s">
        <v>4</v>
      </c>
      <c r="G750" s="3" t="s">
        <v>3329</v>
      </c>
    </row>
    <row r="751">
      <c r="A751" s="1" t="s">
        <v>3330</v>
      </c>
      <c r="B751" s="1" t="s">
        <v>3331</v>
      </c>
      <c r="C751" s="1" t="s">
        <v>1887</v>
      </c>
      <c r="D751" s="3" t="s">
        <v>3332</v>
      </c>
      <c r="E751" s="2" t="str">
        <f>IMAGE("http://ift.tt/1nuRZyT",1)</f>
        <v/>
      </c>
      <c r="F751" s="1" t="s">
        <v>4</v>
      </c>
      <c r="G751" s="3" t="s">
        <v>3333</v>
      </c>
    </row>
    <row r="752">
      <c r="A752" s="1" t="s">
        <v>3334</v>
      </c>
      <c r="B752" s="1" t="s">
        <v>3335</v>
      </c>
      <c r="C752" s="1" t="s">
        <v>3336</v>
      </c>
      <c r="D752" s="1" t="s">
        <v>3337</v>
      </c>
      <c r="E752" s="2" t="str">
        <f t="shared" ref="E752:E754" si="98">IMAGE("http://ift.tt/eA8V8J",1)</f>
        <v/>
      </c>
      <c r="F752" s="1" t="s">
        <v>4</v>
      </c>
      <c r="G752" s="3" t="s">
        <v>3338</v>
      </c>
    </row>
    <row r="753">
      <c r="A753" s="1" t="s">
        <v>3339</v>
      </c>
      <c r="B753" s="1" t="s">
        <v>692</v>
      </c>
      <c r="C753" s="1" t="s">
        <v>3340</v>
      </c>
      <c r="D753" s="1" t="s">
        <v>3341</v>
      </c>
      <c r="E753" s="2" t="str">
        <f t="shared" si="98"/>
        <v/>
      </c>
      <c r="F753" s="1" t="s">
        <v>4</v>
      </c>
      <c r="G753" s="3" t="s">
        <v>3342</v>
      </c>
    </row>
    <row r="754">
      <c r="A754" s="1" t="s">
        <v>3343</v>
      </c>
      <c r="B754" s="1" t="s">
        <v>3344</v>
      </c>
      <c r="C754" s="1" t="s">
        <v>3345</v>
      </c>
      <c r="D754" s="1" t="s">
        <v>3346</v>
      </c>
      <c r="E754" s="2" t="str">
        <f t="shared" si="98"/>
        <v/>
      </c>
      <c r="F754" s="1" t="s">
        <v>4</v>
      </c>
      <c r="G754" s="3" t="s">
        <v>3347</v>
      </c>
    </row>
    <row r="755">
      <c r="A755" s="1" t="s">
        <v>3348</v>
      </c>
      <c r="B755" s="1" t="s">
        <v>3349</v>
      </c>
      <c r="C755" s="1" t="s">
        <v>3350</v>
      </c>
      <c r="D755" s="3" t="s">
        <v>3351</v>
      </c>
      <c r="E755" s="2" t="str">
        <f>IMAGE("http://ift.tt/1fwqkZV",1)</f>
        <v/>
      </c>
      <c r="F755" s="1" t="s">
        <v>4</v>
      </c>
      <c r="G755" s="3" t="s">
        <v>3352</v>
      </c>
    </row>
    <row r="756">
      <c r="A756" s="1" t="s">
        <v>3353</v>
      </c>
      <c r="B756" s="1" t="s">
        <v>3354</v>
      </c>
      <c r="C756" s="1" t="s">
        <v>3355</v>
      </c>
      <c r="D756" s="1" t="s">
        <v>3356</v>
      </c>
      <c r="E756" s="2" t="str">
        <f t="shared" ref="E756:E761" si="99">IMAGE("http://ift.tt/eA8V8J",1)</f>
        <v/>
      </c>
      <c r="F756" s="1" t="s">
        <v>4</v>
      </c>
      <c r="G756" s="3" t="s">
        <v>3357</v>
      </c>
    </row>
    <row r="757">
      <c r="A757" s="1" t="s">
        <v>3358</v>
      </c>
      <c r="B757" s="1" t="s">
        <v>2273</v>
      </c>
      <c r="C757" s="1" t="s">
        <v>3359</v>
      </c>
      <c r="D757" s="1" t="s">
        <v>3360</v>
      </c>
      <c r="E757" s="2" t="str">
        <f t="shared" si="99"/>
        <v/>
      </c>
      <c r="F757" s="1" t="s">
        <v>4</v>
      </c>
      <c r="G757" s="3" t="s">
        <v>3361</v>
      </c>
    </row>
    <row r="758">
      <c r="A758" s="1" t="s">
        <v>3358</v>
      </c>
      <c r="B758" s="1" t="s">
        <v>3362</v>
      </c>
      <c r="C758" s="1" t="s">
        <v>3363</v>
      </c>
      <c r="D758" s="1" t="s">
        <v>3364</v>
      </c>
      <c r="E758" s="2" t="str">
        <f t="shared" si="99"/>
        <v/>
      </c>
      <c r="F758" s="1" t="s">
        <v>4</v>
      </c>
      <c r="G758" s="3" t="s">
        <v>3365</v>
      </c>
    </row>
    <row r="759">
      <c r="A759" s="1" t="s">
        <v>3366</v>
      </c>
      <c r="B759" s="1" t="s">
        <v>3367</v>
      </c>
      <c r="C759" s="1" t="s">
        <v>3368</v>
      </c>
      <c r="D759" s="1" t="s">
        <v>3369</v>
      </c>
      <c r="E759" s="2" t="str">
        <f t="shared" si="99"/>
        <v/>
      </c>
      <c r="F759" s="1" t="s">
        <v>4</v>
      </c>
      <c r="G759" s="3" t="s">
        <v>3370</v>
      </c>
    </row>
    <row r="760">
      <c r="A760" s="1" t="s">
        <v>3371</v>
      </c>
      <c r="B760" s="1" t="s">
        <v>3372</v>
      </c>
      <c r="C760" s="1" t="s">
        <v>3373</v>
      </c>
      <c r="D760" s="1" t="s">
        <v>9</v>
      </c>
      <c r="E760" s="2" t="str">
        <f t="shared" si="99"/>
        <v/>
      </c>
      <c r="F760" s="1" t="s">
        <v>4</v>
      </c>
      <c r="G760" s="3" t="s">
        <v>3374</v>
      </c>
    </row>
    <row r="761">
      <c r="A761" s="1" t="s">
        <v>3375</v>
      </c>
      <c r="B761" s="1" t="s">
        <v>3376</v>
      </c>
      <c r="C761" s="1" t="s">
        <v>3377</v>
      </c>
      <c r="D761" s="1" t="s">
        <v>3378</v>
      </c>
      <c r="E761" s="2" t="str">
        <f t="shared" si="99"/>
        <v/>
      </c>
      <c r="F761" s="1" t="s">
        <v>4</v>
      </c>
      <c r="G761" s="3" t="s">
        <v>3379</v>
      </c>
    </row>
    <row r="762">
      <c r="A762" s="1" t="s">
        <v>3375</v>
      </c>
      <c r="B762" s="1" t="s">
        <v>3380</v>
      </c>
      <c r="C762" s="1" t="s">
        <v>3381</v>
      </c>
      <c r="D762" s="3" t="s">
        <v>3382</v>
      </c>
      <c r="E762" s="2" t="str">
        <f>IMAGE("http://ift.tt/1gBh8r1",1)</f>
        <v/>
      </c>
      <c r="F762" s="1" t="s">
        <v>4</v>
      </c>
      <c r="G762" s="3" t="s">
        <v>3383</v>
      </c>
    </row>
    <row r="763">
      <c r="A763" s="1" t="s">
        <v>3384</v>
      </c>
      <c r="B763" s="1" t="s">
        <v>3385</v>
      </c>
      <c r="C763" s="1" t="s">
        <v>3386</v>
      </c>
      <c r="D763" s="1" t="s">
        <v>3387</v>
      </c>
      <c r="E763" s="2" t="str">
        <f t="shared" ref="E763:E764" si="100">IMAGE("http://ift.tt/eA8V8J",1)</f>
        <v/>
      </c>
      <c r="F763" s="1" t="s">
        <v>4</v>
      </c>
      <c r="G763" s="3" t="s">
        <v>3388</v>
      </c>
    </row>
    <row r="764">
      <c r="A764" s="1" t="s">
        <v>3384</v>
      </c>
      <c r="B764" s="1" t="s">
        <v>3389</v>
      </c>
      <c r="C764" s="1" t="s">
        <v>3390</v>
      </c>
      <c r="D764" s="1" t="s">
        <v>3391</v>
      </c>
      <c r="E764" s="2" t="str">
        <f t="shared" si="100"/>
        <v/>
      </c>
      <c r="F764" s="1" t="s">
        <v>4</v>
      </c>
      <c r="G764" s="3" t="s">
        <v>3392</v>
      </c>
    </row>
    <row r="765">
      <c r="A765" s="1" t="s">
        <v>3393</v>
      </c>
      <c r="B765" s="1" t="s">
        <v>3394</v>
      </c>
      <c r="C765" s="1" t="s">
        <v>3395</v>
      </c>
      <c r="D765" s="3" t="s">
        <v>3396</v>
      </c>
      <c r="E765" s="2" t="str">
        <f>IMAGE("http://ift.tt/1i4gajD",1)</f>
        <v/>
      </c>
      <c r="F765" s="1" t="s">
        <v>4</v>
      </c>
      <c r="G765" s="3" t="s">
        <v>3397</v>
      </c>
    </row>
    <row r="766">
      <c r="A766" s="1" t="s">
        <v>3398</v>
      </c>
      <c r="B766" s="1" t="s">
        <v>3399</v>
      </c>
      <c r="C766" s="1" t="s">
        <v>3400</v>
      </c>
      <c r="D766" s="3" t="s">
        <v>3401</v>
      </c>
      <c r="E766" s="2" t="str">
        <f>IMAGE("http://ift.tt/1ksV9AM",1)</f>
        <v/>
      </c>
      <c r="F766" s="1" t="s">
        <v>4</v>
      </c>
      <c r="G766" s="3" t="s">
        <v>3402</v>
      </c>
    </row>
    <row r="767">
      <c r="A767" s="1" t="s">
        <v>3403</v>
      </c>
      <c r="B767" s="1" t="s">
        <v>3404</v>
      </c>
      <c r="C767" s="1" t="s">
        <v>3405</v>
      </c>
      <c r="D767" s="3" t="s">
        <v>3406</v>
      </c>
      <c r="E767" s="2" t="str">
        <f>IMAGE("http://ift.tt/eA8V8J",1)</f>
        <v/>
      </c>
      <c r="F767" s="1" t="s">
        <v>4</v>
      </c>
      <c r="G767" s="3" t="s">
        <v>3407</v>
      </c>
    </row>
    <row r="768">
      <c r="A768" s="1" t="s">
        <v>3403</v>
      </c>
      <c r="B768" s="1" t="s">
        <v>3408</v>
      </c>
      <c r="C768" s="1" t="s">
        <v>3409</v>
      </c>
      <c r="D768" s="3" t="s">
        <v>3410</v>
      </c>
      <c r="E768" s="2" t="str">
        <f>IMAGE("http://ift.tt/1gBhQ7q",1)</f>
        <v/>
      </c>
      <c r="F768" s="1" t="s">
        <v>4</v>
      </c>
      <c r="G768" s="3" t="s">
        <v>3411</v>
      </c>
    </row>
    <row r="769">
      <c r="A769" s="1" t="s">
        <v>3412</v>
      </c>
      <c r="B769" s="1" t="s">
        <v>3413</v>
      </c>
      <c r="C769" s="1" t="s">
        <v>3414</v>
      </c>
      <c r="D769" s="1" t="s">
        <v>9</v>
      </c>
      <c r="E769" s="2" t="str">
        <f t="shared" ref="E769:E772" si="101">IMAGE("http://ift.tt/eA8V8J",1)</f>
        <v/>
      </c>
      <c r="F769" s="1" t="s">
        <v>4</v>
      </c>
      <c r="G769" s="3" t="s">
        <v>3415</v>
      </c>
    </row>
    <row r="770">
      <c r="A770" s="1" t="s">
        <v>3416</v>
      </c>
      <c r="B770" s="1" t="s">
        <v>3417</v>
      </c>
      <c r="C770" s="1" t="s">
        <v>3418</v>
      </c>
      <c r="D770" s="1" t="s">
        <v>3419</v>
      </c>
      <c r="E770" s="2" t="str">
        <f t="shared" si="101"/>
        <v/>
      </c>
      <c r="F770" s="1" t="s">
        <v>4</v>
      </c>
      <c r="G770" s="3" t="s">
        <v>3420</v>
      </c>
    </row>
    <row r="771">
      <c r="A771" s="1" t="s">
        <v>3416</v>
      </c>
      <c r="B771" s="1" t="s">
        <v>3421</v>
      </c>
      <c r="C771" s="1" t="s">
        <v>3422</v>
      </c>
      <c r="D771" s="1" t="s">
        <v>3423</v>
      </c>
      <c r="E771" s="2" t="str">
        <f t="shared" si="101"/>
        <v/>
      </c>
      <c r="F771" s="1" t="s">
        <v>4</v>
      </c>
      <c r="G771" s="3" t="s">
        <v>3424</v>
      </c>
    </row>
    <row r="772">
      <c r="A772" s="1" t="s">
        <v>3425</v>
      </c>
      <c r="B772" s="1" t="s">
        <v>1517</v>
      </c>
      <c r="C772" s="1" t="s">
        <v>3426</v>
      </c>
      <c r="D772" s="1" t="s">
        <v>3427</v>
      </c>
      <c r="E772" s="2" t="str">
        <f t="shared" si="101"/>
        <v/>
      </c>
      <c r="F772" s="1" t="s">
        <v>4</v>
      </c>
      <c r="G772" s="3" t="s">
        <v>3428</v>
      </c>
    </row>
    <row r="773">
      <c r="A773" s="1" t="s">
        <v>3429</v>
      </c>
      <c r="B773" s="1" t="s">
        <v>3430</v>
      </c>
      <c r="C773" s="1" t="s">
        <v>3431</v>
      </c>
      <c r="D773" s="3" t="s">
        <v>3432</v>
      </c>
      <c r="E773" s="2" t="str">
        <f>IMAGE("http://ift.tt/1nAV5Bg",1)</f>
        <v/>
      </c>
      <c r="F773" s="1" t="s">
        <v>4</v>
      </c>
      <c r="G773" s="3" t="s">
        <v>3433</v>
      </c>
    </row>
    <row r="774">
      <c r="A774" s="1" t="s">
        <v>3434</v>
      </c>
      <c r="B774" s="1" t="s">
        <v>113</v>
      </c>
      <c r="C774" s="1" t="s">
        <v>3435</v>
      </c>
      <c r="D774" s="3" t="s">
        <v>3436</v>
      </c>
      <c r="E774" s="2" t="str">
        <f>IMAGE("http://ift.tt/1aheaVZ",1)</f>
        <v/>
      </c>
      <c r="F774" s="1" t="s">
        <v>4</v>
      </c>
      <c r="G774" s="3" t="s">
        <v>3437</v>
      </c>
    </row>
    <row r="775">
      <c r="A775" s="1" t="s">
        <v>3438</v>
      </c>
      <c r="B775" s="1" t="s">
        <v>1981</v>
      </c>
      <c r="C775" s="1" t="s">
        <v>3439</v>
      </c>
      <c r="D775" s="1" t="s">
        <v>3440</v>
      </c>
      <c r="E775" s="2" t="str">
        <f t="shared" ref="E775:E776" si="102">IMAGE("http://ift.tt/eA8V8J",1)</f>
        <v/>
      </c>
      <c r="F775" s="1" t="s">
        <v>4</v>
      </c>
      <c r="G775" s="3" t="s">
        <v>3441</v>
      </c>
    </row>
    <row r="776">
      <c r="A776" s="1" t="s">
        <v>3375</v>
      </c>
      <c r="B776" s="1" t="s">
        <v>3376</v>
      </c>
      <c r="C776" s="1" t="s">
        <v>3377</v>
      </c>
      <c r="D776" s="1" t="s">
        <v>3378</v>
      </c>
      <c r="E776" s="2" t="str">
        <f t="shared" si="102"/>
        <v/>
      </c>
      <c r="F776" s="1" t="s">
        <v>4</v>
      </c>
      <c r="G776" s="3" t="s">
        <v>3379</v>
      </c>
    </row>
    <row r="777">
      <c r="A777" s="1" t="s">
        <v>3375</v>
      </c>
      <c r="B777" s="1" t="s">
        <v>3380</v>
      </c>
      <c r="C777" s="1" t="s">
        <v>3381</v>
      </c>
      <c r="D777" s="3" t="s">
        <v>3382</v>
      </c>
      <c r="E777" s="2" t="str">
        <f>IMAGE("http://ift.tt/1gBh8r1",1)</f>
        <v/>
      </c>
      <c r="F777" s="1" t="s">
        <v>4</v>
      </c>
      <c r="G777" s="3" t="s">
        <v>3383</v>
      </c>
    </row>
    <row r="778">
      <c r="A778" s="1" t="s">
        <v>3384</v>
      </c>
      <c r="B778" s="1" t="s">
        <v>3385</v>
      </c>
      <c r="C778" s="1" t="s">
        <v>3386</v>
      </c>
      <c r="D778" s="1" t="s">
        <v>3387</v>
      </c>
      <c r="E778" s="2" t="str">
        <f t="shared" ref="E778:E779" si="103">IMAGE("http://ift.tt/eA8V8J",1)</f>
        <v/>
      </c>
      <c r="F778" s="1" t="s">
        <v>4</v>
      </c>
      <c r="G778" s="3" t="s">
        <v>3388</v>
      </c>
    </row>
    <row r="779">
      <c r="A779" s="1" t="s">
        <v>3384</v>
      </c>
      <c r="B779" s="1" t="s">
        <v>3389</v>
      </c>
      <c r="C779" s="1" t="s">
        <v>3390</v>
      </c>
      <c r="D779" s="1" t="s">
        <v>3391</v>
      </c>
      <c r="E779" s="2" t="str">
        <f t="shared" si="103"/>
        <v/>
      </c>
      <c r="F779" s="1" t="s">
        <v>4</v>
      </c>
      <c r="G779" s="3" t="s">
        <v>3392</v>
      </c>
    </row>
    <row r="780">
      <c r="A780" s="1" t="s">
        <v>3393</v>
      </c>
      <c r="B780" s="1" t="s">
        <v>3394</v>
      </c>
      <c r="C780" s="1" t="s">
        <v>3395</v>
      </c>
      <c r="D780" s="3" t="s">
        <v>3396</v>
      </c>
      <c r="E780" s="2" t="str">
        <f>IMAGE("http://ift.tt/1i4gajD",1)</f>
        <v/>
      </c>
      <c r="F780" s="1" t="s">
        <v>4</v>
      </c>
      <c r="G780" s="3" t="s">
        <v>3397</v>
      </c>
    </row>
    <row r="781">
      <c r="A781" s="1" t="s">
        <v>3398</v>
      </c>
      <c r="B781" s="1" t="s">
        <v>3399</v>
      </c>
      <c r="C781" s="1" t="s">
        <v>3400</v>
      </c>
      <c r="D781" s="3" t="s">
        <v>3401</v>
      </c>
      <c r="E781" s="2" t="str">
        <f>IMAGE("http://ift.tt/1ksV9AM",1)</f>
        <v/>
      </c>
      <c r="F781" s="1" t="s">
        <v>4</v>
      </c>
      <c r="G781" s="3" t="s">
        <v>3402</v>
      </c>
    </row>
    <row r="782">
      <c r="A782" s="1" t="s">
        <v>3403</v>
      </c>
      <c r="B782" s="1" t="s">
        <v>3404</v>
      </c>
      <c r="C782" s="1" t="s">
        <v>3405</v>
      </c>
      <c r="D782" s="3" t="s">
        <v>3406</v>
      </c>
      <c r="E782" s="2" t="str">
        <f>IMAGE("http://ift.tt/eA8V8J",1)</f>
        <v/>
      </c>
      <c r="F782" s="1" t="s">
        <v>4</v>
      </c>
      <c r="G782" s="3" t="s">
        <v>3407</v>
      </c>
    </row>
    <row r="783">
      <c r="A783" s="1" t="s">
        <v>3403</v>
      </c>
      <c r="B783" s="1" t="s">
        <v>3408</v>
      </c>
      <c r="C783" s="1" t="s">
        <v>3409</v>
      </c>
      <c r="D783" s="3" t="s">
        <v>3410</v>
      </c>
      <c r="E783" s="2" t="str">
        <f>IMAGE("http://ift.tt/1gBhQ7q",1)</f>
        <v/>
      </c>
      <c r="F783" s="1" t="s">
        <v>4</v>
      </c>
      <c r="G783" s="3" t="s">
        <v>3411</v>
      </c>
    </row>
    <row r="784">
      <c r="A784" s="1" t="s">
        <v>3442</v>
      </c>
      <c r="B784" s="1" t="s">
        <v>3443</v>
      </c>
      <c r="C784" s="1" t="s">
        <v>3444</v>
      </c>
      <c r="D784" s="1" t="s">
        <v>3445</v>
      </c>
      <c r="E784" s="2" t="str">
        <f>IMAGE("http://ift.tt/eA8V8J",1)</f>
        <v/>
      </c>
      <c r="F784" s="1" t="s">
        <v>4</v>
      </c>
      <c r="G784" s="3" t="s">
        <v>3446</v>
      </c>
    </row>
    <row r="785">
      <c r="A785" s="1" t="s">
        <v>3447</v>
      </c>
      <c r="B785" s="1" t="s">
        <v>3448</v>
      </c>
      <c r="C785" s="1" t="s">
        <v>3449</v>
      </c>
      <c r="D785" s="3" t="s">
        <v>3450</v>
      </c>
      <c r="E785" s="2" t="str">
        <f>IMAGE("http://ift.tt/1nAVALH",1)</f>
        <v/>
      </c>
      <c r="F785" s="1" t="s">
        <v>4</v>
      </c>
      <c r="G785" s="3" t="s">
        <v>3451</v>
      </c>
    </row>
    <row r="786">
      <c r="A786" s="1" t="s">
        <v>3452</v>
      </c>
      <c r="B786" s="1" t="s">
        <v>3453</v>
      </c>
      <c r="C786" s="1" t="s">
        <v>3454</v>
      </c>
      <c r="D786" s="1" t="s">
        <v>3455</v>
      </c>
      <c r="E786" s="2" t="str">
        <f t="shared" ref="E786:E791" si="104">IMAGE("http://ift.tt/eA8V8J",1)</f>
        <v/>
      </c>
      <c r="F786" s="1" t="s">
        <v>4</v>
      </c>
      <c r="G786" s="3" t="s">
        <v>3456</v>
      </c>
    </row>
    <row r="787">
      <c r="A787" s="1" t="s">
        <v>3452</v>
      </c>
      <c r="B787" s="1" t="s">
        <v>3457</v>
      </c>
      <c r="C787" s="1" t="s">
        <v>3458</v>
      </c>
      <c r="D787" s="1" t="s">
        <v>3459</v>
      </c>
      <c r="E787" s="2" t="str">
        <f t="shared" si="104"/>
        <v/>
      </c>
      <c r="F787" s="1" t="s">
        <v>4</v>
      </c>
      <c r="G787" s="3" t="s">
        <v>3460</v>
      </c>
    </row>
    <row r="788">
      <c r="A788" s="1" t="s">
        <v>3461</v>
      </c>
      <c r="B788" s="1" t="s">
        <v>3462</v>
      </c>
      <c r="C788" s="1" t="s">
        <v>3463</v>
      </c>
      <c r="D788" s="1" t="s">
        <v>3464</v>
      </c>
      <c r="E788" s="2" t="str">
        <f t="shared" si="104"/>
        <v/>
      </c>
      <c r="F788" s="1" t="s">
        <v>4</v>
      </c>
      <c r="G788" s="3" t="s">
        <v>3465</v>
      </c>
    </row>
    <row r="789">
      <c r="A789" s="1" t="s">
        <v>3466</v>
      </c>
      <c r="B789" s="1" t="s">
        <v>3467</v>
      </c>
      <c r="C789" s="1" t="s">
        <v>3468</v>
      </c>
      <c r="D789" s="1" t="s">
        <v>3469</v>
      </c>
      <c r="E789" s="2" t="str">
        <f t="shared" si="104"/>
        <v/>
      </c>
      <c r="F789" s="1" t="s">
        <v>4</v>
      </c>
      <c r="G789" s="3" t="s">
        <v>3470</v>
      </c>
    </row>
    <row r="790">
      <c r="A790" s="1" t="s">
        <v>3471</v>
      </c>
      <c r="B790" s="1" t="s">
        <v>3472</v>
      </c>
      <c r="C790" s="1" t="s">
        <v>3473</v>
      </c>
      <c r="D790" s="1" t="s">
        <v>3474</v>
      </c>
      <c r="E790" s="2" t="str">
        <f t="shared" si="104"/>
        <v/>
      </c>
      <c r="F790" s="1" t="s">
        <v>4</v>
      </c>
      <c r="G790" s="3" t="s">
        <v>3475</v>
      </c>
    </row>
    <row r="791">
      <c r="A791" s="1" t="s">
        <v>3476</v>
      </c>
      <c r="B791" s="1" t="s">
        <v>3477</v>
      </c>
      <c r="C791" s="1" t="s">
        <v>3478</v>
      </c>
      <c r="D791" s="1" t="s">
        <v>3479</v>
      </c>
      <c r="E791" s="2" t="str">
        <f t="shared" si="104"/>
        <v/>
      </c>
      <c r="F791" s="1" t="s">
        <v>4</v>
      </c>
      <c r="G791" s="3" t="s">
        <v>3480</v>
      </c>
    </row>
    <row r="792">
      <c r="A792" s="1" t="s">
        <v>3481</v>
      </c>
      <c r="B792" s="1" t="s">
        <v>2889</v>
      </c>
      <c r="C792" s="1" t="s">
        <v>3482</v>
      </c>
      <c r="D792" s="3" t="s">
        <v>3483</v>
      </c>
      <c r="E792" s="2" t="str">
        <f>IMAGE("http://ift.tt/LmmkjS",1)</f>
        <v/>
      </c>
      <c r="F792" s="1" t="s">
        <v>4</v>
      </c>
      <c r="G792" s="3" t="s">
        <v>3484</v>
      </c>
    </row>
    <row r="793">
      <c r="A793" s="1" t="s">
        <v>3485</v>
      </c>
      <c r="B793" s="1" t="s">
        <v>3486</v>
      </c>
      <c r="C793" s="1" t="s">
        <v>3487</v>
      </c>
      <c r="D793" s="1" t="s">
        <v>3488</v>
      </c>
      <c r="E793" s="2" t="str">
        <f>IMAGE("http://ift.tt/eA8V8J",1)</f>
        <v/>
      </c>
      <c r="F793" s="1" t="s">
        <v>4</v>
      </c>
      <c r="G793" s="3" t="s">
        <v>3489</v>
      </c>
    </row>
    <row r="794">
      <c r="A794" s="1" t="s">
        <v>3490</v>
      </c>
      <c r="B794" s="1" t="s">
        <v>3491</v>
      </c>
      <c r="C794" s="1" t="s">
        <v>3492</v>
      </c>
      <c r="D794" s="3" t="s">
        <v>3493</v>
      </c>
      <c r="E794" s="2" t="str">
        <f>IMAGE("http://ift.tt/1dVkD3z",1)</f>
        <v/>
      </c>
      <c r="F794" s="1" t="s">
        <v>4</v>
      </c>
      <c r="G794" s="3" t="s">
        <v>3494</v>
      </c>
    </row>
    <row r="795">
      <c r="A795" s="1" t="s">
        <v>3495</v>
      </c>
      <c r="B795" s="1" t="s">
        <v>3496</v>
      </c>
      <c r="C795" s="1" t="s">
        <v>3497</v>
      </c>
      <c r="D795" s="3" t="s">
        <v>3498</v>
      </c>
      <c r="E795" s="2" t="str">
        <f>IMAGE("http://ift.tt/1ap3lBo",1)</f>
        <v/>
      </c>
      <c r="F795" s="1" t="s">
        <v>4</v>
      </c>
      <c r="G795" s="3" t="s">
        <v>3499</v>
      </c>
    </row>
    <row r="796">
      <c r="A796" s="1" t="s">
        <v>3500</v>
      </c>
      <c r="B796" s="1" t="s">
        <v>3501</v>
      </c>
      <c r="C796" s="1" t="s">
        <v>3502</v>
      </c>
      <c r="D796" s="1" t="s">
        <v>3503</v>
      </c>
      <c r="E796" s="2" t="str">
        <f t="shared" ref="E796:E798" si="105">IMAGE("http://ift.tt/eA8V8J",1)</f>
        <v/>
      </c>
      <c r="F796" s="1" t="s">
        <v>4</v>
      </c>
      <c r="G796" s="3" t="s">
        <v>3504</v>
      </c>
    </row>
    <row r="797">
      <c r="A797" s="1" t="s">
        <v>3505</v>
      </c>
      <c r="B797" s="1" t="s">
        <v>3506</v>
      </c>
      <c r="C797" s="1" t="s">
        <v>3507</v>
      </c>
      <c r="D797" s="1" t="s">
        <v>3508</v>
      </c>
      <c r="E797" s="2" t="str">
        <f t="shared" si="105"/>
        <v/>
      </c>
      <c r="F797" s="1" t="s">
        <v>4</v>
      </c>
      <c r="G797" s="3" t="s">
        <v>3509</v>
      </c>
    </row>
    <row r="798">
      <c r="A798" s="1" t="s">
        <v>3510</v>
      </c>
      <c r="B798" s="1" t="s">
        <v>3511</v>
      </c>
      <c r="C798" s="1" t="s">
        <v>3512</v>
      </c>
      <c r="D798" s="1" t="s">
        <v>3513</v>
      </c>
      <c r="E798" s="2" t="str">
        <f t="shared" si="105"/>
        <v/>
      </c>
      <c r="F798" s="1" t="s">
        <v>4</v>
      </c>
      <c r="G798" s="3" t="s">
        <v>3514</v>
      </c>
    </row>
    <row r="799">
      <c r="A799" s="1" t="s">
        <v>3515</v>
      </c>
      <c r="B799" s="1" t="s">
        <v>3516</v>
      </c>
      <c r="C799" s="1" t="s">
        <v>3517</v>
      </c>
      <c r="D799" s="3" t="s">
        <v>3518</v>
      </c>
      <c r="E799" s="2" t="str">
        <f>IMAGE("http://ift.tt/1j0vDF9",1)</f>
        <v/>
      </c>
      <c r="F799" s="1" t="s">
        <v>4</v>
      </c>
      <c r="G799" s="3" t="s">
        <v>3519</v>
      </c>
    </row>
    <row r="800">
      <c r="A800" s="1" t="s">
        <v>3520</v>
      </c>
      <c r="B800" s="1" t="s">
        <v>3521</v>
      </c>
      <c r="C800" s="1" t="s">
        <v>3522</v>
      </c>
      <c r="D800" s="3" t="s">
        <v>3523</v>
      </c>
      <c r="E800" s="2" t="str">
        <f>IMAGE("http://ift.tt/1i3Stbl",1)</f>
        <v/>
      </c>
      <c r="F800" s="1" t="s">
        <v>4</v>
      </c>
      <c r="G800" s="3" t="s">
        <v>3524</v>
      </c>
    </row>
    <row r="801">
      <c r="A801" s="1" t="s">
        <v>3525</v>
      </c>
      <c r="B801" s="1" t="s">
        <v>3526</v>
      </c>
      <c r="C801" s="1" t="s">
        <v>3527</v>
      </c>
      <c r="D801" s="3" t="s">
        <v>3528</v>
      </c>
      <c r="E801" s="2" t="str">
        <f>IMAGE("http://ift.tt/1ikh9gg",1)</f>
        <v/>
      </c>
      <c r="F801" s="1" t="s">
        <v>4</v>
      </c>
      <c r="G801" s="3" t="s">
        <v>3529</v>
      </c>
    </row>
    <row r="802">
      <c r="A802" s="1" t="s">
        <v>3530</v>
      </c>
      <c r="B802" s="1" t="s">
        <v>3531</v>
      </c>
      <c r="C802" s="1" t="s">
        <v>3532</v>
      </c>
      <c r="D802" s="1" t="s">
        <v>3533</v>
      </c>
      <c r="E802" s="2" t="str">
        <f>IMAGE("http://ift.tt/eA8V8J",1)</f>
        <v/>
      </c>
      <c r="F802" s="1" t="s">
        <v>4</v>
      </c>
      <c r="G802" s="3" t="s">
        <v>3534</v>
      </c>
    </row>
    <row r="803">
      <c r="A803" s="1" t="s">
        <v>3535</v>
      </c>
      <c r="B803" s="1" t="s">
        <v>961</v>
      </c>
      <c r="C803" s="1" t="s">
        <v>3536</v>
      </c>
      <c r="D803" s="3" t="s">
        <v>3537</v>
      </c>
      <c r="E803" s="2" t="str">
        <f>IMAGE("",1)</f>
        <v/>
      </c>
      <c r="F803" s="1" t="s">
        <v>4</v>
      </c>
      <c r="G803" s="3" t="s">
        <v>3538</v>
      </c>
    </row>
    <row r="804">
      <c r="A804" s="1" t="s">
        <v>3535</v>
      </c>
      <c r="B804" s="1" t="s">
        <v>3539</v>
      </c>
      <c r="C804" s="1" t="s">
        <v>3540</v>
      </c>
      <c r="D804" s="3" t="s">
        <v>3541</v>
      </c>
      <c r="E804" s="2" t="str">
        <f>IMAGE("http://ift.tt/1j0q0GV",1)</f>
        <v/>
      </c>
      <c r="F804" s="1" t="s">
        <v>4</v>
      </c>
      <c r="G804" s="3" t="s">
        <v>3542</v>
      </c>
    </row>
    <row r="805">
      <c r="A805" s="1" t="s">
        <v>3543</v>
      </c>
      <c r="B805" s="1" t="s">
        <v>3544</v>
      </c>
      <c r="C805" s="1" t="s">
        <v>3545</v>
      </c>
      <c r="D805" s="3" t="s">
        <v>3546</v>
      </c>
      <c r="E805" s="2" t="str">
        <f>IMAGE("http://ift.tt/1ikhb7Z",1)</f>
        <v/>
      </c>
      <c r="F805" s="1" t="s">
        <v>4</v>
      </c>
      <c r="G805" s="3" t="s">
        <v>3547</v>
      </c>
    </row>
    <row r="806">
      <c r="A806" s="1" t="s">
        <v>3548</v>
      </c>
      <c r="B806" s="1" t="s">
        <v>3549</v>
      </c>
      <c r="C806" s="1" t="s">
        <v>3550</v>
      </c>
      <c r="D806" s="3" t="s">
        <v>3551</v>
      </c>
      <c r="E806" s="2" t="str">
        <f>IMAGE("http://ift.tt/1nCjEhf",1)</f>
        <v/>
      </c>
      <c r="F806" s="1" t="s">
        <v>4</v>
      </c>
      <c r="G806" s="3" t="s">
        <v>3552</v>
      </c>
    </row>
    <row r="807">
      <c r="A807" s="1" t="s">
        <v>3553</v>
      </c>
      <c r="B807" s="1" t="s">
        <v>3554</v>
      </c>
      <c r="C807" s="1" t="s">
        <v>3555</v>
      </c>
      <c r="D807" s="3" t="s">
        <v>3556</v>
      </c>
      <c r="E807" s="2" t="str">
        <f>IMAGE("http://ift.tt/sqUd3h",1)</f>
        <v/>
      </c>
      <c r="F807" s="1" t="s">
        <v>4</v>
      </c>
      <c r="G807" s="3" t="s">
        <v>3557</v>
      </c>
    </row>
    <row r="808">
      <c r="A808" s="1" t="s">
        <v>3558</v>
      </c>
      <c r="B808" s="1" t="s">
        <v>3413</v>
      </c>
      <c r="C808" s="1" t="s">
        <v>3559</v>
      </c>
      <c r="D808" s="1" t="s">
        <v>3560</v>
      </c>
      <c r="E808" s="2" t="str">
        <f t="shared" ref="E808:E811" si="106">IMAGE("http://ift.tt/eA8V8J",1)</f>
        <v/>
      </c>
      <c r="F808" s="1" t="s">
        <v>4</v>
      </c>
      <c r="G808" s="3" t="s">
        <v>3561</v>
      </c>
    </row>
    <row r="809">
      <c r="A809" s="1" t="s">
        <v>3558</v>
      </c>
      <c r="B809" s="1" t="s">
        <v>3562</v>
      </c>
      <c r="C809" s="1" t="s">
        <v>3563</v>
      </c>
      <c r="D809" s="1" t="s">
        <v>3564</v>
      </c>
      <c r="E809" s="2" t="str">
        <f t="shared" si="106"/>
        <v/>
      </c>
      <c r="F809" s="1" t="s">
        <v>4</v>
      </c>
      <c r="G809" s="3" t="s">
        <v>3565</v>
      </c>
    </row>
    <row r="810">
      <c r="A810" s="1" t="s">
        <v>3558</v>
      </c>
      <c r="B810" s="1" t="s">
        <v>3159</v>
      </c>
      <c r="C810" s="1" t="s">
        <v>3566</v>
      </c>
      <c r="D810" s="1" t="s">
        <v>3567</v>
      </c>
      <c r="E810" s="2" t="str">
        <f t="shared" si="106"/>
        <v/>
      </c>
      <c r="F810" s="1" t="s">
        <v>4</v>
      </c>
      <c r="G810" s="3" t="s">
        <v>3568</v>
      </c>
    </row>
    <row r="811">
      <c r="A811" s="1" t="s">
        <v>3569</v>
      </c>
      <c r="B811" s="1" t="s">
        <v>3570</v>
      </c>
      <c r="C811" s="1" t="s">
        <v>3571</v>
      </c>
      <c r="D811" s="1" t="s">
        <v>3572</v>
      </c>
      <c r="E811" s="2" t="str">
        <f t="shared" si="106"/>
        <v/>
      </c>
      <c r="F811" s="1" t="s">
        <v>4</v>
      </c>
      <c r="G811" s="3" t="s">
        <v>3573</v>
      </c>
    </row>
    <row r="812">
      <c r="A812" s="1" t="s">
        <v>3574</v>
      </c>
      <c r="B812" s="1" t="s">
        <v>3575</v>
      </c>
      <c r="C812" s="1" t="s">
        <v>3576</v>
      </c>
      <c r="D812" s="3" t="s">
        <v>3577</v>
      </c>
      <c r="E812" s="2" t="str">
        <f>IMAGE("http://ift.tt/1cIyDSH",1)</f>
        <v/>
      </c>
      <c r="F812" s="1" t="s">
        <v>4</v>
      </c>
      <c r="G812" s="3" t="s">
        <v>3578</v>
      </c>
    </row>
    <row r="813">
      <c r="A813" s="1" t="s">
        <v>3579</v>
      </c>
      <c r="B813" s="1" t="s">
        <v>3580</v>
      </c>
      <c r="C813" s="1" t="s">
        <v>3581</v>
      </c>
      <c r="D813" s="1" t="s">
        <v>3582</v>
      </c>
      <c r="E813" s="2" t="str">
        <f>IMAGE("http://ift.tt/eA8V8J",1)</f>
        <v/>
      </c>
      <c r="F813" s="1" t="s">
        <v>4</v>
      </c>
      <c r="G813" s="3" t="s">
        <v>3583</v>
      </c>
    </row>
    <row r="814">
      <c r="A814" s="1" t="s">
        <v>3584</v>
      </c>
      <c r="B814" s="1" t="s">
        <v>1562</v>
      </c>
      <c r="C814" s="1" t="s">
        <v>3585</v>
      </c>
      <c r="D814" s="3" t="s">
        <v>3586</v>
      </c>
      <c r="E814" s="2" t="str">
        <f>IMAGE("http://ift.tt/1cIyIG0",1)</f>
        <v/>
      </c>
      <c r="F814" s="1" t="s">
        <v>4</v>
      </c>
      <c r="G814" s="3" t="s">
        <v>3587</v>
      </c>
    </row>
    <row r="815">
      <c r="A815" s="1" t="s">
        <v>3588</v>
      </c>
      <c r="B815" s="1" t="s">
        <v>3589</v>
      </c>
      <c r="C815" s="1" t="s">
        <v>3590</v>
      </c>
      <c r="D815" s="3" t="s">
        <v>3591</v>
      </c>
      <c r="E815" s="2" t="str">
        <f>IMAGE("http://ift.tt/1fyYUCO",1)</f>
        <v/>
      </c>
      <c r="F815" s="1" t="s">
        <v>4</v>
      </c>
      <c r="G815" s="3" t="s">
        <v>3592</v>
      </c>
    </row>
    <row r="816">
      <c r="A816" s="1" t="s">
        <v>3593</v>
      </c>
      <c r="B816" s="1" t="s">
        <v>3594</v>
      </c>
      <c r="C816" s="1" t="s">
        <v>3595</v>
      </c>
      <c r="D816" s="1" t="s">
        <v>3596</v>
      </c>
      <c r="E816" s="2" t="str">
        <f t="shared" ref="E816:E817" si="107">IMAGE("http://ift.tt/eA8V8J",1)</f>
        <v/>
      </c>
      <c r="F816" s="1" t="s">
        <v>4</v>
      </c>
      <c r="G816" s="3" t="s">
        <v>3597</v>
      </c>
    </row>
    <row r="817">
      <c r="A817" s="1" t="s">
        <v>3598</v>
      </c>
      <c r="B817" s="1" t="s">
        <v>3599</v>
      </c>
      <c r="C817" s="1" t="s">
        <v>3600</v>
      </c>
      <c r="D817" s="1" t="s">
        <v>3601</v>
      </c>
      <c r="E817" s="2" t="str">
        <f t="shared" si="107"/>
        <v/>
      </c>
      <c r="F817" s="1" t="s">
        <v>4</v>
      </c>
      <c r="G817" s="3" t="s">
        <v>3602</v>
      </c>
    </row>
    <row r="818">
      <c r="A818" s="1" t="s">
        <v>3603</v>
      </c>
      <c r="B818" s="1" t="s">
        <v>1177</v>
      </c>
      <c r="C818" s="1" t="s">
        <v>3604</v>
      </c>
      <c r="D818" s="3" t="s">
        <v>3605</v>
      </c>
      <c r="E818" s="2" t="str">
        <f>IMAGE("http://ift.tt/1nByXqq",1)</f>
        <v/>
      </c>
      <c r="F818" s="1" t="s">
        <v>4</v>
      </c>
      <c r="G818" s="3" t="s">
        <v>3606</v>
      </c>
    </row>
    <row r="819">
      <c r="A819" s="1" t="s">
        <v>3607</v>
      </c>
      <c r="B819" s="1" t="s">
        <v>3516</v>
      </c>
      <c r="C819" s="1" t="s">
        <v>3608</v>
      </c>
      <c r="D819" s="1" t="s">
        <v>3609</v>
      </c>
      <c r="E819" s="2" t="str">
        <f t="shared" ref="E819:E822" si="108">IMAGE("http://ift.tt/eA8V8J",1)</f>
        <v/>
      </c>
      <c r="F819" s="1" t="s">
        <v>4</v>
      </c>
      <c r="G819" s="3" t="s">
        <v>3610</v>
      </c>
    </row>
    <row r="820">
      <c r="A820" s="1" t="s">
        <v>3611</v>
      </c>
      <c r="B820" s="1" t="s">
        <v>3612</v>
      </c>
      <c r="C820" s="1" t="s">
        <v>3613</v>
      </c>
      <c r="D820" s="1" t="s">
        <v>3614</v>
      </c>
      <c r="E820" s="2" t="str">
        <f t="shared" si="108"/>
        <v/>
      </c>
      <c r="F820" s="1" t="s">
        <v>4</v>
      </c>
      <c r="G820" s="3" t="s">
        <v>3615</v>
      </c>
    </row>
    <row r="821">
      <c r="A821" s="1" t="s">
        <v>3616</v>
      </c>
      <c r="B821" s="1" t="s">
        <v>2646</v>
      </c>
      <c r="C821" s="1" t="s">
        <v>3617</v>
      </c>
      <c r="D821" s="1" t="s">
        <v>3618</v>
      </c>
      <c r="E821" s="2" t="str">
        <f t="shared" si="108"/>
        <v/>
      </c>
      <c r="F821" s="1" t="s">
        <v>4</v>
      </c>
      <c r="G821" s="3" t="s">
        <v>3619</v>
      </c>
    </row>
    <row r="822">
      <c r="A822" s="1" t="s">
        <v>3620</v>
      </c>
      <c r="B822" s="1" t="s">
        <v>3621</v>
      </c>
      <c r="C822" s="1" t="s">
        <v>3622</v>
      </c>
      <c r="D822" s="1" t="s">
        <v>3623</v>
      </c>
      <c r="E822" s="2" t="str">
        <f t="shared" si="108"/>
        <v/>
      </c>
      <c r="F822" s="1" t="s">
        <v>4</v>
      </c>
      <c r="G822" s="3" t="s">
        <v>3624</v>
      </c>
    </row>
    <row r="823">
      <c r="A823" s="1" t="s">
        <v>3625</v>
      </c>
      <c r="B823" s="1" t="s">
        <v>3626</v>
      </c>
      <c r="C823" s="1" t="s">
        <v>3627</v>
      </c>
      <c r="D823" s="3" t="s">
        <v>3628</v>
      </c>
      <c r="E823" s="2" t="str">
        <f>IMAGE("http://ift.tt/1i3Stbl",1)</f>
        <v/>
      </c>
      <c r="F823" s="1" t="s">
        <v>4</v>
      </c>
      <c r="G823" s="3" t="s">
        <v>3629</v>
      </c>
    </row>
    <row r="824">
      <c r="A824" s="1" t="s">
        <v>3625</v>
      </c>
      <c r="B824" s="1" t="s">
        <v>3085</v>
      </c>
      <c r="C824" s="1" t="s">
        <v>3630</v>
      </c>
      <c r="D824" s="1" t="s">
        <v>3631</v>
      </c>
      <c r="E824" s="2" t="str">
        <f t="shared" ref="E824:E826" si="109">IMAGE("http://ift.tt/eA8V8J",1)</f>
        <v/>
      </c>
      <c r="F824" s="1" t="s">
        <v>4</v>
      </c>
      <c r="G824" s="3" t="s">
        <v>3632</v>
      </c>
    </row>
    <row r="825">
      <c r="A825" s="1" t="s">
        <v>3633</v>
      </c>
      <c r="B825" s="1" t="s">
        <v>3634</v>
      </c>
      <c r="C825" s="4" t="s">
        <v>3635</v>
      </c>
      <c r="D825" s="1" t="s">
        <v>3636</v>
      </c>
      <c r="E825" s="2" t="str">
        <f t="shared" si="109"/>
        <v/>
      </c>
      <c r="F825" s="1" t="s">
        <v>4</v>
      </c>
      <c r="G825" s="3" t="s">
        <v>3637</v>
      </c>
    </row>
    <row r="826">
      <c r="A826" s="1" t="s">
        <v>3638</v>
      </c>
      <c r="B826" s="1" t="s">
        <v>3639</v>
      </c>
      <c r="C826" s="1" t="s">
        <v>3640</v>
      </c>
      <c r="D826" s="1" t="s">
        <v>3641</v>
      </c>
      <c r="E826" s="2" t="str">
        <f t="shared" si="109"/>
        <v/>
      </c>
      <c r="F826" s="1" t="s">
        <v>4</v>
      </c>
      <c r="G826" s="3" t="s">
        <v>3642</v>
      </c>
    </row>
    <row r="827">
      <c r="A827" s="1" t="s">
        <v>3643</v>
      </c>
      <c r="B827" s="1" t="s">
        <v>3644</v>
      </c>
      <c r="C827" s="1" t="s">
        <v>3645</v>
      </c>
      <c r="D827" s="3" t="s">
        <v>3646</v>
      </c>
      <c r="E827" s="2" t="str">
        <f>IMAGE("http://ift.tt/Lnas0R",1)</f>
        <v/>
      </c>
      <c r="F827" s="1" t="s">
        <v>4</v>
      </c>
      <c r="G827" s="3" t="s">
        <v>3647</v>
      </c>
    </row>
    <row r="828">
      <c r="A828" s="1" t="s">
        <v>3648</v>
      </c>
      <c r="B828" s="1" t="s">
        <v>3649</v>
      </c>
      <c r="C828" s="1" t="s">
        <v>3650</v>
      </c>
      <c r="D828" s="1" t="s">
        <v>3651</v>
      </c>
      <c r="E828" s="2" t="str">
        <f t="shared" ref="E828:E832" si="110">IMAGE("http://ift.tt/eA8V8J",1)</f>
        <v/>
      </c>
      <c r="F828" s="1" t="s">
        <v>4</v>
      </c>
      <c r="G828" s="3" t="s">
        <v>3652</v>
      </c>
    </row>
    <row r="829">
      <c r="A829" s="1" t="s">
        <v>3653</v>
      </c>
      <c r="B829" s="1" t="s">
        <v>2524</v>
      </c>
      <c r="C829" s="1" t="s">
        <v>3654</v>
      </c>
      <c r="D829" s="1" t="s">
        <v>3655</v>
      </c>
      <c r="E829" s="2" t="str">
        <f t="shared" si="110"/>
        <v/>
      </c>
      <c r="F829" s="1" t="s">
        <v>4</v>
      </c>
      <c r="G829" s="3" t="s">
        <v>3656</v>
      </c>
    </row>
    <row r="830">
      <c r="A830" s="1" t="s">
        <v>3657</v>
      </c>
      <c r="B830" s="1" t="s">
        <v>421</v>
      </c>
      <c r="C830" s="1" t="s">
        <v>3658</v>
      </c>
      <c r="D830" s="1" t="s">
        <v>3659</v>
      </c>
      <c r="E830" s="2" t="str">
        <f t="shared" si="110"/>
        <v/>
      </c>
      <c r="F830" s="1" t="s">
        <v>4</v>
      </c>
      <c r="G830" s="3" t="s">
        <v>3660</v>
      </c>
    </row>
    <row r="831">
      <c r="A831" s="1" t="s">
        <v>3661</v>
      </c>
      <c r="B831" s="1" t="s">
        <v>3516</v>
      </c>
      <c r="C831" s="1" t="s">
        <v>3662</v>
      </c>
      <c r="D831" s="1" t="s">
        <v>3663</v>
      </c>
      <c r="E831" s="2" t="str">
        <f t="shared" si="110"/>
        <v/>
      </c>
      <c r="F831" s="1" t="s">
        <v>4</v>
      </c>
      <c r="G831" s="3" t="s">
        <v>3664</v>
      </c>
    </row>
    <row r="832">
      <c r="A832" s="1" t="s">
        <v>3665</v>
      </c>
      <c r="B832" s="1" t="s">
        <v>3666</v>
      </c>
      <c r="C832" s="1" t="s">
        <v>3667</v>
      </c>
      <c r="D832" s="1" t="s">
        <v>3668</v>
      </c>
      <c r="E832" s="2" t="str">
        <f t="shared" si="110"/>
        <v/>
      </c>
      <c r="F832" s="1" t="s">
        <v>4</v>
      </c>
      <c r="G832" s="3" t="s">
        <v>3669</v>
      </c>
    </row>
    <row r="833">
      <c r="A833" s="1" t="s">
        <v>3670</v>
      </c>
      <c r="B833" s="1" t="s">
        <v>113</v>
      </c>
      <c r="C833" s="1" t="s">
        <v>3671</v>
      </c>
      <c r="D833" s="3" t="s">
        <v>3672</v>
      </c>
      <c r="E833" s="2" t="str">
        <f>IMAGE("http://ift.tt/Lncxdk",1)</f>
        <v/>
      </c>
      <c r="F833" s="1" t="s">
        <v>4</v>
      </c>
      <c r="G833" s="3" t="s">
        <v>3673</v>
      </c>
    </row>
    <row r="834">
      <c r="A834" s="1" t="s">
        <v>3674</v>
      </c>
      <c r="B834" s="1" t="s">
        <v>3675</v>
      </c>
      <c r="C834" s="1" t="s">
        <v>3676</v>
      </c>
      <c r="D834" s="3" t="s">
        <v>3677</v>
      </c>
      <c r="E834" s="2" t="str">
        <f>IMAGE("http://ift.tt/Lncz4P",1)</f>
        <v/>
      </c>
      <c r="F834" s="1" t="s">
        <v>4</v>
      </c>
      <c r="G834" s="3" t="s">
        <v>3678</v>
      </c>
    </row>
    <row r="835">
      <c r="A835" s="1" t="s">
        <v>3679</v>
      </c>
      <c r="B835" s="1" t="s">
        <v>649</v>
      </c>
      <c r="C835" s="1" t="s">
        <v>3680</v>
      </c>
      <c r="D835" s="1" t="s">
        <v>3681</v>
      </c>
      <c r="E835" s="2" t="str">
        <f t="shared" ref="E835:E837" si="111">IMAGE("http://ift.tt/eA8V8J",1)</f>
        <v/>
      </c>
      <c r="F835" s="1" t="s">
        <v>4</v>
      </c>
      <c r="G835" s="3" t="s">
        <v>3682</v>
      </c>
    </row>
    <row r="836">
      <c r="A836" s="1" t="s">
        <v>3683</v>
      </c>
      <c r="B836" s="1" t="s">
        <v>80</v>
      </c>
      <c r="C836" s="1" t="s">
        <v>3684</v>
      </c>
      <c r="D836" s="1" t="s">
        <v>3685</v>
      </c>
      <c r="E836" s="2" t="str">
        <f t="shared" si="111"/>
        <v/>
      </c>
      <c r="F836" s="1" t="s">
        <v>4</v>
      </c>
      <c r="G836" s="3" t="s">
        <v>3686</v>
      </c>
    </row>
    <row r="837">
      <c r="A837" s="1" t="s">
        <v>3687</v>
      </c>
      <c r="B837" s="1" t="s">
        <v>1142</v>
      </c>
      <c r="C837" s="1" t="s">
        <v>3688</v>
      </c>
      <c r="D837" s="1" t="s">
        <v>9</v>
      </c>
      <c r="E837" s="2" t="str">
        <f t="shared" si="111"/>
        <v/>
      </c>
      <c r="F837" s="1" t="s">
        <v>4</v>
      </c>
      <c r="G837" s="3" t="s">
        <v>3689</v>
      </c>
    </row>
    <row r="838">
      <c r="A838" s="1" t="s">
        <v>3690</v>
      </c>
      <c r="B838" s="1" t="s">
        <v>294</v>
      </c>
      <c r="C838" s="1" t="s">
        <v>3691</v>
      </c>
      <c r="D838" s="3" t="s">
        <v>3692</v>
      </c>
      <c r="E838" s="2" t="str">
        <f t="shared" ref="E838:E839" si="112">IMAGE("http://ift.tt/1fzAhpr",1)</f>
        <v/>
      </c>
      <c r="F838" s="1" t="s">
        <v>4</v>
      </c>
      <c r="G838" s="3" t="s">
        <v>3693</v>
      </c>
    </row>
    <row r="839">
      <c r="A839" s="1" t="s">
        <v>3694</v>
      </c>
      <c r="B839" s="1" t="s">
        <v>294</v>
      </c>
      <c r="C839" s="1" t="s">
        <v>3695</v>
      </c>
      <c r="D839" s="3" t="s">
        <v>3696</v>
      </c>
      <c r="E839" s="2" t="str">
        <f t="shared" si="112"/>
        <v/>
      </c>
      <c r="F839" s="1" t="s">
        <v>4</v>
      </c>
      <c r="G839" s="3" t="s">
        <v>3697</v>
      </c>
    </row>
    <row r="840">
      <c r="A840" s="1" t="s">
        <v>3698</v>
      </c>
      <c r="B840" s="1" t="s">
        <v>3699</v>
      </c>
      <c r="C840" s="1" t="s">
        <v>3059</v>
      </c>
      <c r="D840" s="3" t="s">
        <v>3700</v>
      </c>
      <c r="E840" s="2" t="str">
        <f>IMAGE("http://ift.tt/1iiKtnl",1)</f>
        <v/>
      </c>
      <c r="F840" s="1" t="s">
        <v>4</v>
      </c>
      <c r="G840" s="3" t="s">
        <v>3701</v>
      </c>
    </row>
    <row r="841">
      <c r="A841" s="1" t="s">
        <v>3702</v>
      </c>
      <c r="B841" s="1" t="s">
        <v>3703</v>
      </c>
      <c r="C841" s="1" t="s">
        <v>3704</v>
      </c>
      <c r="D841" s="1" t="s">
        <v>3705</v>
      </c>
      <c r="E841" s="2" t="str">
        <f t="shared" ref="E841:E845" si="113">IMAGE("http://ift.tt/eA8V8J",1)</f>
        <v/>
      </c>
      <c r="F841" s="1" t="s">
        <v>4</v>
      </c>
      <c r="G841" s="3" t="s">
        <v>3706</v>
      </c>
    </row>
    <row r="842">
      <c r="A842" s="1" t="s">
        <v>3707</v>
      </c>
      <c r="B842" s="1" t="s">
        <v>3413</v>
      </c>
      <c r="C842" s="1" t="s">
        <v>3708</v>
      </c>
      <c r="D842" s="1" t="s">
        <v>3709</v>
      </c>
      <c r="E842" s="2" t="str">
        <f t="shared" si="113"/>
        <v/>
      </c>
      <c r="F842" s="1" t="s">
        <v>4</v>
      </c>
      <c r="G842" s="3" t="s">
        <v>3710</v>
      </c>
    </row>
    <row r="843">
      <c r="A843" s="1" t="s">
        <v>3711</v>
      </c>
      <c r="B843" s="1" t="s">
        <v>1517</v>
      </c>
      <c r="C843" s="1" t="s">
        <v>3712</v>
      </c>
      <c r="D843" s="1" t="s">
        <v>3713</v>
      </c>
      <c r="E843" s="2" t="str">
        <f t="shared" si="113"/>
        <v/>
      </c>
      <c r="F843" s="1" t="s">
        <v>4</v>
      </c>
      <c r="G843" s="3" t="s">
        <v>3714</v>
      </c>
    </row>
    <row r="844">
      <c r="A844" s="1" t="s">
        <v>3715</v>
      </c>
      <c r="B844" s="1" t="s">
        <v>3716</v>
      </c>
      <c r="C844" s="1" t="s">
        <v>3717</v>
      </c>
      <c r="D844" s="1" t="s">
        <v>3718</v>
      </c>
      <c r="E844" s="2" t="str">
        <f t="shared" si="113"/>
        <v/>
      </c>
      <c r="F844" s="1" t="s">
        <v>4</v>
      </c>
      <c r="G844" s="3" t="s">
        <v>3719</v>
      </c>
    </row>
    <row r="845">
      <c r="A845" s="1" t="s">
        <v>3720</v>
      </c>
      <c r="B845" s="1" t="s">
        <v>3721</v>
      </c>
      <c r="C845" s="1" t="s">
        <v>3722</v>
      </c>
      <c r="D845" s="1" t="s">
        <v>3723</v>
      </c>
      <c r="E845" s="2" t="str">
        <f t="shared" si="113"/>
        <v/>
      </c>
      <c r="F845" s="1" t="s">
        <v>4</v>
      </c>
      <c r="G845" s="3" t="s">
        <v>3724</v>
      </c>
    </row>
    <row r="846">
      <c r="A846" s="1" t="s">
        <v>3725</v>
      </c>
      <c r="B846" s="1" t="s">
        <v>294</v>
      </c>
      <c r="C846" s="1" t="s">
        <v>3726</v>
      </c>
      <c r="D846" s="3" t="s">
        <v>3727</v>
      </c>
      <c r="E846" s="2" t="str">
        <f>IMAGE("http://ift.tt/1fzUls2",1)</f>
        <v/>
      </c>
      <c r="F846" s="1" t="s">
        <v>4</v>
      </c>
      <c r="G846" s="3" t="s">
        <v>3728</v>
      </c>
    </row>
    <row r="847">
      <c r="A847" s="1" t="s">
        <v>3729</v>
      </c>
      <c r="B847" s="1" t="s">
        <v>3730</v>
      </c>
      <c r="C847" s="1" t="s">
        <v>3731</v>
      </c>
      <c r="D847" s="1" t="s">
        <v>3732</v>
      </c>
      <c r="E847" s="2" t="str">
        <f>IMAGE("http://ift.tt/eA8V8J",1)</f>
        <v/>
      </c>
      <c r="F847" s="1" t="s">
        <v>4</v>
      </c>
      <c r="G847" s="3" t="s">
        <v>3733</v>
      </c>
    </row>
    <row r="848">
      <c r="A848" s="1" t="s">
        <v>3734</v>
      </c>
      <c r="B848" s="1" t="s">
        <v>3735</v>
      </c>
      <c r="C848" s="1" t="s">
        <v>3736</v>
      </c>
      <c r="D848" s="3" t="s">
        <v>3737</v>
      </c>
      <c r="E848" s="2" t="str">
        <f>IMAGE("http://ift.tt/1fzUHPk",1)</f>
        <v/>
      </c>
      <c r="F848" s="1" t="s">
        <v>4</v>
      </c>
      <c r="G848" s="3" t="s">
        <v>3738</v>
      </c>
    </row>
    <row r="849">
      <c r="A849" s="1" t="s">
        <v>3739</v>
      </c>
      <c r="B849" s="1" t="s">
        <v>3740</v>
      </c>
      <c r="C849" s="1" t="s">
        <v>3741</v>
      </c>
      <c r="D849" s="3" t="s">
        <v>3742</v>
      </c>
      <c r="E849" s="2" t="str">
        <f>IMAGE("http://ift.tt/1fzUQlC",1)</f>
        <v/>
      </c>
      <c r="F849" s="1" t="s">
        <v>4</v>
      </c>
      <c r="G849" s="3" t="s">
        <v>3743</v>
      </c>
    </row>
    <row r="850">
      <c r="A850" s="1" t="s">
        <v>3739</v>
      </c>
      <c r="B850" s="1" t="s">
        <v>3744</v>
      </c>
      <c r="C850" s="1" t="s">
        <v>3745</v>
      </c>
      <c r="D850" s="1" t="s">
        <v>3746</v>
      </c>
      <c r="E850" s="2" t="str">
        <f>IMAGE("http://ift.tt/eA8V8J",1)</f>
        <v/>
      </c>
      <c r="F850" s="1" t="s">
        <v>4</v>
      </c>
      <c r="G850" s="3" t="s">
        <v>3747</v>
      </c>
    </row>
    <row r="851">
      <c r="A851" s="1" t="s">
        <v>3748</v>
      </c>
      <c r="B851" s="1" t="s">
        <v>294</v>
      </c>
      <c r="C851" s="1" t="s">
        <v>3749</v>
      </c>
      <c r="D851" s="3" t="s">
        <v>3750</v>
      </c>
      <c r="E851" s="2" t="str">
        <f>IMAGE("http://ift.tt/1fzUT10",1)</f>
        <v/>
      </c>
      <c r="F851" s="1" t="s">
        <v>4</v>
      </c>
      <c r="G851" s="3" t="s">
        <v>3751</v>
      </c>
    </row>
    <row r="852">
      <c r="A852" s="1" t="s">
        <v>3752</v>
      </c>
      <c r="B852" s="1" t="s">
        <v>3753</v>
      </c>
      <c r="C852" s="1" t="s">
        <v>3754</v>
      </c>
      <c r="D852" s="1" t="s">
        <v>3755</v>
      </c>
      <c r="E852" s="2" t="str">
        <f t="shared" ref="E852:E854" si="114">IMAGE("http://ift.tt/eA8V8J",1)</f>
        <v/>
      </c>
      <c r="F852" s="1" t="s">
        <v>4</v>
      </c>
      <c r="G852" s="3" t="s">
        <v>3756</v>
      </c>
    </row>
    <row r="853">
      <c r="A853" s="1" t="s">
        <v>3757</v>
      </c>
      <c r="B853" s="1" t="s">
        <v>3758</v>
      </c>
      <c r="C853" s="1" t="s">
        <v>3759</v>
      </c>
      <c r="D853" s="1" t="s">
        <v>3760</v>
      </c>
      <c r="E853" s="2" t="str">
        <f t="shared" si="114"/>
        <v/>
      </c>
      <c r="F853" s="1" t="s">
        <v>4</v>
      </c>
      <c r="G853" s="3" t="s">
        <v>3761</v>
      </c>
    </row>
    <row r="854">
      <c r="A854" s="1" t="s">
        <v>3762</v>
      </c>
      <c r="B854" s="1" t="s">
        <v>3763</v>
      </c>
      <c r="C854" s="1" t="s">
        <v>3764</v>
      </c>
      <c r="D854" s="1" t="s">
        <v>3765</v>
      </c>
      <c r="E854" s="2" t="str">
        <f t="shared" si="114"/>
        <v/>
      </c>
      <c r="F854" s="1" t="s">
        <v>4</v>
      </c>
      <c r="G854" s="3" t="s">
        <v>3766</v>
      </c>
    </row>
    <row r="855">
      <c r="A855" s="1" t="s">
        <v>3767</v>
      </c>
      <c r="B855" s="1" t="s">
        <v>3154</v>
      </c>
      <c r="C855" s="1" t="s">
        <v>3768</v>
      </c>
      <c r="D855" s="3" t="s">
        <v>3769</v>
      </c>
      <c r="E855" s="2" t="str">
        <f>IMAGE("http://ift.tt/1nDjPJn",1)</f>
        <v/>
      </c>
      <c r="F855" s="1" t="s">
        <v>4</v>
      </c>
      <c r="G855" s="3" t="s">
        <v>3770</v>
      </c>
    </row>
    <row r="856">
      <c r="A856" s="1" t="s">
        <v>3771</v>
      </c>
      <c r="B856" s="1" t="s">
        <v>412</v>
      </c>
      <c r="C856" s="1" t="s">
        <v>3772</v>
      </c>
      <c r="D856" s="3" t="s">
        <v>3773</v>
      </c>
      <c r="E856" s="2" t="str">
        <f t="shared" ref="E856:E858" si="115">IMAGE("http://ift.tt/eA8V8J",1)</f>
        <v/>
      </c>
      <c r="F856" s="1" t="s">
        <v>4</v>
      </c>
      <c r="G856" s="3" t="s">
        <v>3774</v>
      </c>
    </row>
    <row r="857">
      <c r="A857" s="1" t="s">
        <v>3775</v>
      </c>
      <c r="B857" s="1" t="s">
        <v>3776</v>
      </c>
      <c r="C857" s="1" t="s">
        <v>3777</v>
      </c>
      <c r="D857" s="1" t="s">
        <v>3778</v>
      </c>
      <c r="E857" s="2" t="str">
        <f t="shared" si="115"/>
        <v/>
      </c>
      <c r="F857" s="1" t="s">
        <v>4</v>
      </c>
      <c r="G857" s="3" t="s">
        <v>3779</v>
      </c>
    </row>
    <row r="858">
      <c r="A858" s="1" t="s">
        <v>3780</v>
      </c>
      <c r="B858" s="1" t="s">
        <v>3781</v>
      </c>
      <c r="C858" s="1" t="s">
        <v>3782</v>
      </c>
      <c r="D858" s="1" t="s">
        <v>3783</v>
      </c>
      <c r="E858" s="2" t="str">
        <f t="shared" si="115"/>
        <v/>
      </c>
      <c r="F858" s="1" t="s">
        <v>4</v>
      </c>
      <c r="G858" s="3" t="s">
        <v>3784</v>
      </c>
    </row>
    <row r="859">
      <c r="A859" s="1" t="s">
        <v>3785</v>
      </c>
      <c r="B859" s="1" t="s">
        <v>2889</v>
      </c>
      <c r="C859" s="1" t="s">
        <v>3786</v>
      </c>
      <c r="D859" s="3" t="s">
        <v>3787</v>
      </c>
      <c r="E859" s="2" t="str">
        <f>IMAGE("http://ift.tt/1nCOGpp",1)</f>
        <v/>
      </c>
      <c r="F859" s="1" t="s">
        <v>4</v>
      </c>
      <c r="G859" s="3" t="s">
        <v>3788</v>
      </c>
    </row>
    <row r="860">
      <c r="A860" s="1" t="s">
        <v>3789</v>
      </c>
      <c r="B860" s="1" t="s">
        <v>3790</v>
      </c>
      <c r="C860" s="1" t="s">
        <v>3791</v>
      </c>
      <c r="D860" s="1" t="s">
        <v>3792</v>
      </c>
      <c r="E860" s="2" t="str">
        <f t="shared" ref="E860:E861" si="116">IMAGE("http://ift.tt/eA8V8J",1)</f>
        <v/>
      </c>
      <c r="F860" s="1" t="s">
        <v>4</v>
      </c>
      <c r="G860" s="3" t="s">
        <v>3793</v>
      </c>
    </row>
    <row r="861">
      <c r="A861" s="1" t="s">
        <v>3794</v>
      </c>
      <c r="B861" s="1" t="s">
        <v>3795</v>
      </c>
      <c r="C861" s="1" t="s">
        <v>3796</v>
      </c>
      <c r="D861" s="1" t="s">
        <v>3797</v>
      </c>
      <c r="E861" s="2" t="str">
        <f t="shared" si="116"/>
        <v/>
      </c>
      <c r="F861" s="1" t="s">
        <v>4</v>
      </c>
      <c r="G861" s="3" t="s">
        <v>3798</v>
      </c>
    </row>
    <row r="862">
      <c r="A862" s="1" t="s">
        <v>3799</v>
      </c>
      <c r="B862" s="1" t="s">
        <v>3800</v>
      </c>
      <c r="C862" s="1" t="s">
        <v>3801</v>
      </c>
      <c r="D862" s="3" t="s">
        <v>3802</v>
      </c>
      <c r="E862" s="2" t="str">
        <f>IMAGE("http://ift.tt/1ckghGz",1)</f>
        <v/>
      </c>
      <c r="F862" s="1" t="s">
        <v>4</v>
      </c>
      <c r="G862" s="3" t="s">
        <v>3803</v>
      </c>
    </row>
    <row r="863">
      <c r="A863" s="1" t="s">
        <v>3804</v>
      </c>
      <c r="B863" s="1" t="s">
        <v>3805</v>
      </c>
      <c r="C863" s="1" t="s">
        <v>3806</v>
      </c>
      <c r="D863" s="3" t="s">
        <v>3807</v>
      </c>
      <c r="E863" s="2" t="str">
        <f>IMAGE("http://ift.tt/1kwVWR1",1)</f>
        <v/>
      </c>
      <c r="F863" s="1" t="s">
        <v>4</v>
      </c>
      <c r="G863" s="3" t="s">
        <v>3808</v>
      </c>
    </row>
    <row r="864">
      <c r="A864" s="1" t="s">
        <v>3809</v>
      </c>
      <c r="B864" s="1" t="s">
        <v>635</v>
      </c>
      <c r="C864" s="1" t="s">
        <v>3810</v>
      </c>
      <c r="D864" s="3" t="s">
        <v>3811</v>
      </c>
      <c r="E864" s="2" t="str">
        <f>IMAGE("http://ift.tt/1kwXESt",1)</f>
        <v/>
      </c>
      <c r="F864" s="1" t="s">
        <v>4</v>
      </c>
      <c r="G864" s="3" t="s">
        <v>3812</v>
      </c>
    </row>
    <row r="865">
      <c r="A865" s="1" t="s">
        <v>3813</v>
      </c>
      <c r="B865" s="1" t="s">
        <v>3814</v>
      </c>
      <c r="C865" s="1" t="s">
        <v>3815</v>
      </c>
      <c r="D865" s="3" t="s">
        <v>3816</v>
      </c>
      <c r="E865" s="2" t="str">
        <f>IMAGE("http://ift.tt/1ikF7rH",1)</f>
        <v/>
      </c>
      <c r="F865" s="1" t="s">
        <v>4</v>
      </c>
      <c r="G865" s="3" t="s">
        <v>3817</v>
      </c>
    </row>
    <row r="866">
      <c r="A866" s="1" t="s">
        <v>3818</v>
      </c>
      <c r="B866" s="1" t="s">
        <v>3819</v>
      </c>
      <c r="C866" s="1" t="s">
        <v>3820</v>
      </c>
      <c r="D866" s="1" t="s">
        <v>3821</v>
      </c>
      <c r="E866" s="2" t="str">
        <f t="shared" ref="E866:E868" si="117">IMAGE("http://ift.tt/eA8V8J",1)</f>
        <v/>
      </c>
      <c r="F866" s="1" t="s">
        <v>4</v>
      </c>
      <c r="G866" s="3" t="s">
        <v>3822</v>
      </c>
    </row>
    <row r="867">
      <c r="A867" s="1" t="s">
        <v>3823</v>
      </c>
      <c r="B867" s="1" t="s">
        <v>3824</v>
      </c>
      <c r="C867" s="1" t="s">
        <v>3825</v>
      </c>
      <c r="D867" s="1" t="s">
        <v>3826</v>
      </c>
      <c r="E867" s="2" t="str">
        <f t="shared" si="117"/>
        <v/>
      </c>
      <c r="F867" s="1" t="s">
        <v>4</v>
      </c>
      <c r="G867" s="3" t="s">
        <v>3827</v>
      </c>
    </row>
    <row r="868">
      <c r="A868" s="1" t="s">
        <v>3828</v>
      </c>
      <c r="B868" s="1" t="s">
        <v>3829</v>
      </c>
      <c r="C868" s="1" t="s">
        <v>3830</v>
      </c>
      <c r="D868" s="1" t="s">
        <v>3831</v>
      </c>
      <c r="E868" s="2" t="str">
        <f t="shared" si="117"/>
        <v/>
      </c>
      <c r="F868" s="1" t="s">
        <v>4</v>
      </c>
      <c r="G868" s="3" t="s">
        <v>3832</v>
      </c>
    </row>
    <row r="869">
      <c r="A869" s="1" t="s">
        <v>3833</v>
      </c>
      <c r="B869" s="1" t="s">
        <v>3834</v>
      </c>
      <c r="C869" s="1" t="s">
        <v>3835</v>
      </c>
      <c r="D869" s="3" t="s">
        <v>3836</v>
      </c>
      <c r="E869" s="2" t="str">
        <f>IMAGE("http://ift.tt/1cJsTYQ",1)</f>
        <v/>
      </c>
      <c r="F869" s="1" t="s">
        <v>4</v>
      </c>
      <c r="G869" s="3" t="s">
        <v>3837</v>
      </c>
    </row>
    <row r="870">
      <c r="A870" s="1" t="s">
        <v>3838</v>
      </c>
      <c r="B870" s="1" t="s">
        <v>3839</v>
      </c>
      <c r="C870" s="1" t="s">
        <v>3840</v>
      </c>
      <c r="D870" s="1" t="s">
        <v>3841</v>
      </c>
      <c r="E870" s="2" t="str">
        <f>IMAGE("http://ift.tt/eA8V8J",1)</f>
        <v/>
      </c>
      <c r="F870" s="1" t="s">
        <v>4</v>
      </c>
      <c r="G870" s="3" t="s">
        <v>3842</v>
      </c>
    </row>
    <row r="871">
      <c r="A871" s="1" t="s">
        <v>3838</v>
      </c>
      <c r="B871" s="1" t="s">
        <v>3216</v>
      </c>
      <c r="C871" s="1" t="s">
        <v>3843</v>
      </c>
      <c r="D871" s="3" t="s">
        <v>3844</v>
      </c>
      <c r="E871" s="2" t="str">
        <f>IMAGE("http://ift.tt/1fAjDGn",1)</f>
        <v/>
      </c>
      <c r="F871" s="1" t="s">
        <v>4</v>
      </c>
      <c r="G871" s="3" t="s">
        <v>3845</v>
      </c>
    </row>
    <row r="872">
      <c r="A872" s="1" t="s">
        <v>3846</v>
      </c>
      <c r="B872" s="1" t="s">
        <v>3847</v>
      </c>
      <c r="C872" s="1" t="s">
        <v>3848</v>
      </c>
      <c r="D872" s="1" t="s">
        <v>3849</v>
      </c>
      <c r="E872" s="2" t="str">
        <f>IMAGE("http://ift.tt/eA8V8J",1)</f>
        <v/>
      </c>
      <c r="F872" s="1" t="s">
        <v>4</v>
      </c>
      <c r="G872" s="3" t="s">
        <v>3850</v>
      </c>
    </row>
    <row r="873">
      <c r="A873" s="1" t="s">
        <v>3851</v>
      </c>
      <c r="B873" s="1" t="s">
        <v>2385</v>
      </c>
      <c r="C873" s="1" t="s">
        <v>3852</v>
      </c>
      <c r="D873" s="3" t="s">
        <v>3853</v>
      </c>
      <c r="E873" s="2" t="str">
        <f>IMAGE("http://ift.tt/1fAjMtw",1)</f>
        <v/>
      </c>
      <c r="F873" s="1" t="s">
        <v>4</v>
      </c>
      <c r="G873" s="3" t="s">
        <v>3854</v>
      </c>
    </row>
    <row r="874">
      <c r="A874" s="1" t="s">
        <v>3851</v>
      </c>
      <c r="B874" s="1" t="s">
        <v>3855</v>
      </c>
      <c r="C874" s="1" t="s">
        <v>3856</v>
      </c>
      <c r="D874" s="1" t="s">
        <v>3857</v>
      </c>
      <c r="E874" s="2" t="str">
        <f t="shared" ref="E874:E875" si="118">IMAGE("http://ift.tt/eA8V8J",1)</f>
        <v/>
      </c>
      <c r="F874" s="1" t="s">
        <v>4</v>
      </c>
      <c r="G874" s="3" t="s">
        <v>3858</v>
      </c>
    </row>
    <row r="875">
      <c r="A875" s="1" t="s">
        <v>3859</v>
      </c>
      <c r="B875" s="1" t="s">
        <v>3860</v>
      </c>
      <c r="C875" s="1" t="s">
        <v>3861</v>
      </c>
      <c r="D875" s="1" t="s">
        <v>3862</v>
      </c>
      <c r="E875" s="2" t="str">
        <f t="shared" si="118"/>
        <v/>
      </c>
      <c r="F875" s="1" t="s">
        <v>4</v>
      </c>
      <c r="G875" s="3" t="s">
        <v>3863</v>
      </c>
    </row>
    <row r="876">
      <c r="A876" s="1" t="s">
        <v>3864</v>
      </c>
      <c r="B876" s="1" t="s">
        <v>3865</v>
      </c>
      <c r="C876" s="1" t="s">
        <v>3866</v>
      </c>
      <c r="D876" s="3" t="s">
        <v>3867</v>
      </c>
      <c r="E876" s="2" t="str">
        <f>IMAGE("http://ift.tt/1aet6Uw",1)</f>
        <v/>
      </c>
      <c r="F876" s="1" t="s">
        <v>4</v>
      </c>
      <c r="G876" s="3" t="s">
        <v>3868</v>
      </c>
    </row>
    <row r="877">
      <c r="A877" s="1" t="s">
        <v>3869</v>
      </c>
      <c r="B877" s="1" t="s">
        <v>3870</v>
      </c>
      <c r="C877" s="1" t="s">
        <v>3871</v>
      </c>
      <c r="D877" s="3" t="s">
        <v>3872</v>
      </c>
      <c r="E877" s="2" t="str">
        <f>IMAGE("http://ift.tt/1bQ8YTK",1)</f>
        <v/>
      </c>
      <c r="F877" s="1" t="s">
        <v>4</v>
      </c>
      <c r="G877" s="3" t="s">
        <v>3873</v>
      </c>
    </row>
    <row r="878">
      <c r="A878" s="1" t="s">
        <v>3874</v>
      </c>
      <c r="B878" s="1" t="s">
        <v>3875</v>
      </c>
      <c r="C878" s="1" t="s">
        <v>3876</v>
      </c>
      <c r="D878" s="1" t="s">
        <v>3877</v>
      </c>
      <c r="E878" s="2" t="str">
        <f t="shared" ref="E878:E883" si="119">IMAGE("http://ift.tt/eA8V8J",1)</f>
        <v/>
      </c>
      <c r="F878" s="1" t="s">
        <v>4</v>
      </c>
      <c r="G878" s="3" t="s">
        <v>3878</v>
      </c>
    </row>
    <row r="879">
      <c r="A879" s="1" t="s">
        <v>3879</v>
      </c>
      <c r="B879" s="1" t="s">
        <v>3880</v>
      </c>
      <c r="C879" s="1" t="s">
        <v>3881</v>
      </c>
      <c r="D879" s="3" t="s">
        <v>3882</v>
      </c>
      <c r="E879" s="2" t="str">
        <f t="shared" si="119"/>
        <v/>
      </c>
      <c r="F879" s="1" t="s">
        <v>4</v>
      </c>
      <c r="G879" s="3" t="s">
        <v>3883</v>
      </c>
    </row>
    <row r="880">
      <c r="A880" s="1" t="s">
        <v>3879</v>
      </c>
      <c r="B880" s="1" t="s">
        <v>3884</v>
      </c>
      <c r="C880" s="1" t="s">
        <v>3885</v>
      </c>
      <c r="D880" s="1" t="s">
        <v>3886</v>
      </c>
      <c r="E880" s="2" t="str">
        <f t="shared" si="119"/>
        <v/>
      </c>
      <c r="F880" s="1" t="s">
        <v>4</v>
      </c>
      <c r="G880" s="3" t="s">
        <v>3887</v>
      </c>
    </row>
    <row r="881">
      <c r="A881" s="1" t="s">
        <v>3888</v>
      </c>
      <c r="B881" s="1" t="s">
        <v>3889</v>
      </c>
      <c r="C881" s="1" t="s">
        <v>3890</v>
      </c>
      <c r="D881" s="1" t="s">
        <v>3891</v>
      </c>
      <c r="E881" s="2" t="str">
        <f t="shared" si="119"/>
        <v/>
      </c>
      <c r="F881" s="1" t="s">
        <v>4</v>
      </c>
      <c r="G881" s="3" t="s">
        <v>3892</v>
      </c>
    </row>
    <row r="882">
      <c r="A882" s="1" t="s">
        <v>3893</v>
      </c>
      <c r="B882" s="1" t="s">
        <v>2273</v>
      </c>
      <c r="C882" s="1" t="s">
        <v>3894</v>
      </c>
      <c r="D882" s="1" t="s">
        <v>3895</v>
      </c>
      <c r="E882" s="2" t="str">
        <f t="shared" si="119"/>
        <v/>
      </c>
      <c r="F882" s="1" t="s">
        <v>4</v>
      </c>
      <c r="G882" s="3" t="s">
        <v>3896</v>
      </c>
    </row>
    <row r="883">
      <c r="A883" s="1" t="s">
        <v>3897</v>
      </c>
      <c r="B883" s="1" t="s">
        <v>3898</v>
      </c>
      <c r="C883" s="1" t="s">
        <v>3899</v>
      </c>
      <c r="D883" s="1" t="s">
        <v>3900</v>
      </c>
      <c r="E883" s="2" t="str">
        <f t="shared" si="119"/>
        <v/>
      </c>
      <c r="F883" s="1" t="s">
        <v>4</v>
      </c>
      <c r="G883" s="3" t="s">
        <v>3901</v>
      </c>
    </row>
    <row r="884">
      <c r="A884" s="1" t="s">
        <v>3897</v>
      </c>
      <c r="B884" s="1" t="s">
        <v>3902</v>
      </c>
      <c r="C884" s="1" t="s">
        <v>3903</v>
      </c>
      <c r="D884" s="3" t="s">
        <v>3904</v>
      </c>
      <c r="E884" s="2" t="str">
        <f>IMAGE("http://ift.tt/1fyy4eH",1)</f>
        <v/>
      </c>
      <c r="F884" s="1" t="s">
        <v>4</v>
      </c>
      <c r="G884" s="3" t="s">
        <v>3905</v>
      </c>
    </row>
    <row r="885">
      <c r="A885" s="1" t="s">
        <v>3906</v>
      </c>
      <c r="B885" s="1" t="s">
        <v>3216</v>
      </c>
      <c r="C885" s="1" t="s">
        <v>3907</v>
      </c>
      <c r="D885" s="3" t="s">
        <v>3844</v>
      </c>
      <c r="E885" s="2" t="str">
        <f>IMAGE("http://ift.tt/1fAjDGn",1)</f>
        <v/>
      </c>
      <c r="F885" s="1" t="s">
        <v>4</v>
      </c>
      <c r="G885" s="3" t="s">
        <v>3908</v>
      </c>
    </row>
    <row r="886">
      <c r="A886" s="1" t="s">
        <v>3909</v>
      </c>
      <c r="B886" s="1" t="s">
        <v>3910</v>
      </c>
      <c r="C886" s="1" t="s">
        <v>3911</v>
      </c>
      <c r="D886" s="1" t="s">
        <v>3912</v>
      </c>
      <c r="E886" s="2" t="str">
        <f t="shared" ref="E886:E888" si="120">IMAGE("http://ift.tt/eA8V8J",1)</f>
        <v/>
      </c>
      <c r="F886" s="1" t="s">
        <v>4</v>
      </c>
      <c r="G886" s="3" t="s">
        <v>3913</v>
      </c>
    </row>
    <row r="887">
      <c r="A887" s="1" t="s">
        <v>3914</v>
      </c>
      <c r="B887" s="1" t="s">
        <v>3915</v>
      </c>
      <c r="C887" s="1" t="s">
        <v>3916</v>
      </c>
      <c r="D887" s="1" t="s">
        <v>3917</v>
      </c>
      <c r="E887" s="2" t="str">
        <f t="shared" si="120"/>
        <v/>
      </c>
      <c r="F887" s="1" t="s">
        <v>4</v>
      </c>
      <c r="G887" s="3" t="s">
        <v>3918</v>
      </c>
    </row>
    <row r="888">
      <c r="A888" s="1" t="s">
        <v>3919</v>
      </c>
      <c r="B888" s="1" t="s">
        <v>3920</v>
      </c>
      <c r="C888" s="1" t="s">
        <v>3921</v>
      </c>
      <c r="D888" s="1" t="s">
        <v>3922</v>
      </c>
      <c r="E888" s="2" t="str">
        <f t="shared" si="120"/>
        <v/>
      </c>
      <c r="F888" s="1" t="s">
        <v>4</v>
      </c>
      <c r="G888" s="3" t="s">
        <v>3923</v>
      </c>
    </row>
    <row r="889">
      <c r="A889" s="1" t="s">
        <v>3924</v>
      </c>
      <c r="B889" s="1" t="s">
        <v>2826</v>
      </c>
      <c r="C889" s="1" t="s">
        <v>3925</v>
      </c>
      <c r="D889" s="3" t="s">
        <v>3926</v>
      </c>
      <c r="E889" s="2" t="str">
        <f>IMAGE("http://ift.tt/1kxKhS5",1)</f>
        <v/>
      </c>
      <c r="F889" s="1" t="s">
        <v>4</v>
      </c>
      <c r="G889" s="3" t="s">
        <v>3927</v>
      </c>
    </row>
    <row r="890">
      <c r="A890" s="1" t="s">
        <v>3928</v>
      </c>
      <c r="B890" s="1" t="s">
        <v>3929</v>
      </c>
      <c r="C890" s="1" t="s">
        <v>3930</v>
      </c>
      <c r="D890" s="3" t="s">
        <v>3931</v>
      </c>
      <c r="E890" s="2" t="str">
        <f>IMAGE("http://ift.tt/1kxKAMQ",1)</f>
        <v/>
      </c>
      <c r="F890" s="1" t="s">
        <v>4</v>
      </c>
      <c r="G890" s="3" t="s">
        <v>3932</v>
      </c>
    </row>
    <row r="891">
      <c r="A891" s="1" t="s">
        <v>3928</v>
      </c>
      <c r="B891" s="1" t="s">
        <v>3362</v>
      </c>
      <c r="C891" s="1" t="s">
        <v>3933</v>
      </c>
      <c r="D891" s="1" t="s">
        <v>3934</v>
      </c>
      <c r="E891" s="2" t="str">
        <f>IMAGE("http://ift.tt/eA8V8J",1)</f>
        <v/>
      </c>
      <c r="F891" s="1" t="s">
        <v>4</v>
      </c>
      <c r="G891" s="3" t="s">
        <v>3935</v>
      </c>
    </row>
    <row r="892">
      <c r="A892" s="1" t="s">
        <v>3936</v>
      </c>
      <c r="B892" s="1" t="s">
        <v>3937</v>
      </c>
      <c r="C892" s="1" t="s">
        <v>3938</v>
      </c>
      <c r="D892" s="3" t="s">
        <v>3939</v>
      </c>
      <c r="E892" s="2" t="str">
        <f>IMAGE("http://ift.tt/1dWcig5",1)</f>
        <v/>
      </c>
      <c r="F892" s="1" t="s">
        <v>4</v>
      </c>
      <c r="G892" s="3" t="s">
        <v>3940</v>
      </c>
    </row>
    <row r="893">
      <c r="A893" s="1" t="s">
        <v>3941</v>
      </c>
      <c r="B893" s="1" t="s">
        <v>3942</v>
      </c>
      <c r="C893" s="1" t="s">
        <v>3943</v>
      </c>
      <c r="D893" s="1" t="s">
        <v>3944</v>
      </c>
      <c r="E893" s="2" t="str">
        <f t="shared" ref="E893:E895" si="121">IMAGE("http://ift.tt/eA8V8J",1)</f>
        <v/>
      </c>
      <c r="F893" s="1" t="s">
        <v>4</v>
      </c>
      <c r="G893" s="3" t="s">
        <v>3945</v>
      </c>
    </row>
    <row r="894">
      <c r="A894" s="1" t="s">
        <v>3946</v>
      </c>
      <c r="B894" s="1" t="s">
        <v>3947</v>
      </c>
      <c r="C894" s="1" t="s">
        <v>3948</v>
      </c>
      <c r="D894" s="1" t="s">
        <v>3949</v>
      </c>
      <c r="E894" s="2" t="str">
        <f t="shared" si="121"/>
        <v/>
      </c>
      <c r="F894" s="1" t="s">
        <v>4</v>
      </c>
      <c r="G894" s="3" t="s">
        <v>3950</v>
      </c>
    </row>
    <row r="895">
      <c r="A895" s="1" t="s">
        <v>3951</v>
      </c>
      <c r="B895" s="1" t="s">
        <v>3952</v>
      </c>
      <c r="C895" s="1" t="s">
        <v>3953</v>
      </c>
      <c r="D895" s="1" t="s">
        <v>3954</v>
      </c>
      <c r="E895" s="2" t="str">
        <f t="shared" si="121"/>
        <v/>
      </c>
      <c r="F895" s="1" t="s">
        <v>4</v>
      </c>
      <c r="G895" s="3" t="s">
        <v>3955</v>
      </c>
    </row>
    <row r="896">
      <c r="A896" s="1" t="s">
        <v>3956</v>
      </c>
      <c r="B896" s="1" t="s">
        <v>3216</v>
      </c>
      <c r="C896" s="1" t="s">
        <v>3957</v>
      </c>
      <c r="D896" s="3" t="s">
        <v>3844</v>
      </c>
      <c r="E896" s="2" t="str">
        <f>IMAGE("http://ift.tt/1fAjDGn",1)</f>
        <v/>
      </c>
      <c r="F896" s="1" t="s">
        <v>4</v>
      </c>
      <c r="G896" s="3" t="s">
        <v>3958</v>
      </c>
    </row>
    <row r="897">
      <c r="A897" s="1" t="s">
        <v>3959</v>
      </c>
      <c r="B897" s="1" t="s">
        <v>2486</v>
      </c>
      <c r="C897" s="1" t="s">
        <v>3960</v>
      </c>
      <c r="D897" s="3" t="s">
        <v>3961</v>
      </c>
      <c r="E897" s="2" t="str">
        <f>IMAGE("http://ift.tt/1kxL7yc",1)</f>
        <v/>
      </c>
      <c r="F897" s="1" t="s">
        <v>4</v>
      </c>
      <c r="G897" s="3" t="s">
        <v>3962</v>
      </c>
    </row>
    <row r="898">
      <c r="A898" s="1" t="s">
        <v>3963</v>
      </c>
      <c r="B898" s="1" t="s">
        <v>1827</v>
      </c>
      <c r="C898" s="1" t="s">
        <v>3964</v>
      </c>
      <c r="D898" s="3" t="s">
        <v>3965</v>
      </c>
      <c r="E898" s="2" t="str">
        <f>IMAGE("http://ift.tt/1eiawfh",1)</f>
        <v/>
      </c>
      <c r="F898" s="1" t="s">
        <v>4</v>
      </c>
      <c r="G898" s="3" t="s">
        <v>3966</v>
      </c>
    </row>
    <row r="899">
      <c r="A899" s="1" t="s">
        <v>3967</v>
      </c>
      <c r="B899" s="1" t="s">
        <v>3968</v>
      </c>
      <c r="C899" s="1" t="s">
        <v>3969</v>
      </c>
      <c r="D899" s="3" t="s">
        <v>3970</v>
      </c>
      <c r="E899" s="2" t="str">
        <f>IMAGE("http://ift.tt/eA8V8J",1)</f>
        <v/>
      </c>
      <c r="F899" s="1" t="s">
        <v>4</v>
      </c>
      <c r="G899" s="3" t="s">
        <v>3971</v>
      </c>
    </row>
    <row r="900">
      <c r="A900" s="1" t="s">
        <v>2045</v>
      </c>
      <c r="B900" s="1" t="s">
        <v>3972</v>
      </c>
      <c r="C900" s="1" t="s">
        <v>2096</v>
      </c>
      <c r="D900" s="3" t="s">
        <v>2097</v>
      </c>
      <c r="E900" s="2" t="str">
        <f>IMAGE("http://ift.tt/1fqXn1C",1)</f>
        <v/>
      </c>
      <c r="F900" s="1" t="s">
        <v>4</v>
      </c>
      <c r="G900" s="3" t="s">
        <v>3973</v>
      </c>
    </row>
    <row r="901">
      <c r="A901" s="1" t="s">
        <v>3974</v>
      </c>
      <c r="B901" s="1" t="s">
        <v>3975</v>
      </c>
      <c r="C901" s="1" t="s">
        <v>3976</v>
      </c>
      <c r="D901" s="3" t="s">
        <v>3977</v>
      </c>
      <c r="E901" s="2" t="str">
        <f>IMAGE("http://ift.tt/1bk1bRu",1)</f>
        <v/>
      </c>
      <c r="F901" s="1" t="s">
        <v>4</v>
      </c>
      <c r="G901" s="3" t="s">
        <v>3978</v>
      </c>
    </row>
    <row r="902">
      <c r="A902" s="1" t="s">
        <v>3979</v>
      </c>
      <c r="B902" s="1" t="s">
        <v>2524</v>
      </c>
      <c r="C902" s="1" t="s">
        <v>3980</v>
      </c>
      <c r="D902" s="1" t="s">
        <v>3981</v>
      </c>
      <c r="E902" s="2" t="str">
        <f>IMAGE("http://ift.tt/eA8V8J",1)</f>
        <v/>
      </c>
      <c r="F902" s="1" t="s">
        <v>4</v>
      </c>
      <c r="G902" s="3" t="s">
        <v>3982</v>
      </c>
    </row>
    <row r="903">
      <c r="A903" s="1" t="s">
        <v>3983</v>
      </c>
      <c r="B903" s="1" t="s">
        <v>3984</v>
      </c>
      <c r="C903" s="1" t="s">
        <v>3985</v>
      </c>
      <c r="D903" s="3" t="s">
        <v>3986</v>
      </c>
      <c r="E903" s="2" t="str">
        <f>IMAGE("http://ift.tt/1cJLaVU",1)</f>
        <v/>
      </c>
      <c r="F903" s="1" t="s">
        <v>4</v>
      </c>
      <c r="G903" s="3" t="s">
        <v>3987</v>
      </c>
    </row>
    <row r="904">
      <c r="A904" s="1" t="s">
        <v>3988</v>
      </c>
      <c r="B904" s="1">
        <v>80000.0</v>
      </c>
      <c r="C904" s="1" t="s">
        <v>3989</v>
      </c>
      <c r="D904" s="3" t="s">
        <v>3990</v>
      </c>
      <c r="E904" s="2" t="str">
        <f>IMAGE("http://ift.tt/1k02Twg",1)</f>
        <v/>
      </c>
      <c r="F904" s="1" t="s">
        <v>4</v>
      </c>
      <c r="G904" s="3" t="s">
        <v>3991</v>
      </c>
    </row>
    <row r="905">
      <c r="A905" s="1" t="s">
        <v>3992</v>
      </c>
      <c r="B905" s="1" t="s">
        <v>3993</v>
      </c>
      <c r="C905" s="1" t="s">
        <v>3994</v>
      </c>
      <c r="D905" s="1" t="s">
        <v>9</v>
      </c>
      <c r="E905" s="2" t="str">
        <f>IMAGE("http://ift.tt/eA8V8J",1)</f>
        <v/>
      </c>
      <c r="F905" s="1" t="s">
        <v>4</v>
      </c>
      <c r="G905" s="3" t="s">
        <v>3995</v>
      </c>
    </row>
    <row r="906">
      <c r="A906" s="1" t="s">
        <v>3992</v>
      </c>
      <c r="B906" s="1" t="s">
        <v>3740</v>
      </c>
      <c r="C906" s="1" t="s">
        <v>3996</v>
      </c>
      <c r="D906" s="3" t="s">
        <v>3997</v>
      </c>
      <c r="E906" s="2" t="str">
        <f>IMAGE("http://ift.tt/1k03jTp",1)</f>
        <v/>
      </c>
      <c r="F906" s="1" t="s">
        <v>4</v>
      </c>
      <c r="G906" s="3" t="s">
        <v>3998</v>
      </c>
    </row>
    <row r="907">
      <c r="A907" s="1" t="s">
        <v>3999</v>
      </c>
      <c r="B907" s="1" t="s">
        <v>4000</v>
      </c>
      <c r="C907" s="1" t="s">
        <v>4001</v>
      </c>
      <c r="D907" s="3" t="s">
        <v>4002</v>
      </c>
      <c r="E907" s="2" t="str">
        <f>IMAGE("http://ift.tt/1i83JU7",1)</f>
        <v/>
      </c>
      <c r="F907" s="1" t="s">
        <v>4</v>
      </c>
      <c r="G907" s="3" t="s">
        <v>4003</v>
      </c>
    </row>
    <row r="908">
      <c r="A908" s="1" t="s">
        <v>4004</v>
      </c>
      <c r="B908" s="1" t="s">
        <v>2571</v>
      </c>
      <c r="C908" s="1" t="s">
        <v>4005</v>
      </c>
      <c r="D908" s="3" t="s">
        <v>4006</v>
      </c>
      <c r="E908" s="2" t="str">
        <f>IMAGE("http://ift.tt/1cJVw8a",1)</f>
        <v/>
      </c>
      <c r="F908" s="1" t="s">
        <v>4</v>
      </c>
      <c r="G908" s="3" t="s">
        <v>4007</v>
      </c>
    </row>
    <row r="909">
      <c r="A909" s="1" t="s">
        <v>3988</v>
      </c>
      <c r="B909" s="1">
        <v>80000.0</v>
      </c>
      <c r="C909" s="1" t="s">
        <v>3989</v>
      </c>
      <c r="D909" s="3" t="s">
        <v>3990</v>
      </c>
      <c r="E909" s="2" t="str">
        <f>IMAGE("http://ift.tt/1k02Twg",1)</f>
        <v/>
      </c>
      <c r="F909" s="1" t="s">
        <v>4</v>
      </c>
      <c r="G909" s="3" t="s">
        <v>3991</v>
      </c>
    </row>
    <row r="910">
      <c r="A910" s="1" t="s">
        <v>3992</v>
      </c>
      <c r="B910" s="1" t="s">
        <v>3993</v>
      </c>
      <c r="C910" s="1" t="s">
        <v>3994</v>
      </c>
      <c r="D910" s="1" t="s">
        <v>9</v>
      </c>
      <c r="E910" s="2" t="str">
        <f>IMAGE("http://ift.tt/eA8V8J",1)</f>
        <v/>
      </c>
      <c r="F910" s="1" t="s">
        <v>4</v>
      </c>
      <c r="G910" s="3" t="s">
        <v>3995</v>
      </c>
    </row>
    <row r="911">
      <c r="A911" s="1" t="s">
        <v>3992</v>
      </c>
      <c r="B911" s="1" t="s">
        <v>3740</v>
      </c>
      <c r="C911" s="1" t="s">
        <v>3996</v>
      </c>
      <c r="D911" s="3" t="s">
        <v>3997</v>
      </c>
      <c r="E911" s="2" t="str">
        <f>IMAGE("http://ift.tt/1k03jTp",1)</f>
        <v/>
      </c>
      <c r="F911" s="1" t="s">
        <v>4</v>
      </c>
      <c r="G911" s="3" t="s">
        <v>3998</v>
      </c>
    </row>
    <row r="912">
      <c r="A912" s="1" t="s">
        <v>4008</v>
      </c>
      <c r="B912" s="1" t="s">
        <v>4009</v>
      </c>
      <c r="C912" s="1" t="s">
        <v>4010</v>
      </c>
      <c r="D912" s="1" t="s">
        <v>4011</v>
      </c>
      <c r="E912" s="2" t="str">
        <f>IMAGE("http://ift.tt/eA8V8J",1)</f>
        <v/>
      </c>
      <c r="F912" s="1" t="s">
        <v>4</v>
      </c>
      <c r="G912" s="3" t="s">
        <v>4012</v>
      </c>
    </row>
    <row r="913">
      <c r="A913" s="1" t="s">
        <v>4013</v>
      </c>
      <c r="B913" s="1" t="s">
        <v>1863</v>
      </c>
      <c r="C913" s="1" t="s">
        <v>4014</v>
      </c>
      <c r="D913" s="3" t="s">
        <v>4015</v>
      </c>
      <c r="E913" s="2" t="str">
        <f>IMAGE("http://ift.tt/1fAWSlx",1)</f>
        <v/>
      </c>
      <c r="F913" s="1" t="s">
        <v>4</v>
      </c>
      <c r="G913" s="3" t="s">
        <v>4016</v>
      </c>
    </row>
    <row r="914">
      <c r="A914" s="1" t="s">
        <v>4017</v>
      </c>
      <c r="B914" s="1" t="s">
        <v>4018</v>
      </c>
      <c r="C914" s="1" t="s">
        <v>4019</v>
      </c>
      <c r="D914" s="1" t="s">
        <v>4020</v>
      </c>
      <c r="E914" s="2" t="str">
        <f t="shared" ref="E914:E915" si="122">IMAGE("http://ift.tt/eA8V8J",1)</f>
        <v/>
      </c>
      <c r="F914" s="1" t="s">
        <v>4</v>
      </c>
      <c r="G914" s="3" t="s">
        <v>4021</v>
      </c>
    </row>
    <row r="915">
      <c r="A915" s="1" t="s">
        <v>4022</v>
      </c>
      <c r="B915" s="1" t="s">
        <v>3367</v>
      </c>
      <c r="C915" s="1" t="s">
        <v>4023</v>
      </c>
      <c r="D915" s="1" t="s">
        <v>4024</v>
      </c>
      <c r="E915" s="2" t="str">
        <f t="shared" si="122"/>
        <v/>
      </c>
      <c r="F915" s="1" t="s">
        <v>4</v>
      </c>
      <c r="G915" s="3" t="s">
        <v>4025</v>
      </c>
    </row>
    <row r="916">
      <c r="A916" s="1" t="s">
        <v>4026</v>
      </c>
      <c r="B916" s="1" t="s">
        <v>4027</v>
      </c>
      <c r="C916" s="1" t="s">
        <v>4028</v>
      </c>
      <c r="D916" s="3" t="s">
        <v>4029</v>
      </c>
      <c r="E916" s="2" t="str">
        <f>IMAGE("http://ift.tt/1i8fU37",1)</f>
        <v/>
      </c>
      <c r="F916" s="1" t="s">
        <v>4</v>
      </c>
      <c r="G916" s="3" t="s">
        <v>4030</v>
      </c>
    </row>
    <row r="917">
      <c r="A917" s="1" t="s">
        <v>4031</v>
      </c>
      <c r="B917" s="1" t="s">
        <v>4032</v>
      </c>
      <c r="C917" s="1" t="s">
        <v>4033</v>
      </c>
      <c r="D917" s="1" t="s">
        <v>4034</v>
      </c>
      <c r="E917" s="2" t="str">
        <f>IMAGE("http://ift.tt/eA8V8J",1)</f>
        <v/>
      </c>
      <c r="F917" s="1" t="s">
        <v>4</v>
      </c>
      <c r="G917" s="3" t="s">
        <v>4035</v>
      </c>
    </row>
    <row r="918">
      <c r="A918" s="1" t="s">
        <v>4036</v>
      </c>
      <c r="B918" s="1" t="s">
        <v>1177</v>
      </c>
      <c r="C918" s="1" t="s">
        <v>4037</v>
      </c>
      <c r="D918" s="3" t="s">
        <v>3672</v>
      </c>
      <c r="E918" s="2" t="str">
        <f>IMAGE("http://ift.tt/Lncxdk",1)</f>
        <v/>
      </c>
      <c r="F918" s="1" t="s">
        <v>4</v>
      </c>
      <c r="G918" s="3" t="s">
        <v>4038</v>
      </c>
    </row>
    <row r="919">
      <c r="A919" s="1" t="s">
        <v>4039</v>
      </c>
      <c r="B919" s="1" t="s">
        <v>3984</v>
      </c>
      <c r="C919" s="1" t="s">
        <v>4040</v>
      </c>
      <c r="D919" s="3" t="s">
        <v>4041</v>
      </c>
      <c r="E919" s="2" t="str">
        <f>IMAGE("http://ift.tt/1i8h4Mb",1)</f>
        <v/>
      </c>
      <c r="F919" s="1" t="s">
        <v>4</v>
      </c>
      <c r="G919" s="3" t="s">
        <v>4042</v>
      </c>
    </row>
    <row r="920">
      <c r="A920" s="1" t="s">
        <v>4043</v>
      </c>
      <c r="B920" s="1" t="s">
        <v>1039</v>
      </c>
      <c r="C920" s="1" t="s">
        <v>4044</v>
      </c>
      <c r="D920" s="3" t="s">
        <v>4045</v>
      </c>
      <c r="E920" s="2" t="str">
        <f t="shared" ref="E920:E922" si="123">IMAGE("http://ift.tt/eA8V8J",1)</f>
        <v/>
      </c>
      <c r="F920" s="1" t="s">
        <v>4</v>
      </c>
      <c r="G920" s="3" t="s">
        <v>4046</v>
      </c>
    </row>
    <row r="921">
      <c r="A921" s="1" t="s">
        <v>4047</v>
      </c>
      <c r="B921" s="1" t="s">
        <v>344</v>
      </c>
      <c r="C921" s="1" t="s">
        <v>4048</v>
      </c>
      <c r="D921" s="1" t="s">
        <v>4049</v>
      </c>
      <c r="E921" s="2" t="str">
        <f t="shared" si="123"/>
        <v/>
      </c>
      <c r="F921" s="1" t="s">
        <v>4</v>
      </c>
      <c r="G921" s="3" t="s">
        <v>4050</v>
      </c>
    </row>
    <row r="922">
      <c r="A922" s="1" t="s">
        <v>4047</v>
      </c>
      <c r="B922" s="1" t="s">
        <v>4051</v>
      </c>
      <c r="C922" s="1" t="s">
        <v>4052</v>
      </c>
      <c r="D922" s="1" t="s">
        <v>4053</v>
      </c>
      <c r="E922" s="2" t="str">
        <f t="shared" si="123"/>
        <v/>
      </c>
      <c r="F922" s="1" t="s">
        <v>4</v>
      </c>
      <c r="G922" s="3" t="s">
        <v>4054</v>
      </c>
    </row>
    <row r="923">
      <c r="A923" s="1" t="s">
        <v>4055</v>
      </c>
      <c r="B923" s="1" t="s">
        <v>3105</v>
      </c>
      <c r="C923" s="1" t="s">
        <v>4056</v>
      </c>
      <c r="D923" s="3" t="s">
        <v>3107</v>
      </c>
      <c r="E923" s="2" t="str">
        <f>IMAGE("http://ift.tt/1dGXmYY",1)</f>
        <v/>
      </c>
      <c r="F923" s="1" t="s">
        <v>4</v>
      </c>
      <c r="G923" s="3" t="s">
        <v>4057</v>
      </c>
    </row>
    <row r="924">
      <c r="A924" s="1" t="s">
        <v>4058</v>
      </c>
      <c r="B924" s="1" t="s">
        <v>1142</v>
      </c>
      <c r="C924" s="1" t="s">
        <v>4059</v>
      </c>
      <c r="D924" s="1" t="s">
        <v>9</v>
      </c>
      <c r="E924" s="2" t="str">
        <f>IMAGE("http://ift.tt/eA8V8J",1)</f>
        <v/>
      </c>
      <c r="F924" s="1" t="s">
        <v>4</v>
      </c>
      <c r="G924" s="3" t="s">
        <v>4060</v>
      </c>
    </row>
    <row r="925">
      <c r="A925" s="1" t="s">
        <v>4061</v>
      </c>
      <c r="B925" s="1" t="s">
        <v>2188</v>
      </c>
      <c r="C925" s="1" t="s">
        <v>4062</v>
      </c>
      <c r="D925" s="3" t="s">
        <v>4063</v>
      </c>
      <c r="E925" s="2" t="str">
        <f>IMAGE("http://ift.tt/1cK3n5U",1)</f>
        <v/>
      </c>
      <c r="F925" s="1" t="s">
        <v>4</v>
      </c>
      <c r="G925" s="3" t="s">
        <v>4064</v>
      </c>
    </row>
    <row r="926">
      <c r="A926" s="1" t="s">
        <v>4065</v>
      </c>
      <c r="B926" s="1" t="s">
        <v>4066</v>
      </c>
      <c r="C926" s="1" t="s">
        <v>4067</v>
      </c>
      <c r="D926" s="3" t="s">
        <v>4068</v>
      </c>
      <c r="E926" s="2" t="str">
        <f>IMAGE("http://ift.tt/1cK3vSK",1)</f>
        <v/>
      </c>
      <c r="F926" s="1" t="s">
        <v>4</v>
      </c>
      <c r="G926" s="3" t="s">
        <v>4069</v>
      </c>
    </row>
    <row r="927">
      <c r="A927" s="1" t="s">
        <v>4065</v>
      </c>
      <c r="B927" s="1" t="s">
        <v>4070</v>
      </c>
      <c r="C927" s="1" t="s">
        <v>4071</v>
      </c>
      <c r="D927" s="1" t="s">
        <v>4072</v>
      </c>
      <c r="E927" s="2" t="str">
        <f t="shared" ref="E927:E928" si="124">IMAGE("http://ift.tt/eA8V8J",1)</f>
        <v/>
      </c>
      <c r="F927" s="1" t="s">
        <v>4</v>
      </c>
      <c r="G927" s="3" t="s">
        <v>4073</v>
      </c>
    </row>
    <row r="928">
      <c r="A928" s="1" t="s">
        <v>4074</v>
      </c>
      <c r="B928" s="1" t="s">
        <v>4075</v>
      </c>
      <c r="C928" s="1" t="s">
        <v>4076</v>
      </c>
      <c r="D928" s="1" t="s">
        <v>4077</v>
      </c>
      <c r="E928" s="2" t="str">
        <f t="shared" si="124"/>
        <v/>
      </c>
      <c r="F928" s="1" t="s">
        <v>4</v>
      </c>
      <c r="G928" s="3" t="s">
        <v>4078</v>
      </c>
    </row>
    <row r="929">
      <c r="A929" s="1" t="s">
        <v>4079</v>
      </c>
      <c r="B929" s="1" t="s">
        <v>113</v>
      </c>
      <c r="C929" s="1" t="s">
        <v>4080</v>
      </c>
      <c r="D929" s="3" t="s">
        <v>4081</v>
      </c>
      <c r="E929" s="2" t="str">
        <f>IMAGE("http://ift.tt/1cK3Wwq",1)</f>
        <v/>
      </c>
      <c r="F929" s="1" t="s">
        <v>4</v>
      </c>
      <c r="G929" s="3" t="s">
        <v>4082</v>
      </c>
    </row>
    <row r="930">
      <c r="A930" s="1" t="s">
        <v>4083</v>
      </c>
      <c r="B930" s="1" t="s">
        <v>113</v>
      </c>
      <c r="C930" s="1" t="s">
        <v>4084</v>
      </c>
      <c r="D930" s="3" t="s">
        <v>4085</v>
      </c>
      <c r="E930" s="2" t="str">
        <f>IMAGE("http://ift.tt/1maYO86",1)</f>
        <v/>
      </c>
      <c r="F930" s="1" t="s">
        <v>4</v>
      </c>
      <c r="G930" s="3" t="s">
        <v>4086</v>
      </c>
    </row>
    <row r="931">
      <c r="A931" s="1" t="s">
        <v>4083</v>
      </c>
      <c r="B931" s="1" t="s">
        <v>4087</v>
      </c>
      <c r="C931" s="1" t="s">
        <v>4088</v>
      </c>
      <c r="D931" s="3" t="s">
        <v>4089</v>
      </c>
      <c r="E931" s="2" t="str">
        <f>IMAGE("http://ift.tt/1cK47Yu",1)</f>
        <v/>
      </c>
      <c r="F931" s="1" t="s">
        <v>4</v>
      </c>
      <c r="G931" s="3" t="s">
        <v>4090</v>
      </c>
    </row>
    <row r="932">
      <c r="A932" s="1" t="s">
        <v>4091</v>
      </c>
      <c r="B932" s="1" t="s">
        <v>1696</v>
      </c>
      <c r="C932" s="1" t="s">
        <v>4092</v>
      </c>
      <c r="D932" s="3" t="s">
        <v>4093</v>
      </c>
      <c r="E932" s="2" t="str">
        <f t="shared" ref="E932:E933" si="125">IMAGE("http://ift.tt/eA8V8J",1)</f>
        <v/>
      </c>
      <c r="F932" s="1" t="s">
        <v>4</v>
      </c>
      <c r="G932" s="3" t="s">
        <v>4094</v>
      </c>
    </row>
    <row r="933">
      <c r="A933" s="1" t="s">
        <v>4095</v>
      </c>
      <c r="B933" s="1" t="s">
        <v>4096</v>
      </c>
      <c r="C933" s="1" t="s">
        <v>4097</v>
      </c>
      <c r="D933" s="1" t="s">
        <v>4098</v>
      </c>
      <c r="E933" s="2" t="str">
        <f t="shared" si="125"/>
        <v/>
      </c>
      <c r="F933" s="1" t="s">
        <v>4</v>
      </c>
      <c r="G933" s="3" t="s">
        <v>4099</v>
      </c>
    </row>
    <row r="934">
      <c r="A934" s="1" t="s">
        <v>4100</v>
      </c>
      <c r="B934" s="1" t="s">
        <v>2166</v>
      </c>
      <c r="C934" s="1" t="s">
        <v>4101</v>
      </c>
      <c r="D934" s="3" t="s">
        <v>4102</v>
      </c>
      <c r="E934" s="2" t="str">
        <f>IMAGE("http://ift.tt/1gVzG1h",1)</f>
        <v/>
      </c>
      <c r="F934" s="1" t="s">
        <v>4</v>
      </c>
      <c r="G934" s="3" t="s">
        <v>4103</v>
      </c>
    </row>
    <row r="935">
      <c r="A935" s="1" t="s">
        <v>4104</v>
      </c>
      <c r="B935" s="1" t="s">
        <v>4105</v>
      </c>
      <c r="C935" s="1" t="s">
        <v>4106</v>
      </c>
      <c r="D935" s="1" t="s">
        <v>4107</v>
      </c>
      <c r="E935" s="2" t="str">
        <f t="shared" ref="E935:E938" si="126">IMAGE("http://ift.tt/eA8V8J",1)</f>
        <v/>
      </c>
      <c r="F935" s="1" t="s">
        <v>4</v>
      </c>
      <c r="G935" s="3" t="s">
        <v>4108</v>
      </c>
    </row>
    <row r="936">
      <c r="A936" s="1" t="s">
        <v>4109</v>
      </c>
      <c r="B936" s="1" t="s">
        <v>4110</v>
      </c>
      <c r="C936" s="1" t="s">
        <v>4111</v>
      </c>
      <c r="D936" s="1" t="s">
        <v>4112</v>
      </c>
      <c r="E936" s="2" t="str">
        <f t="shared" si="126"/>
        <v/>
      </c>
      <c r="F936" s="1" t="s">
        <v>4</v>
      </c>
      <c r="G936" s="3" t="s">
        <v>4113</v>
      </c>
    </row>
    <row r="937">
      <c r="A937" s="1" t="s">
        <v>4114</v>
      </c>
      <c r="B937" s="1" t="s">
        <v>4115</v>
      </c>
      <c r="C937" s="1" t="s">
        <v>4116</v>
      </c>
      <c r="D937" s="1" t="s">
        <v>4117</v>
      </c>
      <c r="E937" s="2" t="str">
        <f t="shared" si="126"/>
        <v/>
      </c>
      <c r="F937" s="1" t="s">
        <v>4</v>
      </c>
      <c r="G937" s="3" t="s">
        <v>4118</v>
      </c>
    </row>
    <row r="938">
      <c r="A938" s="1" t="s">
        <v>4114</v>
      </c>
      <c r="B938" s="1" t="s">
        <v>4119</v>
      </c>
      <c r="C938" s="1" t="s">
        <v>4120</v>
      </c>
      <c r="D938" s="1" t="s">
        <v>4121</v>
      </c>
      <c r="E938" s="2" t="str">
        <f t="shared" si="126"/>
        <v/>
      </c>
      <c r="F938" s="1" t="s">
        <v>4</v>
      </c>
      <c r="G938" s="3" t="s">
        <v>4122</v>
      </c>
    </row>
    <row r="939">
      <c r="A939" s="1" t="s">
        <v>4123</v>
      </c>
      <c r="B939" s="1" t="s">
        <v>4124</v>
      </c>
      <c r="C939" s="1" t="s">
        <v>4125</v>
      </c>
      <c r="D939" s="3" t="s">
        <v>4126</v>
      </c>
      <c r="E939" s="2" t="str">
        <f>IMAGE("http://ift.tt/1bhMXNL",1)</f>
        <v/>
      </c>
      <c r="F939" s="1" t="s">
        <v>4</v>
      </c>
      <c r="G939" s="3" t="s">
        <v>4127</v>
      </c>
    </row>
    <row r="940">
      <c r="A940" s="1" t="s">
        <v>4128</v>
      </c>
      <c r="B940" s="1" t="s">
        <v>4129</v>
      </c>
      <c r="C940" s="1" t="s">
        <v>4130</v>
      </c>
      <c r="D940" s="3" t="s">
        <v>4131</v>
      </c>
      <c r="E940" s="2" t="str">
        <f>IMAGE("http://ift.tt/1fz0hBW",1)</f>
        <v/>
      </c>
      <c r="F940" s="1" t="s">
        <v>4</v>
      </c>
      <c r="G940" s="3" t="s">
        <v>4132</v>
      </c>
    </row>
    <row r="941">
      <c r="A941" s="1" t="s">
        <v>4133</v>
      </c>
      <c r="B941" s="1" t="s">
        <v>4134</v>
      </c>
      <c r="C941" s="1" t="s">
        <v>4135</v>
      </c>
      <c r="D941" s="3" t="s">
        <v>4136</v>
      </c>
      <c r="E941" s="2" t="str">
        <f t="shared" ref="E941:E942" si="127">IMAGE("http://ift.tt/eA8V8J",1)</f>
        <v/>
      </c>
      <c r="F941" s="1" t="s">
        <v>4</v>
      </c>
      <c r="G941" s="3" t="s">
        <v>4137</v>
      </c>
    </row>
    <row r="942">
      <c r="A942" s="1" t="s">
        <v>4138</v>
      </c>
      <c r="B942" s="1" t="s">
        <v>4139</v>
      </c>
      <c r="C942" s="1" t="s">
        <v>4140</v>
      </c>
      <c r="D942" s="1" t="s">
        <v>4141</v>
      </c>
      <c r="E942" s="2" t="str">
        <f t="shared" si="127"/>
        <v/>
      </c>
      <c r="F942" s="1" t="s">
        <v>4</v>
      </c>
      <c r="G942" s="3" t="s">
        <v>4142</v>
      </c>
    </row>
    <row r="943">
      <c r="A943" s="1" t="s">
        <v>4143</v>
      </c>
      <c r="B943" s="1" t="s">
        <v>2223</v>
      </c>
      <c r="C943" s="1" t="s">
        <v>4144</v>
      </c>
      <c r="D943" s="3" t="s">
        <v>4145</v>
      </c>
      <c r="E943" s="2" t="str">
        <f>IMAGE("http://ift.tt/1fz0nJZ",1)</f>
        <v/>
      </c>
      <c r="F943" s="1" t="s">
        <v>4</v>
      </c>
      <c r="G943" s="3" t="s">
        <v>4146</v>
      </c>
    </row>
    <row r="944">
      <c r="A944" s="1" t="s">
        <v>4147</v>
      </c>
      <c r="B944" s="1" t="s">
        <v>2223</v>
      </c>
      <c r="C944" s="1" t="s">
        <v>4148</v>
      </c>
      <c r="D944" s="3" t="s">
        <v>4149</v>
      </c>
      <c r="E944" s="2" t="str">
        <f>IMAGE("http://ift.tt/1kxWl5S",1)</f>
        <v/>
      </c>
      <c r="F944" s="1" t="s">
        <v>4</v>
      </c>
      <c r="G944" s="3" t="s">
        <v>4150</v>
      </c>
    </row>
    <row r="945">
      <c r="A945" s="1" t="s">
        <v>4151</v>
      </c>
      <c r="B945" s="1" t="s">
        <v>4152</v>
      </c>
      <c r="C945" s="1" t="s">
        <v>4153</v>
      </c>
      <c r="D945" s="1" t="s">
        <v>4154</v>
      </c>
      <c r="E945" s="2" t="str">
        <f>IMAGE("http://ift.tt/eA8V8J",1)</f>
        <v/>
      </c>
      <c r="F945" s="1" t="s">
        <v>4</v>
      </c>
      <c r="G945" s="3" t="s">
        <v>4155</v>
      </c>
    </row>
    <row r="946">
      <c r="A946" s="1" t="s">
        <v>4156</v>
      </c>
      <c r="B946" s="1" t="s">
        <v>4157</v>
      </c>
      <c r="C946" s="1" t="s">
        <v>4158</v>
      </c>
      <c r="D946" s="3" t="s">
        <v>4159</v>
      </c>
      <c r="E946" s="2" t="str">
        <f>IMAGE("http://ift.tt/1fvgSGh",1)</f>
        <v/>
      </c>
      <c r="F946" s="1" t="s">
        <v>4</v>
      </c>
      <c r="G946" s="3" t="s">
        <v>4160</v>
      </c>
    </row>
    <row r="947">
      <c r="A947" s="1" t="s">
        <v>4161</v>
      </c>
      <c r="B947" s="1" t="s">
        <v>3634</v>
      </c>
      <c r="C947" s="1" t="s">
        <v>4162</v>
      </c>
      <c r="D947" s="3" t="s">
        <v>4163</v>
      </c>
      <c r="E947" s="2" t="str">
        <f>IMAGE("http://ift.tt/1k0qGwb",1)</f>
        <v/>
      </c>
      <c r="F947" s="1" t="s">
        <v>4</v>
      </c>
      <c r="G947" s="3" t="s">
        <v>4164</v>
      </c>
    </row>
    <row r="948">
      <c r="A948" s="1" t="s">
        <v>4165</v>
      </c>
      <c r="B948" s="1" t="s">
        <v>4166</v>
      </c>
      <c r="C948" s="1" t="s">
        <v>4167</v>
      </c>
      <c r="D948" s="1" t="s">
        <v>4168</v>
      </c>
      <c r="E948" s="2" t="str">
        <f>IMAGE("http://ift.tt/eA8V8J",1)</f>
        <v/>
      </c>
      <c r="F948" s="1" t="s">
        <v>4</v>
      </c>
      <c r="G948" s="3" t="s">
        <v>4169</v>
      </c>
    </row>
    <row r="949">
      <c r="A949" s="1" t="s">
        <v>4170</v>
      </c>
      <c r="B949" s="1" t="s">
        <v>4171</v>
      </c>
      <c r="C949" s="1" t="s">
        <v>4172</v>
      </c>
      <c r="D949" s="3" t="s">
        <v>4173</v>
      </c>
      <c r="E949" s="2" t="str">
        <f>IMAGE("http://ift.tt/1ckghGz",1)</f>
        <v/>
      </c>
      <c r="F949" s="1" t="s">
        <v>4</v>
      </c>
      <c r="G949" s="3" t="s">
        <v>4174</v>
      </c>
    </row>
    <row r="950">
      <c r="A950" s="1" t="s">
        <v>4175</v>
      </c>
      <c r="B950" s="1" t="s">
        <v>4176</v>
      </c>
      <c r="C950" s="1" t="s">
        <v>4177</v>
      </c>
      <c r="D950" s="1" t="s">
        <v>9</v>
      </c>
      <c r="E950" s="2" t="str">
        <f t="shared" ref="E950:E951" si="128">IMAGE("http://ift.tt/eA8V8J",1)</f>
        <v/>
      </c>
      <c r="F950" s="1" t="s">
        <v>4</v>
      </c>
      <c r="G950" s="3" t="s">
        <v>4178</v>
      </c>
    </row>
    <row r="951">
      <c r="A951" s="1" t="s">
        <v>4179</v>
      </c>
      <c r="B951" s="1" t="s">
        <v>4180</v>
      </c>
      <c r="C951" s="1" t="s">
        <v>4181</v>
      </c>
      <c r="D951" s="1" t="s">
        <v>4182</v>
      </c>
      <c r="E951" s="2" t="str">
        <f t="shared" si="128"/>
        <v/>
      </c>
      <c r="F951" s="1" t="s">
        <v>4</v>
      </c>
      <c r="G951" s="3" t="s">
        <v>4183</v>
      </c>
    </row>
    <row r="952">
      <c r="A952" s="1" t="s">
        <v>4184</v>
      </c>
      <c r="B952" s="1" t="s">
        <v>4185</v>
      </c>
      <c r="C952" s="1" t="s">
        <v>4186</v>
      </c>
      <c r="D952" s="3" t="s">
        <v>4187</v>
      </c>
      <c r="E952" s="2" t="str">
        <f>IMAGE("http://ift.tt/1nEZR0N",1)</f>
        <v/>
      </c>
      <c r="F952" s="1" t="s">
        <v>4</v>
      </c>
      <c r="G952" s="3" t="s">
        <v>4188</v>
      </c>
    </row>
    <row r="953">
      <c r="A953" s="1" t="s">
        <v>4189</v>
      </c>
      <c r="B953" s="1" t="s">
        <v>4190</v>
      </c>
      <c r="C953" s="1" t="s">
        <v>4191</v>
      </c>
      <c r="D953" s="3" t="s">
        <v>4192</v>
      </c>
      <c r="E953" s="2" t="str">
        <f>IMAGE("http://ift.tt/1nF00Bt",1)</f>
        <v/>
      </c>
      <c r="F953" s="1" t="s">
        <v>4</v>
      </c>
      <c r="G953" s="3" t="s">
        <v>4193</v>
      </c>
    </row>
    <row r="954">
      <c r="A954" s="1" t="s">
        <v>4194</v>
      </c>
      <c r="B954" s="1" t="s">
        <v>4195</v>
      </c>
      <c r="C954" s="1" t="s">
        <v>4196</v>
      </c>
      <c r="D954" s="1" t="s">
        <v>4197</v>
      </c>
      <c r="E954" s="2" t="str">
        <f>IMAGE("http://ift.tt/eA8V8J",1)</f>
        <v/>
      </c>
      <c r="F954" s="1" t="s">
        <v>4</v>
      </c>
      <c r="G954" s="3" t="s">
        <v>4198</v>
      </c>
    </row>
    <row r="955">
      <c r="A955" s="1" t="s">
        <v>4199</v>
      </c>
      <c r="B955" s="1" t="s">
        <v>4200</v>
      </c>
      <c r="C955" s="1" t="s">
        <v>4201</v>
      </c>
      <c r="D955" s="3" t="s">
        <v>4202</v>
      </c>
      <c r="E955" s="2" t="str">
        <f>IMAGE("http://ift.tt/1eiReX3",1)</f>
        <v/>
      </c>
      <c r="F955" s="1" t="s">
        <v>4</v>
      </c>
      <c r="G955" s="3" t="s">
        <v>4203</v>
      </c>
    </row>
    <row r="956">
      <c r="A956" s="1" t="s">
        <v>4204</v>
      </c>
      <c r="B956" s="1" t="s">
        <v>4205</v>
      </c>
      <c r="C956" s="1" t="s">
        <v>4206</v>
      </c>
      <c r="D956" s="3" t="s">
        <v>4207</v>
      </c>
      <c r="E956" s="2" t="str">
        <f>IMAGE("http://ift.tt/1eiRl52",1)</f>
        <v/>
      </c>
      <c r="F956" s="1" t="s">
        <v>4</v>
      </c>
      <c r="G956" s="3" t="s">
        <v>4208</v>
      </c>
    </row>
    <row r="957">
      <c r="A957" s="1" t="s">
        <v>4204</v>
      </c>
      <c r="B957" s="1" t="s">
        <v>132</v>
      </c>
      <c r="C957" s="1" t="s">
        <v>4209</v>
      </c>
      <c r="D957" s="1" t="s">
        <v>4210</v>
      </c>
      <c r="E957" s="2" t="str">
        <f>IMAGE("http://ift.tt/eA8V8J",1)</f>
        <v/>
      </c>
      <c r="F957" s="1" t="s">
        <v>4</v>
      </c>
      <c r="G957" s="3" t="s">
        <v>4211</v>
      </c>
    </row>
    <row r="958">
      <c r="A958" s="1" t="s">
        <v>4212</v>
      </c>
      <c r="B958" s="1" t="s">
        <v>4213</v>
      </c>
      <c r="C958" s="1" t="s">
        <v>4214</v>
      </c>
      <c r="D958" s="3" t="s">
        <v>4215</v>
      </c>
      <c r="E958" s="2" t="str">
        <f>IMAGE("http://ift.tt/1eiRwgR",1)</f>
        <v/>
      </c>
      <c r="F958" s="1" t="s">
        <v>4</v>
      </c>
      <c r="G958" s="3" t="s">
        <v>4216</v>
      </c>
    </row>
    <row r="959">
      <c r="A959" s="1" t="s">
        <v>4212</v>
      </c>
      <c r="B959" s="1" t="s">
        <v>4217</v>
      </c>
      <c r="C959" s="1" t="s">
        <v>4218</v>
      </c>
      <c r="D959" s="3" t="s">
        <v>4219</v>
      </c>
      <c r="E959" s="2" t="str">
        <f t="shared" ref="E959:E961" si="129">IMAGE("http://ift.tt/eA8V8J",1)</f>
        <v/>
      </c>
      <c r="F959" s="1" t="s">
        <v>4</v>
      </c>
      <c r="G959" s="3" t="s">
        <v>4220</v>
      </c>
    </row>
    <row r="960">
      <c r="A960" s="1" t="s">
        <v>4221</v>
      </c>
      <c r="B960" s="1" t="s">
        <v>4222</v>
      </c>
      <c r="C960" s="1" t="s">
        <v>4223</v>
      </c>
      <c r="D960" s="1" t="s">
        <v>4224</v>
      </c>
      <c r="E960" s="2" t="str">
        <f t="shared" si="129"/>
        <v/>
      </c>
      <c r="F960" s="1" t="s">
        <v>4</v>
      </c>
      <c r="G960" s="3" t="s">
        <v>4225</v>
      </c>
    </row>
    <row r="961">
      <c r="A961" s="1" t="s">
        <v>4226</v>
      </c>
      <c r="B961" s="1" t="s">
        <v>226</v>
      </c>
      <c r="C961" s="1" t="s">
        <v>4227</v>
      </c>
      <c r="D961" s="1" t="s">
        <v>4228</v>
      </c>
      <c r="E961" s="2" t="str">
        <f t="shared" si="129"/>
        <v/>
      </c>
      <c r="F961" s="1" t="s">
        <v>4</v>
      </c>
      <c r="G961" s="3" t="s">
        <v>4229</v>
      </c>
    </row>
    <row r="962">
      <c r="A962" s="1" t="s">
        <v>4230</v>
      </c>
      <c r="B962" s="1" t="s">
        <v>4231</v>
      </c>
      <c r="C962" s="1" t="s">
        <v>4232</v>
      </c>
      <c r="D962" s="3" t="s">
        <v>4233</v>
      </c>
      <c r="E962" s="2" t="str">
        <f>IMAGE("http://ift.tt/1fznvYS",1)</f>
        <v/>
      </c>
      <c r="F962" s="1" t="s">
        <v>4</v>
      </c>
      <c r="G962" s="3" t="s">
        <v>4234</v>
      </c>
    </row>
    <row r="963">
      <c r="A963" s="1" t="s">
        <v>4235</v>
      </c>
      <c r="B963" s="1" t="s">
        <v>4236</v>
      </c>
      <c r="C963" s="1" t="s">
        <v>4237</v>
      </c>
      <c r="D963" s="3" t="s">
        <v>4238</v>
      </c>
      <c r="E963" s="2" t="str">
        <f>IMAGE("http://ift.tt/1bilgUZ",1)</f>
        <v/>
      </c>
      <c r="F963" s="1" t="s">
        <v>4</v>
      </c>
      <c r="G963" s="3" t="s">
        <v>4239</v>
      </c>
    </row>
    <row r="964">
      <c r="A964" s="1" t="s">
        <v>4235</v>
      </c>
      <c r="B964" s="1" t="s">
        <v>4240</v>
      </c>
      <c r="C964" s="1" t="s">
        <v>4241</v>
      </c>
      <c r="D964" s="3" t="s">
        <v>4242</v>
      </c>
      <c r="E964" s="2" t="str">
        <f>IMAGE("http://ift.tt/1bkXGKv",1)</f>
        <v/>
      </c>
      <c r="F964" s="1" t="s">
        <v>4</v>
      </c>
      <c r="G964" s="3" t="s">
        <v>4243</v>
      </c>
    </row>
    <row r="965">
      <c r="A965" s="1" t="s">
        <v>4235</v>
      </c>
      <c r="B965" s="1" t="s">
        <v>4244</v>
      </c>
      <c r="C965" s="1" t="s">
        <v>4245</v>
      </c>
      <c r="D965" s="1" t="s">
        <v>9</v>
      </c>
      <c r="E965" s="2" t="str">
        <f t="shared" ref="E965:E968" si="130">IMAGE("http://ift.tt/eA8V8J",1)</f>
        <v/>
      </c>
      <c r="F965" s="1" t="s">
        <v>4</v>
      </c>
      <c r="G965" s="3" t="s">
        <v>4246</v>
      </c>
    </row>
    <row r="966">
      <c r="A966" s="1" t="s">
        <v>4247</v>
      </c>
      <c r="B966" s="1" t="s">
        <v>4248</v>
      </c>
      <c r="C966" s="1" t="s">
        <v>4249</v>
      </c>
      <c r="D966" s="1" t="s">
        <v>9</v>
      </c>
      <c r="E966" s="2" t="str">
        <f t="shared" si="130"/>
        <v/>
      </c>
      <c r="F966" s="1" t="s">
        <v>4</v>
      </c>
      <c r="G966" s="3" t="s">
        <v>4250</v>
      </c>
    </row>
    <row r="967">
      <c r="A967" s="1" t="s">
        <v>4251</v>
      </c>
      <c r="B967" s="1" t="s">
        <v>4252</v>
      </c>
      <c r="C967" s="1" t="s">
        <v>4253</v>
      </c>
      <c r="D967" s="1" t="s">
        <v>9</v>
      </c>
      <c r="E967" s="2" t="str">
        <f t="shared" si="130"/>
        <v/>
      </c>
      <c r="F967" s="1" t="s">
        <v>4</v>
      </c>
      <c r="G967" s="3" t="s">
        <v>4254</v>
      </c>
    </row>
    <row r="968">
      <c r="A968" s="1" t="s">
        <v>4255</v>
      </c>
      <c r="B968" s="1" t="s">
        <v>4256</v>
      </c>
      <c r="C968" s="1" t="s">
        <v>4257</v>
      </c>
      <c r="D968" s="3" t="s">
        <v>4258</v>
      </c>
      <c r="E968" s="2" t="str">
        <f t="shared" si="130"/>
        <v/>
      </c>
      <c r="F968" s="1" t="s">
        <v>4</v>
      </c>
      <c r="G968" s="3" t="s">
        <v>4259</v>
      </c>
    </row>
    <row r="969">
      <c r="A969" s="1" t="s">
        <v>4260</v>
      </c>
      <c r="B969" s="1" t="s">
        <v>4261</v>
      </c>
      <c r="C969" s="1" t="s">
        <v>4262</v>
      </c>
      <c r="D969" s="3" t="s">
        <v>4263</v>
      </c>
      <c r="E969" s="2" t="str">
        <f>IMAGE("http://ift.tt/LplkLT",1)</f>
        <v/>
      </c>
      <c r="F969" s="1" t="s">
        <v>4</v>
      </c>
      <c r="G969" s="3" t="s">
        <v>4264</v>
      </c>
    </row>
    <row r="970">
      <c r="A970" s="1" t="s">
        <v>4265</v>
      </c>
      <c r="B970" s="1" t="s">
        <v>4266</v>
      </c>
      <c r="C970" s="1" t="s">
        <v>4267</v>
      </c>
      <c r="D970" s="3" t="s">
        <v>4268</v>
      </c>
      <c r="E970" s="2" t="str">
        <f>IMAGE("http://ift.tt/1fzzEgg",1)</f>
        <v/>
      </c>
      <c r="F970" s="1" t="s">
        <v>4</v>
      </c>
      <c r="G970" s="3" t="s">
        <v>4269</v>
      </c>
    </row>
    <row r="971">
      <c r="A971" s="1" t="s">
        <v>4270</v>
      </c>
      <c r="B971" s="1" t="s">
        <v>4271</v>
      </c>
      <c r="C971" s="1" t="s">
        <v>4272</v>
      </c>
      <c r="D971" s="1" t="s">
        <v>4273</v>
      </c>
      <c r="E971" s="2" t="str">
        <f>IMAGE("http://ift.tt/eA8V8J",1)</f>
        <v/>
      </c>
      <c r="F971" s="1" t="s">
        <v>4</v>
      </c>
      <c r="G971" s="3" t="s">
        <v>4274</v>
      </c>
    </row>
    <row r="972">
      <c r="A972" s="1" t="s">
        <v>4275</v>
      </c>
      <c r="B972" s="1" t="s">
        <v>4276</v>
      </c>
      <c r="C972" s="1" t="s">
        <v>4277</v>
      </c>
      <c r="D972" s="3" t="s">
        <v>4278</v>
      </c>
      <c r="E972" s="2" t="str">
        <f>IMAGE("http://ift.tt/1fCxf3Z",1)</f>
        <v/>
      </c>
      <c r="F972" s="1" t="s">
        <v>4</v>
      </c>
      <c r="G972" s="3" t="s">
        <v>4279</v>
      </c>
    </row>
    <row r="973">
      <c r="A973" s="1" t="s">
        <v>4280</v>
      </c>
      <c r="B973" s="1" t="s">
        <v>1517</v>
      </c>
      <c r="C973" s="1" t="s">
        <v>4281</v>
      </c>
      <c r="D973" s="1" t="s">
        <v>4282</v>
      </c>
      <c r="E973" s="2" t="str">
        <f>IMAGE("http://ift.tt/eA8V8J",1)</f>
        <v/>
      </c>
      <c r="F973" s="1" t="s">
        <v>4</v>
      </c>
      <c r="G973" s="3" t="s">
        <v>4283</v>
      </c>
    </row>
    <row r="974">
      <c r="A974" s="1" t="s">
        <v>4280</v>
      </c>
      <c r="B974" s="1" t="s">
        <v>4276</v>
      </c>
      <c r="C974" s="1" t="s">
        <v>4284</v>
      </c>
      <c r="D974" s="3" t="s">
        <v>4285</v>
      </c>
      <c r="E974" s="2" t="str">
        <f>IMAGE("http://ift.tt/1ilwVaL",1)</f>
        <v/>
      </c>
      <c r="F974" s="1" t="s">
        <v>4</v>
      </c>
      <c r="G974" s="3" t="s">
        <v>4286</v>
      </c>
    </row>
    <row r="975">
      <c r="A975" s="1" t="s">
        <v>4287</v>
      </c>
      <c r="B975" s="1" t="s">
        <v>4276</v>
      </c>
      <c r="C975" s="1" t="s">
        <v>4288</v>
      </c>
      <c r="D975" s="3" t="s">
        <v>4289</v>
      </c>
      <c r="E975" s="2" t="str">
        <f>IMAGE("http://ift.tt/1ilx0v7",1)</f>
        <v/>
      </c>
      <c r="F975" s="1" t="s">
        <v>4</v>
      </c>
      <c r="G975" s="3" t="s">
        <v>4290</v>
      </c>
    </row>
    <row r="976">
      <c r="A976" s="1" t="s">
        <v>4291</v>
      </c>
      <c r="B976" s="1" t="s">
        <v>4292</v>
      </c>
      <c r="C976" s="1" t="s">
        <v>4293</v>
      </c>
      <c r="D976" s="3" t="s">
        <v>4294</v>
      </c>
      <c r="E976" s="2" t="str">
        <f>IMAGE("http://ift.tt/1j3JQ40",1)</f>
        <v/>
      </c>
      <c r="F976" s="1" t="s">
        <v>4</v>
      </c>
      <c r="G976" s="3" t="s">
        <v>4295</v>
      </c>
    </row>
    <row r="977">
      <c r="A977" s="1" t="s">
        <v>4296</v>
      </c>
      <c r="B977" s="1" t="s">
        <v>3805</v>
      </c>
      <c r="C977" s="1" t="s">
        <v>4297</v>
      </c>
      <c r="D977" s="3" t="s">
        <v>3807</v>
      </c>
      <c r="E977" s="2" t="str">
        <f>IMAGE("http://ift.tt/1kwVWR1",1)</f>
        <v/>
      </c>
      <c r="F977" s="1" t="s">
        <v>4</v>
      </c>
      <c r="G977" s="3" t="s">
        <v>4298</v>
      </c>
    </row>
    <row r="978">
      <c r="A978" s="1" t="s">
        <v>4235</v>
      </c>
      <c r="B978" s="1" t="s">
        <v>4236</v>
      </c>
      <c r="C978" s="1" t="s">
        <v>4237</v>
      </c>
      <c r="D978" s="3" t="s">
        <v>4238</v>
      </c>
      <c r="E978" s="2" t="str">
        <f>IMAGE("http://ift.tt/1bilgUZ",1)</f>
        <v/>
      </c>
      <c r="F978" s="1" t="s">
        <v>4</v>
      </c>
      <c r="G978" s="3" t="s">
        <v>4239</v>
      </c>
    </row>
    <row r="979">
      <c r="A979" s="1" t="s">
        <v>4235</v>
      </c>
      <c r="B979" s="1" t="s">
        <v>4240</v>
      </c>
      <c r="C979" s="1" t="s">
        <v>4241</v>
      </c>
      <c r="D979" s="3" t="s">
        <v>4242</v>
      </c>
      <c r="E979" s="2" t="str">
        <f>IMAGE("http://ift.tt/1bkXGKv",1)</f>
        <v/>
      </c>
      <c r="F979" s="1" t="s">
        <v>4</v>
      </c>
      <c r="G979" s="3" t="s">
        <v>4243</v>
      </c>
    </row>
    <row r="980">
      <c r="A980" s="1" t="s">
        <v>4235</v>
      </c>
      <c r="B980" s="1" t="s">
        <v>4244</v>
      </c>
      <c r="C980" s="1" t="s">
        <v>4245</v>
      </c>
      <c r="D980" s="1" t="s">
        <v>9</v>
      </c>
      <c r="E980" s="2" t="str">
        <f t="shared" ref="E980:E983" si="131">IMAGE("http://ift.tt/eA8V8J",1)</f>
        <v/>
      </c>
      <c r="F980" s="1" t="s">
        <v>4</v>
      </c>
      <c r="G980" s="3" t="s">
        <v>4246</v>
      </c>
    </row>
    <row r="981">
      <c r="A981" s="1" t="s">
        <v>4247</v>
      </c>
      <c r="B981" s="1" t="s">
        <v>4248</v>
      </c>
      <c r="C981" s="1" t="s">
        <v>4249</v>
      </c>
      <c r="D981" s="1" t="s">
        <v>9</v>
      </c>
      <c r="E981" s="2" t="str">
        <f t="shared" si="131"/>
        <v/>
      </c>
      <c r="F981" s="1" t="s">
        <v>4</v>
      </c>
      <c r="G981" s="3" t="s">
        <v>4250</v>
      </c>
    </row>
    <row r="982">
      <c r="A982" s="1" t="s">
        <v>4251</v>
      </c>
      <c r="B982" s="1" t="s">
        <v>4252</v>
      </c>
      <c r="C982" s="1" t="s">
        <v>4253</v>
      </c>
      <c r="D982" s="1" t="s">
        <v>9</v>
      </c>
      <c r="E982" s="2" t="str">
        <f t="shared" si="131"/>
        <v/>
      </c>
      <c r="F982" s="1" t="s">
        <v>4</v>
      </c>
      <c r="G982" s="3" t="s">
        <v>4254</v>
      </c>
    </row>
    <row r="983">
      <c r="A983" s="1" t="s">
        <v>4255</v>
      </c>
      <c r="B983" s="1" t="s">
        <v>4256</v>
      </c>
      <c r="C983" s="1" t="s">
        <v>4257</v>
      </c>
      <c r="D983" s="3" t="s">
        <v>4258</v>
      </c>
      <c r="E983" s="2" t="str">
        <f t="shared" si="131"/>
        <v/>
      </c>
      <c r="F983" s="1" t="s">
        <v>4</v>
      </c>
      <c r="G983" s="3" t="s">
        <v>4259</v>
      </c>
    </row>
    <row r="984">
      <c r="A984" s="1" t="s">
        <v>4260</v>
      </c>
      <c r="B984" s="1" t="s">
        <v>4261</v>
      </c>
      <c r="C984" s="1" t="s">
        <v>4262</v>
      </c>
      <c r="D984" s="3" t="s">
        <v>4263</v>
      </c>
      <c r="E984" s="2" t="str">
        <f>IMAGE("http://ift.tt/LplkLT",1)</f>
        <v/>
      </c>
      <c r="F984" s="1" t="s">
        <v>4</v>
      </c>
      <c r="G984" s="3" t="s">
        <v>4264</v>
      </c>
    </row>
    <row r="985">
      <c r="A985" s="1" t="s">
        <v>4265</v>
      </c>
      <c r="B985" s="1" t="s">
        <v>4266</v>
      </c>
      <c r="C985" s="1" t="s">
        <v>4267</v>
      </c>
      <c r="D985" s="3" t="s">
        <v>4268</v>
      </c>
      <c r="E985" s="2" t="str">
        <f>IMAGE("http://ift.tt/1fzzEgg",1)</f>
        <v/>
      </c>
      <c r="F985" s="1" t="s">
        <v>4</v>
      </c>
      <c r="G985" s="3" t="s">
        <v>4269</v>
      </c>
    </row>
    <row r="986">
      <c r="A986" s="1" t="s">
        <v>4299</v>
      </c>
      <c r="B986" s="1" t="s">
        <v>4300</v>
      </c>
      <c r="C986" s="1" t="s">
        <v>4301</v>
      </c>
      <c r="D986" s="3" t="s">
        <v>4302</v>
      </c>
      <c r="E986" s="2" t="str">
        <f>IMAGE("http://ift.tt/1bilHPp",1)</f>
        <v/>
      </c>
      <c r="F986" s="1" t="s">
        <v>4</v>
      </c>
      <c r="G986" s="3" t="s">
        <v>4303</v>
      </c>
    </row>
    <row r="987">
      <c r="A987" s="1" t="s">
        <v>4304</v>
      </c>
      <c r="B987" s="1" t="s">
        <v>4305</v>
      </c>
      <c r="C987" s="1" t="s">
        <v>4306</v>
      </c>
      <c r="D987" s="1" t="s">
        <v>4307</v>
      </c>
      <c r="E987" s="2" t="str">
        <f t="shared" ref="E987:E991" si="132">IMAGE("http://ift.tt/eA8V8J",1)</f>
        <v/>
      </c>
      <c r="F987" s="1" t="s">
        <v>4</v>
      </c>
      <c r="G987" s="3" t="s">
        <v>4308</v>
      </c>
    </row>
    <row r="988">
      <c r="A988" s="1" t="s">
        <v>4309</v>
      </c>
      <c r="B988" s="1" t="s">
        <v>4310</v>
      </c>
      <c r="C988" s="1" t="s">
        <v>4311</v>
      </c>
      <c r="D988" s="1" t="s">
        <v>4312</v>
      </c>
      <c r="E988" s="2" t="str">
        <f t="shared" si="132"/>
        <v/>
      </c>
      <c r="F988" s="1" t="s">
        <v>4</v>
      </c>
      <c r="G988" s="3" t="s">
        <v>4313</v>
      </c>
    </row>
    <row r="989">
      <c r="A989" s="1" t="s">
        <v>4314</v>
      </c>
      <c r="B989" s="1" t="s">
        <v>4315</v>
      </c>
      <c r="C989" s="1" t="s">
        <v>157</v>
      </c>
      <c r="D989" s="3" t="s">
        <v>4316</v>
      </c>
      <c r="E989" s="2" t="str">
        <f t="shared" si="132"/>
        <v/>
      </c>
      <c r="F989" s="1" t="s">
        <v>4</v>
      </c>
      <c r="G989" s="3" t="s">
        <v>4317</v>
      </c>
    </row>
    <row r="990">
      <c r="A990" s="1" t="s">
        <v>4318</v>
      </c>
      <c r="B990" s="1" t="s">
        <v>4319</v>
      </c>
      <c r="C990" s="1" t="s">
        <v>4320</v>
      </c>
      <c r="D990" s="1" t="s">
        <v>4321</v>
      </c>
      <c r="E990" s="2" t="str">
        <f t="shared" si="132"/>
        <v/>
      </c>
      <c r="F990" s="1" t="s">
        <v>4</v>
      </c>
      <c r="G990" s="3" t="s">
        <v>4322</v>
      </c>
    </row>
    <row r="991">
      <c r="A991" s="1" t="s">
        <v>4323</v>
      </c>
      <c r="B991" s="1" t="s">
        <v>2893</v>
      </c>
      <c r="C991" s="1" t="s">
        <v>4324</v>
      </c>
      <c r="D991" s="1" t="s">
        <v>9</v>
      </c>
      <c r="E991" s="2" t="str">
        <f t="shared" si="132"/>
        <v/>
      </c>
      <c r="F991" s="1" t="s">
        <v>4</v>
      </c>
      <c r="G991" s="3" t="s">
        <v>4325</v>
      </c>
    </row>
    <row r="992">
      <c r="A992" s="1" t="s">
        <v>4326</v>
      </c>
      <c r="B992" s="1" t="s">
        <v>4327</v>
      </c>
      <c r="C992" s="1" t="s">
        <v>4328</v>
      </c>
      <c r="D992" s="3" t="s">
        <v>4329</v>
      </c>
      <c r="E992" s="2" t="str">
        <f>IMAGE("http://ift.tt/1kAucez",1)</f>
        <v/>
      </c>
      <c r="F992" s="1" t="s">
        <v>4</v>
      </c>
      <c r="G992" s="3" t="s">
        <v>4330</v>
      </c>
    </row>
    <row r="993">
      <c r="A993" s="1" t="s">
        <v>4331</v>
      </c>
      <c r="B993" s="1" t="s">
        <v>1313</v>
      </c>
      <c r="C993" s="1" t="s">
        <v>4332</v>
      </c>
      <c r="D993" s="3" t="s">
        <v>4333</v>
      </c>
      <c r="E993" s="2" t="str">
        <f>IMAGE("http://ift.tt/1fzGkuU",1)</f>
        <v/>
      </c>
      <c r="F993" s="1" t="s">
        <v>4</v>
      </c>
      <c r="G993" s="3" t="s">
        <v>4334</v>
      </c>
    </row>
    <row r="994">
      <c r="A994" s="1" t="s">
        <v>4335</v>
      </c>
      <c r="B994" s="1" t="s">
        <v>4336</v>
      </c>
      <c r="C994" s="1" t="s">
        <v>4337</v>
      </c>
      <c r="D994" s="3" t="s">
        <v>3324</v>
      </c>
      <c r="E994" s="2" t="str">
        <f>IMAGE("http://ift.tt/1i3lfso",1)</f>
        <v/>
      </c>
      <c r="F994" s="1" t="s">
        <v>4</v>
      </c>
      <c r="G994" s="3" t="s">
        <v>4338</v>
      </c>
    </row>
    <row r="995">
      <c r="A995" s="1" t="s">
        <v>4339</v>
      </c>
      <c r="B995" s="1" t="s">
        <v>543</v>
      </c>
      <c r="C995" s="1" t="s">
        <v>4340</v>
      </c>
      <c r="D995" s="1" t="s">
        <v>4341</v>
      </c>
      <c r="E995" s="2" t="str">
        <f>IMAGE("http://ift.tt/eA8V8J",1)</f>
        <v/>
      </c>
      <c r="F995" s="1" t="s">
        <v>4</v>
      </c>
      <c r="G995" s="3" t="s">
        <v>4342</v>
      </c>
    </row>
    <row r="996">
      <c r="A996" s="1" t="s">
        <v>4343</v>
      </c>
      <c r="B996" s="1" t="s">
        <v>4344</v>
      </c>
      <c r="C996" s="1" t="s">
        <v>4345</v>
      </c>
      <c r="D996" s="3" t="s">
        <v>4346</v>
      </c>
      <c r="E996" s="2" t="str">
        <f>IMAGE("http://ift.tt/1bljJkm",1)</f>
        <v/>
      </c>
      <c r="F996" s="1" t="s">
        <v>4</v>
      </c>
      <c r="G996" s="3" t="s">
        <v>4347</v>
      </c>
    </row>
    <row r="997">
      <c r="A997" s="1" t="s">
        <v>4343</v>
      </c>
      <c r="B997" s="1" t="s">
        <v>4348</v>
      </c>
      <c r="C997" s="1" t="s">
        <v>4349</v>
      </c>
      <c r="D997" s="1" t="s">
        <v>4350</v>
      </c>
      <c r="E997" s="2" t="str">
        <f t="shared" ref="E997:E998" si="133">IMAGE("http://ift.tt/eA8V8J",1)</f>
        <v/>
      </c>
      <c r="F997" s="1" t="s">
        <v>4</v>
      </c>
      <c r="G997" s="3" t="s">
        <v>4351</v>
      </c>
    </row>
    <row r="998">
      <c r="A998" s="1" t="s">
        <v>4352</v>
      </c>
      <c r="B998" s="1" t="s">
        <v>22</v>
      </c>
      <c r="C998" s="1" t="s">
        <v>4353</v>
      </c>
      <c r="D998" s="1" t="s">
        <v>4354</v>
      </c>
      <c r="E998" s="2" t="str">
        <f t="shared" si="133"/>
        <v/>
      </c>
      <c r="F998" s="1" t="s">
        <v>4</v>
      </c>
      <c r="G998" s="3" t="s">
        <v>4355</v>
      </c>
    </row>
    <row r="999">
      <c r="A999" s="1" t="s">
        <v>4356</v>
      </c>
      <c r="B999" s="1" t="s">
        <v>2571</v>
      </c>
      <c r="C999" s="1" t="s">
        <v>4357</v>
      </c>
      <c r="D999" s="3" t="s">
        <v>4358</v>
      </c>
      <c r="E999" s="2" t="str">
        <f>IMAGE("http://ift.tt/X0H1AN",1)</f>
        <v/>
      </c>
      <c r="F999" s="1" t="s">
        <v>4</v>
      </c>
      <c r="G999" s="3" t="s">
        <v>4359</v>
      </c>
    </row>
    <row r="1000">
      <c r="A1000" s="1" t="s">
        <v>4360</v>
      </c>
      <c r="B1000" s="1" t="s">
        <v>4361</v>
      </c>
      <c r="C1000" s="1" t="s">
        <v>4362</v>
      </c>
      <c r="D1000" s="3" t="s">
        <v>4363</v>
      </c>
      <c r="E1000" s="2" t="str">
        <f t="shared" ref="E1000:E1003" si="134">IMAGE("http://ift.tt/eA8V8J",1)</f>
        <v/>
      </c>
      <c r="F1000" s="1" t="s">
        <v>4</v>
      </c>
      <c r="G1000" s="3" t="s">
        <v>4364</v>
      </c>
    </row>
    <row r="1001">
      <c r="A1001" s="1" t="s">
        <v>4365</v>
      </c>
      <c r="B1001" s="1" t="s">
        <v>4310</v>
      </c>
      <c r="C1001" s="1" t="s">
        <v>4366</v>
      </c>
      <c r="D1001" s="1" t="s">
        <v>4367</v>
      </c>
      <c r="E1001" s="2" t="str">
        <f t="shared" si="134"/>
        <v/>
      </c>
      <c r="F1001" s="1" t="s">
        <v>4</v>
      </c>
      <c r="G1001" s="3" t="s">
        <v>4368</v>
      </c>
    </row>
    <row r="1002">
      <c r="A1002" s="1" t="s">
        <v>4369</v>
      </c>
      <c r="B1002" s="1" t="s">
        <v>4370</v>
      </c>
      <c r="C1002" s="1" t="s">
        <v>4371</v>
      </c>
      <c r="D1002" s="1" t="s">
        <v>4372</v>
      </c>
      <c r="E1002" s="2" t="str">
        <f t="shared" si="134"/>
        <v/>
      </c>
      <c r="F1002" s="1" t="s">
        <v>4</v>
      </c>
      <c r="G1002" s="3" t="s">
        <v>4373</v>
      </c>
    </row>
    <row r="1003">
      <c r="A1003" s="1" t="s">
        <v>4374</v>
      </c>
      <c r="B1003" s="1" t="s">
        <v>4375</v>
      </c>
      <c r="C1003" s="1" t="s">
        <v>4376</v>
      </c>
      <c r="D1003" s="1" t="s">
        <v>4377</v>
      </c>
      <c r="E1003" s="2" t="str">
        <f t="shared" si="134"/>
        <v/>
      </c>
      <c r="F1003" s="1" t="s">
        <v>4</v>
      </c>
      <c r="G1003" s="3" t="s">
        <v>4378</v>
      </c>
    </row>
    <row r="1004">
      <c r="A1004" s="1" t="s">
        <v>4379</v>
      </c>
      <c r="B1004" s="1" t="s">
        <v>4380</v>
      </c>
      <c r="C1004" s="1" t="s">
        <v>4381</v>
      </c>
      <c r="D1004" s="3" t="s">
        <v>4382</v>
      </c>
      <c r="E1004" s="2" t="str">
        <f>IMAGE("http://ift.tt/1dkmeQs",1)</f>
        <v/>
      </c>
      <c r="F1004" s="1" t="s">
        <v>4</v>
      </c>
      <c r="G1004" s="3" t="s">
        <v>4383</v>
      </c>
    </row>
    <row r="1005">
      <c r="A1005" s="1" t="s">
        <v>4384</v>
      </c>
      <c r="B1005" s="1" t="s">
        <v>1177</v>
      </c>
      <c r="C1005" s="1" t="s">
        <v>4385</v>
      </c>
      <c r="D1005" s="3" t="s">
        <v>4386</v>
      </c>
      <c r="E1005" s="2" t="str">
        <f>IMAGE("http://ift.tt/1dkmhvD",1)</f>
        <v/>
      </c>
      <c r="F1005" s="1" t="s">
        <v>4</v>
      </c>
      <c r="G1005" s="3" t="s">
        <v>4387</v>
      </c>
    </row>
    <row r="1006">
      <c r="A1006" s="1" t="s">
        <v>4388</v>
      </c>
      <c r="B1006" s="1" t="s">
        <v>4389</v>
      </c>
      <c r="C1006" s="1" t="s">
        <v>4390</v>
      </c>
      <c r="D1006" s="1" t="s">
        <v>4391</v>
      </c>
      <c r="E1006" s="2" t="str">
        <f t="shared" ref="E1006:E1007" si="135">IMAGE("http://ift.tt/eA8V8J",1)</f>
        <v/>
      </c>
      <c r="F1006" s="1" t="s">
        <v>4</v>
      </c>
      <c r="G1006" s="3" t="s">
        <v>4392</v>
      </c>
    </row>
    <row r="1007">
      <c r="A1007" s="1" t="s">
        <v>4393</v>
      </c>
      <c r="B1007" s="1" t="s">
        <v>4394</v>
      </c>
      <c r="C1007" s="1" t="s">
        <v>4395</v>
      </c>
      <c r="D1007" s="1" t="s">
        <v>4396</v>
      </c>
      <c r="E1007" s="2" t="str">
        <f t="shared" si="135"/>
        <v/>
      </c>
      <c r="F1007" s="1" t="s">
        <v>4</v>
      </c>
      <c r="G1007" s="3" t="s">
        <v>4397</v>
      </c>
    </row>
    <row r="1008">
      <c r="A1008" s="1" t="s">
        <v>4398</v>
      </c>
      <c r="B1008" s="1" t="s">
        <v>4399</v>
      </c>
      <c r="C1008" s="1" t="s">
        <v>4400</v>
      </c>
      <c r="D1008" s="3" t="s">
        <v>4401</v>
      </c>
      <c r="E1008" s="2" t="str">
        <f>IMAGE("http://ift.tt/1bTgWvm",1)</f>
        <v/>
      </c>
      <c r="F1008" s="1" t="s">
        <v>4</v>
      </c>
      <c r="G1008" s="3" t="s">
        <v>4402</v>
      </c>
    </row>
    <row r="1009">
      <c r="A1009" s="1" t="s">
        <v>4403</v>
      </c>
      <c r="B1009" s="1" t="s">
        <v>3516</v>
      </c>
      <c r="C1009" s="1" t="s">
        <v>4404</v>
      </c>
      <c r="D1009" s="1" t="s">
        <v>4405</v>
      </c>
      <c r="E1009" s="2" t="str">
        <f t="shared" ref="E1009:E1012" si="136">IMAGE("http://ift.tt/eA8V8J",1)</f>
        <v/>
      </c>
      <c r="F1009" s="1" t="s">
        <v>4</v>
      </c>
      <c r="G1009" s="3" t="s">
        <v>4406</v>
      </c>
    </row>
    <row r="1010">
      <c r="A1010" s="1" t="s">
        <v>4403</v>
      </c>
      <c r="B1010" s="1" t="s">
        <v>4407</v>
      </c>
      <c r="C1010" s="1" t="s">
        <v>4408</v>
      </c>
      <c r="D1010" s="1" t="s">
        <v>4409</v>
      </c>
      <c r="E1010" s="2" t="str">
        <f t="shared" si="136"/>
        <v/>
      </c>
      <c r="F1010" s="1" t="s">
        <v>4</v>
      </c>
      <c r="G1010" s="3" t="s">
        <v>4410</v>
      </c>
    </row>
    <row r="1011">
      <c r="A1011" s="1" t="s">
        <v>4411</v>
      </c>
      <c r="B1011" s="1" t="s">
        <v>4412</v>
      </c>
      <c r="C1011" s="1" t="s">
        <v>4413</v>
      </c>
      <c r="D1011" s="1" t="s">
        <v>4414</v>
      </c>
      <c r="E1011" s="2" t="str">
        <f t="shared" si="136"/>
        <v/>
      </c>
      <c r="F1011" s="1" t="s">
        <v>4</v>
      </c>
      <c r="G1011" s="3" t="s">
        <v>4415</v>
      </c>
    </row>
    <row r="1012">
      <c r="A1012" s="1" t="s">
        <v>4416</v>
      </c>
      <c r="B1012" s="1" t="s">
        <v>4417</v>
      </c>
      <c r="C1012" s="1" t="s">
        <v>4418</v>
      </c>
      <c r="D1012" s="1" t="s">
        <v>4419</v>
      </c>
      <c r="E1012" s="2" t="str">
        <f t="shared" si="136"/>
        <v/>
      </c>
      <c r="F1012" s="1" t="s">
        <v>4</v>
      </c>
      <c r="G1012" s="3" t="s">
        <v>4420</v>
      </c>
    </row>
    <row r="1013">
      <c r="A1013" s="1" t="s">
        <v>4421</v>
      </c>
      <c r="B1013" s="1" t="s">
        <v>89</v>
      </c>
      <c r="C1013" s="1" t="s">
        <v>4422</v>
      </c>
      <c r="D1013" s="3" t="s">
        <v>4423</v>
      </c>
      <c r="E1013" s="2" t="str">
        <f>IMAGE("http://ift.tt/1ax2eKk",1)</f>
        <v/>
      </c>
      <c r="F1013" s="1" t="s">
        <v>4</v>
      </c>
      <c r="G1013" s="3" t="s">
        <v>4424</v>
      </c>
    </row>
    <row r="1014">
      <c r="A1014" s="1" t="s">
        <v>4421</v>
      </c>
      <c r="B1014" s="1" t="s">
        <v>4412</v>
      </c>
      <c r="C1014" s="1" t="s">
        <v>4425</v>
      </c>
      <c r="D1014" s="1" t="s">
        <v>4426</v>
      </c>
      <c r="E1014" s="2" t="str">
        <f t="shared" ref="E1014:E1016" si="137">IMAGE("http://ift.tt/eA8V8J",1)</f>
        <v/>
      </c>
      <c r="F1014" s="1" t="s">
        <v>4</v>
      </c>
      <c r="G1014" s="3" t="s">
        <v>4427</v>
      </c>
    </row>
    <row r="1015">
      <c r="A1015" s="1" t="s">
        <v>4428</v>
      </c>
      <c r="B1015" s="1" t="s">
        <v>4429</v>
      </c>
      <c r="C1015" s="1" t="s">
        <v>4430</v>
      </c>
      <c r="D1015" s="1" t="s">
        <v>4431</v>
      </c>
      <c r="E1015" s="2" t="str">
        <f t="shared" si="137"/>
        <v/>
      </c>
      <c r="F1015" s="1" t="s">
        <v>4</v>
      </c>
      <c r="G1015" s="3" t="s">
        <v>4432</v>
      </c>
    </row>
    <row r="1016">
      <c r="A1016" s="1" t="s">
        <v>4433</v>
      </c>
      <c r="B1016" s="1" t="s">
        <v>4434</v>
      </c>
      <c r="C1016" s="1" t="s">
        <v>4435</v>
      </c>
      <c r="D1016" s="1" t="s">
        <v>4436</v>
      </c>
      <c r="E1016" s="2" t="str">
        <f t="shared" si="137"/>
        <v/>
      </c>
      <c r="F1016" s="1" t="s">
        <v>4</v>
      </c>
      <c r="G1016" s="3" t="s">
        <v>4437</v>
      </c>
    </row>
    <row r="1017">
      <c r="A1017" s="1" t="s">
        <v>4421</v>
      </c>
      <c r="B1017" s="1" t="s">
        <v>89</v>
      </c>
      <c r="C1017" s="1" t="s">
        <v>4422</v>
      </c>
      <c r="D1017" s="3" t="s">
        <v>4423</v>
      </c>
      <c r="E1017" s="2" t="str">
        <f>IMAGE("http://ift.tt/1ax2eKk",1)</f>
        <v/>
      </c>
      <c r="F1017" s="1" t="s">
        <v>4</v>
      </c>
      <c r="G1017" s="3" t="s">
        <v>4424</v>
      </c>
    </row>
    <row r="1018">
      <c r="A1018" s="1" t="s">
        <v>4438</v>
      </c>
      <c r="B1018" s="1" t="s">
        <v>1142</v>
      </c>
      <c r="C1018" s="1" t="s">
        <v>4439</v>
      </c>
      <c r="D1018" s="1" t="s">
        <v>4440</v>
      </c>
      <c r="E1018" s="2" t="str">
        <f>IMAGE("http://ift.tt/eA8V8J",1)</f>
        <v/>
      </c>
      <c r="F1018" s="1" t="s">
        <v>4</v>
      </c>
      <c r="G1018" s="3" t="s">
        <v>4441</v>
      </c>
    </row>
    <row r="1019">
      <c r="A1019" s="1" t="s">
        <v>4442</v>
      </c>
      <c r="B1019" s="1" t="s">
        <v>4443</v>
      </c>
      <c r="C1019" s="1" t="s">
        <v>4444</v>
      </c>
      <c r="D1019" s="3" t="s">
        <v>4445</v>
      </c>
      <c r="E1019" s="2" t="str">
        <f>IMAGE("http://ift.tt/1bj06Gz",1)</f>
        <v/>
      </c>
      <c r="F1019" s="1" t="s">
        <v>4</v>
      </c>
      <c r="G1019" s="3" t="s">
        <v>4446</v>
      </c>
    </row>
    <row r="1020">
      <c r="A1020" s="1" t="s">
        <v>4447</v>
      </c>
      <c r="B1020" s="1" t="s">
        <v>4448</v>
      </c>
      <c r="C1020" s="1" t="s">
        <v>4449</v>
      </c>
      <c r="D1020" s="1" t="s">
        <v>4450</v>
      </c>
      <c r="E1020" s="2" t="str">
        <f t="shared" ref="E1020:E1022" si="138">IMAGE("http://ift.tt/eA8V8J",1)</f>
        <v/>
      </c>
      <c r="F1020" s="1" t="s">
        <v>4</v>
      </c>
      <c r="G1020" s="3" t="s">
        <v>4451</v>
      </c>
    </row>
    <row r="1021">
      <c r="A1021" s="1" t="s">
        <v>4452</v>
      </c>
      <c r="B1021" s="1" t="s">
        <v>4453</v>
      </c>
      <c r="C1021" s="1" t="s">
        <v>4454</v>
      </c>
      <c r="D1021" s="1" t="s">
        <v>4455</v>
      </c>
      <c r="E1021" s="2" t="str">
        <f t="shared" si="138"/>
        <v/>
      </c>
      <c r="F1021" s="1" t="s">
        <v>4</v>
      </c>
      <c r="G1021" s="3" t="s">
        <v>4456</v>
      </c>
    </row>
    <row r="1022">
      <c r="A1022" s="1" t="s">
        <v>4457</v>
      </c>
      <c r="B1022" s="1" t="s">
        <v>3516</v>
      </c>
      <c r="C1022" s="1" t="s">
        <v>4458</v>
      </c>
      <c r="D1022" s="1" t="s">
        <v>4459</v>
      </c>
      <c r="E1022" s="2" t="str">
        <f t="shared" si="138"/>
        <v/>
      </c>
      <c r="F1022" s="1" t="s">
        <v>4</v>
      </c>
      <c r="G1022" s="3" t="s">
        <v>4460</v>
      </c>
    </row>
    <row r="1023">
      <c r="A1023" s="1" t="s">
        <v>4461</v>
      </c>
      <c r="B1023" s="1" t="s">
        <v>4462</v>
      </c>
      <c r="C1023" s="1" t="s">
        <v>4463</v>
      </c>
      <c r="D1023" s="3" t="s">
        <v>4464</v>
      </c>
      <c r="E1023" s="2" t="str">
        <f>IMAGE("http://ift.tt/1kC4RRj",1)</f>
        <v/>
      </c>
      <c r="F1023" s="1" t="s">
        <v>4</v>
      </c>
      <c r="G1023" s="3" t="s">
        <v>4465</v>
      </c>
    </row>
    <row r="1024">
      <c r="A1024" s="1" t="s">
        <v>4466</v>
      </c>
      <c r="B1024" s="1" t="s">
        <v>4467</v>
      </c>
      <c r="C1024" s="1" t="s">
        <v>4468</v>
      </c>
      <c r="D1024" s="3" t="s">
        <v>4469</v>
      </c>
      <c r="E1024" s="2" t="str">
        <f>IMAGE("http://ift.tt/1kelum2",1)</f>
        <v/>
      </c>
      <c r="F1024" s="1" t="s">
        <v>4</v>
      </c>
      <c r="G1024" s="3" t="s">
        <v>4470</v>
      </c>
    </row>
    <row r="1025">
      <c r="A1025" s="1" t="s">
        <v>4466</v>
      </c>
      <c r="B1025" s="1" t="s">
        <v>1517</v>
      </c>
      <c r="C1025" s="1" t="s">
        <v>4471</v>
      </c>
      <c r="D1025" s="3" t="s">
        <v>4472</v>
      </c>
      <c r="E1025" s="2" t="str">
        <f>IMAGE("http://ift.tt/1nGNTUh",1)</f>
        <v/>
      </c>
      <c r="F1025" s="1" t="s">
        <v>4</v>
      </c>
      <c r="G1025" s="3" t="s">
        <v>4473</v>
      </c>
    </row>
    <row r="1026">
      <c r="A1026" s="1" t="s">
        <v>4474</v>
      </c>
      <c r="B1026" s="1" t="s">
        <v>1517</v>
      </c>
      <c r="C1026" s="1" t="s">
        <v>4475</v>
      </c>
      <c r="D1026" s="1" t="s">
        <v>4476</v>
      </c>
      <c r="E1026" s="2" t="str">
        <f>IMAGE("http://ift.tt/eA8V8J",1)</f>
        <v/>
      </c>
      <c r="F1026" s="1" t="s">
        <v>4</v>
      </c>
      <c r="G1026" s="3" t="s">
        <v>4477</v>
      </c>
    </row>
    <row r="1027">
      <c r="A1027" s="1" t="s">
        <v>4478</v>
      </c>
      <c r="B1027" s="1" t="s">
        <v>255</v>
      </c>
      <c r="C1027" s="1" t="s">
        <v>4479</v>
      </c>
      <c r="D1027" s="3" t="s">
        <v>4480</v>
      </c>
      <c r="E1027" s="2" t="str">
        <f>IMAGE("http://ift.tt/1nGQsWq",1)</f>
        <v/>
      </c>
      <c r="F1027" s="1" t="s">
        <v>4</v>
      </c>
      <c r="G1027" s="3" t="s">
        <v>4481</v>
      </c>
    </row>
    <row r="1028">
      <c r="A1028" s="1" t="s">
        <v>4482</v>
      </c>
      <c r="B1028" s="1" t="s">
        <v>4483</v>
      </c>
      <c r="C1028" s="1" t="s">
        <v>4484</v>
      </c>
      <c r="D1028" s="1" t="s">
        <v>9</v>
      </c>
      <c r="E1028" s="2" t="str">
        <f t="shared" ref="E1028:E1029" si="139">IMAGE("http://ift.tt/eA8V8J",1)</f>
        <v/>
      </c>
      <c r="F1028" s="1" t="s">
        <v>4</v>
      </c>
      <c r="G1028" s="3" t="s">
        <v>4485</v>
      </c>
    </row>
    <row r="1029">
      <c r="A1029" s="1" t="s">
        <v>4486</v>
      </c>
      <c r="B1029" s="1" t="s">
        <v>4487</v>
      </c>
      <c r="C1029" s="1" t="s">
        <v>4488</v>
      </c>
      <c r="D1029" s="1" t="s">
        <v>4489</v>
      </c>
      <c r="E1029" s="2" t="str">
        <f t="shared" si="139"/>
        <v/>
      </c>
      <c r="F1029" s="1" t="s">
        <v>4</v>
      </c>
      <c r="G1029" s="3" t="s">
        <v>4490</v>
      </c>
    </row>
    <row r="1030">
      <c r="A1030" s="1" t="s">
        <v>4491</v>
      </c>
      <c r="B1030" s="1" t="s">
        <v>4492</v>
      </c>
      <c r="C1030" s="1" t="s">
        <v>4493</v>
      </c>
      <c r="D1030" s="3" t="s">
        <v>4494</v>
      </c>
      <c r="E1030" s="2" t="str">
        <f>IMAGE("http://ift.tt/MQGlAD",1)</f>
        <v/>
      </c>
      <c r="F1030" s="1" t="s">
        <v>4</v>
      </c>
      <c r="G1030" s="3" t="s">
        <v>4495</v>
      </c>
    </row>
    <row r="1031">
      <c r="A1031" s="1" t="s">
        <v>4496</v>
      </c>
      <c r="B1031" s="1" t="s">
        <v>4497</v>
      </c>
      <c r="C1031" s="1" t="s">
        <v>4498</v>
      </c>
      <c r="D1031" s="1" t="s">
        <v>4499</v>
      </c>
      <c r="E1031" s="2" t="str">
        <f t="shared" ref="E1031:E1032" si="140">IMAGE("http://ift.tt/eA8V8J",1)</f>
        <v/>
      </c>
      <c r="F1031" s="1" t="s">
        <v>4</v>
      </c>
      <c r="G1031" s="3" t="s">
        <v>4500</v>
      </c>
    </row>
    <row r="1032">
      <c r="A1032" s="1" t="s">
        <v>4501</v>
      </c>
      <c r="B1032" s="1" t="s">
        <v>377</v>
      </c>
      <c r="C1032" s="1" t="s">
        <v>4502</v>
      </c>
      <c r="D1032" s="1" t="s">
        <v>4503</v>
      </c>
      <c r="E1032" s="2" t="str">
        <f t="shared" si="140"/>
        <v/>
      </c>
      <c r="F1032" s="1" t="s">
        <v>4</v>
      </c>
      <c r="G1032" s="3" t="s">
        <v>4504</v>
      </c>
    </row>
    <row r="1033">
      <c r="A1033" s="1" t="s">
        <v>4505</v>
      </c>
      <c r="B1033" s="1" t="s">
        <v>635</v>
      </c>
      <c r="C1033" s="1" t="s">
        <v>4506</v>
      </c>
      <c r="D1033" s="3" t="s">
        <v>4507</v>
      </c>
      <c r="E1033" s="2" t="str">
        <f>IMAGE("http://ift.tt/1nHh8qc",1)</f>
        <v/>
      </c>
      <c r="F1033" s="1" t="s">
        <v>4</v>
      </c>
      <c r="G1033" s="3" t="s">
        <v>4508</v>
      </c>
    </row>
    <row r="1034">
      <c r="A1034" s="1" t="s">
        <v>4509</v>
      </c>
      <c r="B1034" s="1" t="s">
        <v>4510</v>
      </c>
      <c r="C1034" s="1" t="s">
        <v>4511</v>
      </c>
      <c r="D1034" s="3" t="s">
        <v>4512</v>
      </c>
      <c r="E1034" s="2" t="str">
        <f>IMAGE("http://ift.tt/1fECv79",1)</f>
        <v/>
      </c>
      <c r="F1034" s="1" t="s">
        <v>4</v>
      </c>
      <c r="G1034" s="3" t="s">
        <v>4513</v>
      </c>
    </row>
    <row r="1035">
      <c r="A1035" s="1" t="s">
        <v>4514</v>
      </c>
      <c r="B1035" s="1" t="s">
        <v>4515</v>
      </c>
      <c r="C1035" s="1" t="s">
        <v>4516</v>
      </c>
      <c r="D1035" s="1" t="s">
        <v>4517</v>
      </c>
      <c r="E1035" s="2" t="str">
        <f>IMAGE("http://ift.tt/eA8V8J",1)</f>
        <v/>
      </c>
      <c r="F1035" s="1" t="s">
        <v>4</v>
      </c>
      <c r="G1035" s="3" t="s">
        <v>4518</v>
      </c>
    </row>
    <row r="1036">
      <c r="A1036" s="1" t="s">
        <v>4519</v>
      </c>
      <c r="B1036" s="1" t="s">
        <v>4520</v>
      </c>
      <c r="C1036" s="1" t="s">
        <v>4521</v>
      </c>
      <c r="D1036" s="3" t="s">
        <v>4522</v>
      </c>
      <c r="E1036" s="2" t="str">
        <f>IMAGE("http://ift.tt/1k2JURF",1)</f>
        <v/>
      </c>
      <c r="F1036" s="1" t="s">
        <v>4</v>
      </c>
      <c r="G1036" s="3" t="s">
        <v>4523</v>
      </c>
    </row>
    <row r="1037">
      <c r="A1037" s="1" t="s">
        <v>4524</v>
      </c>
      <c r="B1037" s="1" t="s">
        <v>678</v>
      </c>
      <c r="C1037" s="1" t="s">
        <v>4525</v>
      </c>
      <c r="D1037" s="3" t="s">
        <v>4526</v>
      </c>
      <c r="E1037" s="2" t="str">
        <f>IMAGE("http://ift.tt/KyglsE",1)</f>
        <v/>
      </c>
      <c r="F1037" s="1" t="s">
        <v>4</v>
      </c>
      <c r="G1037" s="3" t="s">
        <v>4527</v>
      </c>
    </row>
    <row r="1038">
      <c r="A1038" s="1" t="s">
        <v>4528</v>
      </c>
      <c r="B1038" s="1" t="s">
        <v>4529</v>
      </c>
      <c r="C1038" s="1" t="s">
        <v>4530</v>
      </c>
      <c r="D1038" s="1" t="s">
        <v>4531</v>
      </c>
      <c r="E1038" s="2" t="str">
        <f t="shared" ref="E1038:E1039" si="141">IMAGE("http://ift.tt/eA8V8J",1)</f>
        <v/>
      </c>
      <c r="F1038" s="1" t="s">
        <v>4</v>
      </c>
      <c r="G1038" s="3" t="s">
        <v>4532</v>
      </c>
    </row>
    <row r="1039">
      <c r="A1039" s="1" t="s">
        <v>4533</v>
      </c>
      <c r="B1039" s="1" t="s">
        <v>4534</v>
      </c>
      <c r="C1039" s="1" t="s">
        <v>4535</v>
      </c>
      <c r="D1039" s="1" t="s">
        <v>4536</v>
      </c>
      <c r="E1039" s="2" t="str">
        <f t="shared" si="141"/>
        <v/>
      </c>
      <c r="F1039" s="1" t="s">
        <v>4</v>
      </c>
      <c r="G1039" s="3" t="s">
        <v>4537</v>
      </c>
    </row>
    <row r="1040">
      <c r="A1040" s="1" t="s">
        <v>4538</v>
      </c>
      <c r="B1040" s="1" t="s">
        <v>4539</v>
      </c>
      <c r="C1040" s="1" t="s">
        <v>4540</v>
      </c>
      <c r="D1040" s="3" t="s">
        <v>4541</v>
      </c>
      <c r="E1040" s="2" t="str">
        <f>IMAGE("http://ift.tt/1bmEmN0",1)</f>
        <v/>
      </c>
      <c r="F1040" s="1" t="s">
        <v>4</v>
      </c>
      <c r="G1040" s="3" t="s">
        <v>4542</v>
      </c>
    </row>
    <row r="1041">
      <c r="A1041" s="1" t="s">
        <v>4543</v>
      </c>
      <c r="B1041" s="1" t="s">
        <v>4544</v>
      </c>
      <c r="C1041" s="1" t="s">
        <v>4545</v>
      </c>
      <c r="D1041" s="1" t="s">
        <v>4546</v>
      </c>
      <c r="E1041" s="2" t="str">
        <f t="shared" ref="E1041:E1042" si="142">IMAGE("http://ift.tt/eA8V8J",1)</f>
        <v/>
      </c>
      <c r="F1041" s="1" t="s">
        <v>4</v>
      </c>
      <c r="G1041" s="3" t="s">
        <v>4547</v>
      </c>
    </row>
    <row r="1042">
      <c r="A1042" s="1" t="s">
        <v>4548</v>
      </c>
      <c r="B1042" s="1" t="s">
        <v>4549</v>
      </c>
      <c r="C1042" s="1" t="s">
        <v>4550</v>
      </c>
      <c r="D1042" s="3" t="s">
        <v>4551</v>
      </c>
      <c r="E1042" s="2" t="str">
        <f t="shared" si="142"/>
        <v/>
      </c>
      <c r="F1042" s="1" t="s">
        <v>4</v>
      </c>
      <c r="G1042" s="3" t="s">
        <v>4552</v>
      </c>
    </row>
    <row r="1043">
      <c r="A1043" s="1" t="s">
        <v>4553</v>
      </c>
      <c r="B1043" s="1" t="s">
        <v>4554</v>
      </c>
      <c r="C1043" s="1" t="s">
        <v>4555</v>
      </c>
      <c r="D1043" s="3" t="s">
        <v>4556</v>
      </c>
      <c r="E1043" s="2" t="str">
        <f>IMAGE("http://ift.tt/1kDltrS",1)</f>
        <v/>
      </c>
      <c r="F1043" s="1" t="s">
        <v>4</v>
      </c>
      <c r="G1043" s="3" t="s">
        <v>4557</v>
      </c>
    </row>
    <row r="1044">
      <c r="A1044" s="1" t="s">
        <v>4558</v>
      </c>
      <c r="B1044" s="1" t="s">
        <v>4559</v>
      </c>
      <c r="C1044" s="1" t="s">
        <v>4560</v>
      </c>
      <c r="D1044" s="1" t="s">
        <v>4561</v>
      </c>
      <c r="E1044" s="2" t="str">
        <f t="shared" ref="E1044:E1047" si="143">IMAGE("http://ift.tt/eA8V8J",1)</f>
        <v/>
      </c>
      <c r="F1044" s="1" t="s">
        <v>4</v>
      </c>
      <c r="G1044" s="3" t="s">
        <v>4562</v>
      </c>
    </row>
    <row r="1045">
      <c r="A1045" s="1" t="s">
        <v>4563</v>
      </c>
      <c r="B1045" s="1" t="s">
        <v>4564</v>
      </c>
      <c r="C1045" s="1" t="s">
        <v>4565</v>
      </c>
      <c r="D1045" s="1" t="s">
        <v>4566</v>
      </c>
      <c r="E1045" s="2" t="str">
        <f t="shared" si="143"/>
        <v/>
      </c>
      <c r="F1045" s="1" t="s">
        <v>4</v>
      </c>
      <c r="G1045" s="3" t="s">
        <v>4567</v>
      </c>
    </row>
    <row r="1046">
      <c r="A1046" s="1" t="s">
        <v>4568</v>
      </c>
      <c r="B1046" s="1" t="s">
        <v>4569</v>
      </c>
      <c r="C1046" s="1" t="s">
        <v>4570</v>
      </c>
      <c r="D1046" s="1" t="s">
        <v>4571</v>
      </c>
      <c r="E1046" s="2" t="str">
        <f t="shared" si="143"/>
        <v/>
      </c>
      <c r="F1046" s="1" t="s">
        <v>4</v>
      </c>
      <c r="G1046" s="3" t="s">
        <v>4572</v>
      </c>
    </row>
    <row r="1047">
      <c r="A1047" s="1" t="s">
        <v>4573</v>
      </c>
      <c r="B1047" s="1" t="s">
        <v>4574</v>
      </c>
      <c r="C1047" s="1" t="s">
        <v>4575</v>
      </c>
      <c r="D1047" s="1" t="s">
        <v>4576</v>
      </c>
      <c r="E1047" s="2" t="str">
        <f t="shared" si="143"/>
        <v/>
      </c>
      <c r="F1047" s="1" t="s">
        <v>4</v>
      </c>
      <c r="G1047" s="3" t="s">
        <v>4577</v>
      </c>
    </row>
    <row r="1048">
      <c r="A1048" s="1" t="s">
        <v>4578</v>
      </c>
      <c r="B1048" s="1" t="s">
        <v>4579</v>
      </c>
      <c r="C1048" s="1" t="s">
        <v>4580</v>
      </c>
      <c r="D1048" s="3" t="s">
        <v>4581</v>
      </c>
      <c r="E1048" s="2" t="str">
        <f>IMAGE("http://ift.tt/1dXUNff",1)</f>
        <v/>
      </c>
      <c r="F1048" s="1" t="s">
        <v>4</v>
      </c>
      <c r="G1048" s="3" t="s">
        <v>4582</v>
      </c>
    </row>
    <row r="1049">
      <c r="A1049" s="1" t="s">
        <v>4583</v>
      </c>
      <c r="B1049" s="1" t="s">
        <v>4584</v>
      </c>
      <c r="C1049" s="1" t="s">
        <v>4585</v>
      </c>
      <c r="D1049" s="3" t="s">
        <v>4586</v>
      </c>
      <c r="E1049" s="2" t="str">
        <f>IMAGE("http://ift.tt/1bjx61m",1)</f>
        <v/>
      </c>
      <c r="F1049" s="1" t="s">
        <v>4</v>
      </c>
      <c r="G1049" s="3" t="s">
        <v>4587</v>
      </c>
    </row>
    <row r="1050">
      <c r="A1050" s="1" t="s">
        <v>4588</v>
      </c>
      <c r="B1050" s="1" t="s">
        <v>4124</v>
      </c>
      <c r="C1050" s="1" t="s">
        <v>4589</v>
      </c>
      <c r="D1050" s="3" t="s">
        <v>4590</v>
      </c>
      <c r="E1050" s="2" t="str">
        <f>IMAGE("http://ift.tt/1kDLPKm",1)</f>
        <v/>
      </c>
      <c r="F1050" s="1" t="s">
        <v>4</v>
      </c>
      <c r="G1050" s="3" t="s">
        <v>4591</v>
      </c>
    </row>
    <row r="1051">
      <c r="A1051" s="1" t="s">
        <v>4592</v>
      </c>
      <c r="B1051" s="1" t="s">
        <v>4593</v>
      </c>
      <c r="C1051" s="1" t="s">
        <v>4594</v>
      </c>
      <c r="D1051" s="3" t="s">
        <v>4595</v>
      </c>
      <c r="E1051" s="2" t="str">
        <f>IMAGE("http://ift.tt/1nHHTdT",1)</f>
        <v/>
      </c>
      <c r="F1051" s="1" t="s">
        <v>4</v>
      </c>
      <c r="G1051" s="3" t="s">
        <v>4596</v>
      </c>
    </row>
    <row r="1052">
      <c r="A1052" s="1" t="s">
        <v>4597</v>
      </c>
      <c r="B1052" s="1" t="s">
        <v>4598</v>
      </c>
      <c r="C1052" s="1" t="s">
        <v>4599</v>
      </c>
      <c r="D1052" s="1" t="s">
        <v>4600</v>
      </c>
      <c r="E1052" s="2" t="str">
        <f t="shared" ref="E1052:E1053" si="144">IMAGE("http://ift.tt/eA8V8J",1)</f>
        <v/>
      </c>
      <c r="F1052" s="1" t="s">
        <v>4</v>
      </c>
      <c r="G1052" s="3" t="s">
        <v>4601</v>
      </c>
    </row>
    <row r="1053">
      <c r="A1053" s="1" t="s">
        <v>4602</v>
      </c>
      <c r="B1053" s="1" t="s">
        <v>4603</v>
      </c>
      <c r="C1053" s="1" t="s">
        <v>4604</v>
      </c>
      <c r="D1053" s="1" t="s">
        <v>4605</v>
      </c>
      <c r="E1053" s="2" t="str">
        <f t="shared" si="144"/>
        <v/>
      </c>
      <c r="F1053" s="1" t="s">
        <v>4</v>
      </c>
      <c r="G1053" s="3" t="s">
        <v>4606</v>
      </c>
    </row>
    <row r="1054">
      <c r="A1054" s="1" t="s">
        <v>4602</v>
      </c>
      <c r="B1054" s="1" t="s">
        <v>4607</v>
      </c>
      <c r="C1054" s="1" t="s">
        <v>4608</v>
      </c>
      <c r="D1054" s="3" t="s">
        <v>4609</v>
      </c>
      <c r="E1054" s="2" t="str">
        <f>IMAGE("http://ift.tt/1j6AVPn",1)</f>
        <v/>
      </c>
      <c r="F1054" s="1" t="s">
        <v>4</v>
      </c>
      <c r="G1054" s="3" t="s">
        <v>4610</v>
      </c>
    </row>
    <row r="1055">
      <c r="A1055" s="1" t="s">
        <v>4602</v>
      </c>
      <c r="B1055" s="1" t="s">
        <v>274</v>
      </c>
      <c r="C1055" s="1" t="s">
        <v>4611</v>
      </c>
      <c r="D1055" s="3" t="s">
        <v>4612</v>
      </c>
      <c r="E1055" s="2" t="str">
        <f>IMAGE("http://ift.tt/1imPbka",1)</f>
        <v/>
      </c>
      <c r="F1055" s="1" t="s">
        <v>4</v>
      </c>
      <c r="G1055" s="3" t="s">
        <v>4613</v>
      </c>
    </row>
    <row r="1056">
      <c r="A1056" s="1" t="s">
        <v>4614</v>
      </c>
      <c r="B1056" s="1" t="s">
        <v>4615</v>
      </c>
      <c r="C1056" s="1" t="s">
        <v>4616</v>
      </c>
      <c r="D1056" s="3" t="s">
        <v>4617</v>
      </c>
      <c r="E1056" s="2" t="str">
        <f>IMAGE("http://ift.tt/1imPhYY",1)</f>
        <v/>
      </c>
      <c r="F1056" s="1" t="s">
        <v>4</v>
      </c>
      <c r="G1056" s="3" t="s">
        <v>4618</v>
      </c>
    </row>
    <row r="1057">
      <c r="A1057" s="1" t="s">
        <v>4619</v>
      </c>
      <c r="B1057" s="1" t="s">
        <v>4620</v>
      </c>
      <c r="C1057" s="1" t="s">
        <v>4621</v>
      </c>
      <c r="D1057" s="1" t="s">
        <v>4622</v>
      </c>
      <c r="E1057" s="2" t="str">
        <f>IMAGE("http://ift.tt/eA8V8J",1)</f>
        <v/>
      </c>
      <c r="F1057" s="1" t="s">
        <v>4</v>
      </c>
      <c r="G1057" s="3" t="s">
        <v>4623</v>
      </c>
    </row>
    <row r="1058">
      <c r="A1058" s="1" t="s">
        <v>4624</v>
      </c>
      <c r="B1058" s="1" t="s">
        <v>4625</v>
      </c>
      <c r="C1058" s="1" t="s">
        <v>4626</v>
      </c>
      <c r="D1058" s="3" t="s">
        <v>4627</v>
      </c>
      <c r="E1058" s="2" t="str">
        <f>IMAGE("http://ift.tt/1ie667V",1)</f>
        <v/>
      </c>
      <c r="F1058" s="1" t="s">
        <v>4</v>
      </c>
      <c r="G1058" s="3" t="s">
        <v>4628</v>
      </c>
    </row>
    <row r="1059">
      <c r="A1059" s="1" t="s">
        <v>4629</v>
      </c>
      <c r="B1059" s="1" t="s">
        <v>4630</v>
      </c>
      <c r="C1059" s="1" t="s">
        <v>4631</v>
      </c>
      <c r="D1059" s="3" t="s">
        <v>4632</v>
      </c>
      <c r="E1059" s="2" t="str">
        <f>IMAGE("http://ift.tt/1boVbGA",1)</f>
        <v/>
      </c>
      <c r="F1059" s="1" t="s">
        <v>4</v>
      </c>
      <c r="G1059" s="3" t="s">
        <v>4633</v>
      </c>
    </row>
    <row r="1060">
      <c r="A1060" s="1" t="s">
        <v>4634</v>
      </c>
      <c r="B1060" s="1" t="s">
        <v>4635</v>
      </c>
      <c r="C1060" s="1" t="s">
        <v>4636</v>
      </c>
      <c r="D1060" s="1" t="s">
        <v>4637</v>
      </c>
      <c r="E1060" s="2" t="str">
        <f>IMAGE("http://ift.tt/eA8V8J",1)</f>
        <v/>
      </c>
      <c r="F1060" s="1" t="s">
        <v>4</v>
      </c>
      <c r="G1060" s="3" t="s">
        <v>4638</v>
      </c>
    </row>
    <row r="1061">
      <c r="A1061" s="1" t="s">
        <v>4639</v>
      </c>
      <c r="B1061" s="1" t="s">
        <v>4640</v>
      </c>
      <c r="C1061" s="1" t="s">
        <v>4641</v>
      </c>
      <c r="D1061" s="3" t="s">
        <v>4642</v>
      </c>
      <c r="E1061" s="2" t="str">
        <f>IMAGE("http://ift.tt/1ie6VNO",1)</f>
        <v/>
      </c>
      <c r="F1061" s="1" t="s">
        <v>4</v>
      </c>
      <c r="G1061" s="3" t="s">
        <v>4643</v>
      </c>
    </row>
    <row r="1062">
      <c r="A1062" s="1" t="s">
        <v>4639</v>
      </c>
      <c r="B1062" s="1" t="s">
        <v>4644</v>
      </c>
      <c r="C1062" s="1" t="s">
        <v>4645</v>
      </c>
      <c r="D1062" s="1" t="s">
        <v>4646</v>
      </c>
      <c r="E1062" s="2" t="str">
        <f t="shared" ref="E1062:E1065" si="145">IMAGE("http://ift.tt/eA8V8J",1)</f>
        <v/>
      </c>
      <c r="F1062" s="1" t="s">
        <v>4</v>
      </c>
      <c r="G1062" s="3" t="s">
        <v>4647</v>
      </c>
    </row>
    <row r="1063">
      <c r="A1063" s="1" t="s">
        <v>4648</v>
      </c>
      <c r="B1063" s="1" t="s">
        <v>4649</v>
      </c>
      <c r="C1063" s="1" t="s">
        <v>4650</v>
      </c>
      <c r="D1063" s="3" t="s">
        <v>4651</v>
      </c>
      <c r="E1063" s="2" t="str">
        <f t="shared" si="145"/>
        <v/>
      </c>
      <c r="F1063" s="1" t="s">
        <v>4</v>
      </c>
      <c r="G1063" s="3" t="s">
        <v>4652</v>
      </c>
    </row>
    <row r="1064">
      <c r="A1064" s="1" t="s">
        <v>4653</v>
      </c>
      <c r="B1064" s="1" t="s">
        <v>4654</v>
      </c>
      <c r="C1064" s="1" t="s">
        <v>4655</v>
      </c>
      <c r="D1064" s="1" t="s">
        <v>4656</v>
      </c>
      <c r="E1064" s="2" t="str">
        <f t="shared" si="145"/>
        <v/>
      </c>
      <c r="F1064" s="1" t="s">
        <v>4</v>
      </c>
      <c r="G1064" s="3" t="s">
        <v>4657</v>
      </c>
    </row>
    <row r="1065">
      <c r="A1065" s="1" t="s">
        <v>4658</v>
      </c>
      <c r="B1065" s="1" t="s">
        <v>4659</v>
      </c>
      <c r="C1065" s="1" t="s">
        <v>4660</v>
      </c>
      <c r="D1065" s="1" t="s">
        <v>4661</v>
      </c>
      <c r="E1065" s="2" t="str">
        <f t="shared" si="145"/>
        <v/>
      </c>
      <c r="F1065" s="1" t="s">
        <v>4</v>
      </c>
      <c r="G1065" s="3" t="s">
        <v>4662</v>
      </c>
    </row>
    <row r="1066">
      <c r="A1066" s="1" t="s">
        <v>4663</v>
      </c>
      <c r="B1066" s="1" t="s">
        <v>4664</v>
      </c>
      <c r="C1066" s="1" t="s">
        <v>4665</v>
      </c>
      <c r="D1066" s="3" t="s">
        <v>4666</v>
      </c>
      <c r="E1066" s="2" t="str">
        <f>IMAGE("http://ift.tt/1fTm8SV",1)</f>
        <v/>
      </c>
      <c r="F1066" s="1" t="s">
        <v>4</v>
      </c>
      <c r="G1066" s="3" t="s">
        <v>4667</v>
      </c>
    </row>
    <row r="1067">
      <c r="A1067" s="1" t="s">
        <v>4668</v>
      </c>
      <c r="B1067" s="1" t="s">
        <v>4669</v>
      </c>
      <c r="C1067" s="1" t="s">
        <v>4670</v>
      </c>
      <c r="D1067" s="3" t="s">
        <v>4671</v>
      </c>
      <c r="E1067" s="2" t="str">
        <f>IMAGE("http://ift.tt/1hX7TBg",1)</f>
        <v/>
      </c>
      <c r="F1067" s="1" t="s">
        <v>4</v>
      </c>
      <c r="G1067" s="3" t="s">
        <v>4672</v>
      </c>
    </row>
    <row r="1068">
      <c r="A1068" s="1" t="s">
        <v>4673</v>
      </c>
      <c r="B1068" s="1" t="s">
        <v>4674</v>
      </c>
      <c r="C1068" s="1" t="s">
        <v>4675</v>
      </c>
      <c r="D1068" s="1" t="s">
        <v>4676</v>
      </c>
      <c r="E1068" s="2" t="str">
        <f>IMAGE("http://ift.tt/eA8V8J",1)</f>
        <v/>
      </c>
      <c r="F1068" s="1" t="s">
        <v>4</v>
      </c>
      <c r="G1068" s="3" t="s">
        <v>4677</v>
      </c>
    </row>
    <row r="1069">
      <c r="A1069" s="1" t="s">
        <v>4678</v>
      </c>
      <c r="B1069" s="1" t="s">
        <v>4679</v>
      </c>
      <c r="C1069" s="1" t="s">
        <v>4680</v>
      </c>
      <c r="D1069" s="3" t="s">
        <v>4681</v>
      </c>
      <c r="E1069" s="2" t="str">
        <f>IMAGE("http://ift.tt/1el1GO3",1)</f>
        <v/>
      </c>
      <c r="F1069" s="1" t="s">
        <v>4</v>
      </c>
      <c r="G1069" s="3" t="s">
        <v>4682</v>
      </c>
    </row>
    <row r="1070">
      <c r="A1070" s="1" t="s">
        <v>4683</v>
      </c>
      <c r="B1070" s="1" t="s">
        <v>4684</v>
      </c>
      <c r="C1070" s="1" t="s">
        <v>4685</v>
      </c>
      <c r="D1070" s="3" t="s">
        <v>4686</v>
      </c>
      <c r="E1070" s="2" t="str">
        <f>IMAGE("http://ift.tt/1el1IVS",1)</f>
        <v/>
      </c>
      <c r="F1070" s="1" t="s">
        <v>4</v>
      </c>
      <c r="G1070" s="3" t="s">
        <v>4687</v>
      </c>
    </row>
    <row r="1071">
      <c r="A1071" s="1" t="s">
        <v>4688</v>
      </c>
      <c r="B1071" s="1" t="s">
        <v>4689</v>
      </c>
      <c r="C1071" s="1" t="s">
        <v>4690</v>
      </c>
      <c r="D1071" s="1" t="s">
        <v>4691</v>
      </c>
      <c r="E1071" s="2" t="str">
        <f t="shared" ref="E1071:E1072" si="146">IMAGE("http://ift.tt/eA8V8J",1)</f>
        <v/>
      </c>
      <c r="F1071" s="1" t="s">
        <v>4</v>
      </c>
      <c r="G1071" s="3" t="s">
        <v>4692</v>
      </c>
    </row>
    <row r="1072">
      <c r="A1072" s="1" t="s">
        <v>4693</v>
      </c>
      <c r="B1072" s="1" t="s">
        <v>4694</v>
      </c>
      <c r="C1072" s="1" t="s">
        <v>4695</v>
      </c>
      <c r="D1072" s="1" t="s">
        <v>4696</v>
      </c>
      <c r="E1072" s="2" t="str">
        <f t="shared" si="146"/>
        <v/>
      </c>
      <c r="F1072" s="1" t="s">
        <v>4</v>
      </c>
      <c r="G1072" s="3" t="s">
        <v>4697</v>
      </c>
    </row>
    <row r="1073">
      <c r="A1073" s="1" t="s">
        <v>4698</v>
      </c>
      <c r="B1073" s="1" t="s">
        <v>4699</v>
      </c>
      <c r="C1073" s="1" t="s">
        <v>4700</v>
      </c>
      <c r="D1073" s="3" t="s">
        <v>4701</v>
      </c>
      <c r="E1073" s="2" t="str">
        <f>IMAGE("http://ift.tt/1el1PB2",1)</f>
        <v/>
      </c>
      <c r="F1073" s="1" t="s">
        <v>4</v>
      </c>
      <c r="G1073" s="3" t="s">
        <v>4702</v>
      </c>
    </row>
    <row r="1074">
      <c r="A1074" s="1" t="s">
        <v>4703</v>
      </c>
      <c r="B1074" s="1" t="s">
        <v>4704</v>
      </c>
      <c r="C1074" s="1" t="s">
        <v>4705</v>
      </c>
      <c r="D1074" s="1" t="s">
        <v>4706</v>
      </c>
      <c r="E1074" s="2" t="str">
        <f t="shared" ref="E1074:E1076" si="147">IMAGE("http://ift.tt/eA8V8J",1)</f>
        <v/>
      </c>
      <c r="F1074" s="1" t="s">
        <v>4</v>
      </c>
      <c r="G1074" s="3" t="s">
        <v>4707</v>
      </c>
    </row>
    <row r="1075">
      <c r="A1075" s="1" t="s">
        <v>4708</v>
      </c>
      <c r="B1075" s="1" t="s">
        <v>2082</v>
      </c>
      <c r="C1075" s="1" t="s">
        <v>4709</v>
      </c>
      <c r="D1075" s="1" t="s">
        <v>4710</v>
      </c>
      <c r="E1075" s="2" t="str">
        <f t="shared" si="147"/>
        <v/>
      </c>
      <c r="F1075" s="1" t="s">
        <v>4</v>
      </c>
      <c r="G1075" s="3" t="s">
        <v>4711</v>
      </c>
    </row>
    <row r="1076">
      <c r="A1076" s="1" t="s">
        <v>4712</v>
      </c>
      <c r="B1076" s="1" t="s">
        <v>543</v>
      </c>
      <c r="C1076" s="1" t="s">
        <v>4713</v>
      </c>
      <c r="D1076" s="1" t="s">
        <v>4714</v>
      </c>
      <c r="E1076" s="2" t="str">
        <f t="shared" si="147"/>
        <v/>
      </c>
      <c r="F1076" s="1" t="s">
        <v>4</v>
      </c>
      <c r="G1076" s="3" t="s">
        <v>4715</v>
      </c>
    </row>
    <row r="1077">
      <c r="A1077" s="1" t="s">
        <v>4716</v>
      </c>
      <c r="B1077" s="1" t="s">
        <v>4717</v>
      </c>
      <c r="C1077" s="1" t="s">
        <v>4718</v>
      </c>
      <c r="D1077" s="3" t="s">
        <v>4719</v>
      </c>
      <c r="E1077" s="2" t="str">
        <f>IMAGE("http://ift.tt/1el1VZq",1)</f>
        <v/>
      </c>
      <c r="F1077" s="1" t="s">
        <v>4</v>
      </c>
      <c r="G1077" s="3" t="s">
        <v>4720</v>
      </c>
    </row>
    <row r="1078">
      <c r="A1078" s="1" t="s">
        <v>4721</v>
      </c>
      <c r="B1078" s="1" t="s">
        <v>4722</v>
      </c>
      <c r="C1078" s="1" t="s">
        <v>4723</v>
      </c>
      <c r="D1078" s="1" t="s">
        <v>4724</v>
      </c>
      <c r="E1078" s="2" t="str">
        <f>IMAGE("http://ift.tt/eA8V8J",1)</f>
        <v/>
      </c>
      <c r="F1078" s="1" t="s">
        <v>4</v>
      </c>
      <c r="G1078" s="3" t="s">
        <v>4725</v>
      </c>
    </row>
    <row r="1079">
      <c r="A1079" s="1" t="s">
        <v>4721</v>
      </c>
      <c r="B1079" s="1" t="s">
        <v>3100</v>
      </c>
      <c r="C1079" s="1" t="s">
        <v>4726</v>
      </c>
      <c r="D1079" s="3" t="s">
        <v>4727</v>
      </c>
      <c r="E1079" s="2" t="str">
        <f>IMAGE("http://ift.tt/1el20wf",1)</f>
        <v/>
      </c>
      <c r="F1079" s="1" t="s">
        <v>4</v>
      </c>
      <c r="G1079" s="3" t="s">
        <v>4728</v>
      </c>
    </row>
    <row r="1080">
      <c r="A1080" s="1" t="s">
        <v>4729</v>
      </c>
      <c r="B1080" s="1" t="s">
        <v>1936</v>
      </c>
      <c r="C1080" s="1" t="s">
        <v>4730</v>
      </c>
      <c r="D1080" s="1" t="s">
        <v>4731</v>
      </c>
      <c r="E1080" s="2" t="str">
        <f>IMAGE("http://ift.tt/eA8V8J",1)</f>
        <v/>
      </c>
      <c r="F1080" s="1" t="s">
        <v>4</v>
      </c>
      <c r="G1080" s="3" t="s">
        <v>4732</v>
      </c>
    </row>
    <row r="1081">
      <c r="A1081" s="1" t="s">
        <v>4733</v>
      </c>
      <c r="B1081" s="1" t="s">
        <v>4734</v>
      </c>
      <c r="C1081" s="1" t="s">
        <v>4735</v>
      </c>
      <c r="D1081" s="3" t="s">
        <v>4736</v>
      </c>
      <c r="E1081" s="2" t="str">
        <f>IMAGE("http://ift.tt/1cNUPe6",1)</f>
        <v/>
      </c>
      <c r="F1081" s="1" t="s">
        <v>4</v>
      </c>
      <c r="G1081" s="3" t="s">
        <v>4737</v>
      </c>
    </row>
    <row r="1082">
      <c r="A1082" s="1" t="s">
        <v>4738</v>
      </c>
      <c r="B1082" s="1" t="s">
        <v>4739</v>
      </c>
      <c r="C1082" s="1" t="s">
        <v>4740</v>
      </c>
      <c r="D1082" s="3" t="s">
        <v>4741</v>
      </c>
      <c r="E1082" s="2" t="str">
        <f>IMAGE("http://ift.tt/1fGLPqZ",1)</f>
        <v/>
      </c>
      <c r="F1082" s="1" t="s">
        <v>4</v>
      </c>
      <c r="G1082" s="3" t="s">
        <v>4742</v>
      </c>
    </row>
    <row r="1083">
      <c r="A1083" s="1" t="s">
        <v>4743</v>
      </c>
      <c r="B1083" s="1" t="s">
        <v>4744</v>
      </c>
      <c r="C1083" s="1" t="s">
        <v>4745</v>
      </c>
      <c r="D1083" s="1" t="s">
        <v>4746</v>
      </c>
      <c r="E1083" s="2" t="str">
        <f t="shared" ref="E1083:E1086" si="148">IMAGE("http://ift.tt/eA8V8J",1)</f>
        <v/>
      </c>
      <c r="F1083" s="1" t="s">
        <v>4</v>
      </c>
      <c r="G1083" s="3" t="s">
        <v>4747</v>
      </c>
    </row>
    <row r="1084">
      <c r="A1084" s="1" t="s">
        <v>4743</v>
      </c>
      <c r="B1084" s="1" t="s">
        <v>4748</v>
      </c>
      <c r="C1084" s="1" t="s">
        <v>4749</v>
      </c>
      <c r="D1084" s="3" t="s">
        <v>4651</v>
      </c>
      <c r="E1084" s="2" t="str">
        <f t="shared" si="148"/>
        <v/>
      </c>
      <c r="F1084" s="1" t="s">
        <v>4</v>
      </c>
      <c r="G1084" s="3" t="s">
        <v>4750</v>
      </c>
    </row>
    <row r="1085">
      <c r="A1085" s="1" t="s">
        <v>4743</v>
      </c>
      <c r="B1085" s="1" t="s">
        <v>777</v>
      </c>
      <c r="C1085" s="1" t="s">
        <v>4751</v>
      </c>
      <c r="D1085" s="1" t="s">
        <v>4752</v>
      </c>
      <c r="E1085" s="2" t="str">
        <f t="shared" si="148"/>
        <v/>
      </c>
      <c r="F1085" s="1" t="s">
        <v>4</v>
      </c>
      <c r="G1085" s="3" t="s">
        <v>4753</v>
      </c>
    </row>
    <row r="1086">
      <c r="A1086" s="1" t="s">
        <v>4754</v>
      </c>
      <c r="B1086" s="1" t="s">
        <v>731</v>
      </c>
      <c r="C1086" s="1" t="s">
        <v>4755</v>
      </c>
      <c r="D1086" s="1" t="s">
        <v>4756</v>
      </c>
      <c r="E1086" s="2" t="str">
        <f t="shared" si="148"/>
        <v/>
      </c>
      <c r="F1086" s="1" t="s">
        <v>4</v>
      </c>
      <c r="G1086" s="3" t="s">
        <v>4757</v>
      </c>
    </row>
    <row r="1087">
      <c r="A1087" s="1" t="s">
        <v>4758</v>
      </c>
      <c r="B1087" s="1" t="s">
        <v>4759</v>
      </c>
      <c r="C1087" s="1" t="s">
        <v>4760</v>
      </c>
      <c r="D1087" s="3" t="s">
        <v>4761</v>
      </c>
      <c r="E1087" s="2" t="str">
        <f>IMAGE("http://ift.tt/1fGMiK1",1)</f>
        <v/>
      </c>
      <c r="F1087" s="1" t="s">
        <v>4</v>
      </c>
      <c r="G1087" s="3" t="s">
        <v>4762</v>
      </c>
    </row>
    <row r="1088">
      <c r="A1088" s="1" t="s">
        <v>4763</v>
      </c>
      <c r="B1088" s="1" t="s">
        <v>4764</v>
      </c>
      <c r="C1088" s="1" t="s">
        <v>4765</v>
      </c>
      <c r="D1088" s="3" t="s">
        <v>4766</v>
      </c>
      <c r="E1088" s="2" t="str">
        <f>IMAGE("http://ift.tt/1cNVmwK",1)</f>
        <v/>
      </c>
      <c r="F1088" s="1" t="s">
        <v>4</v>
      </c>
      <c r="G1088" s="3" t="s">
        <v>4767</v>
      </c>
    </row>
    <row r="1089">
      <c r="A1089" s="1" t="s">
        <v>4648</v>
      </c>
      <c r="B1089" s="1" t="s">
        <v>4649</v>
      </c>
      <c r="C1089" s="1" t="s">
        <v>4650</v>
      </c>
      <c r="D1089" s="3" t="s">
        <v>4651</v>
      </c>
      <c r="E1089" s="2" t="str">
        <f t="shared" ref="E1089:E1091" si="149">IMAGE("http://ift.tt/eA8V8J",1)</f>
        <v/>
      </c>
      <c r="F1089" s="1" t="s">
        <v>4</v>
      </c>
      <c r="G1089" s="3" t="s">
        <v>4652</v>
      </c>
    </row>
    <row r="1090">
      <c r="A1090" s="1" t="s">
        <v>4653</v>
      </c>
      <c r="B1090" s="1" t="s">
        <v>4654</v>
      </c>
      <c r="C1090" s="1" t="s">
        <v>4655</v>
      </c>
      <c r="D1090" s="1" t="s">
        <v>4656</v>
      </c>
      <c r="E1090" s="2" t="str">
        <f t="shared" si="149"/>
        <v/>
      </c>
      <c r="F1090" s="1" t="s">
        <v>4</v>
      </c>
      <c r="G1090" s="3" t="s">
        <v>4657</v>
      </c>
    </row>
    <row r="1091">
      <c r="A1091" s="1" t="s">
        <v>4658</v>
      </c>
      <c r="B1091" s="1" t="s">
        <v>4659</v>
      </c>
      <c r="C1091" s="1" t="s">
        <v>4660</v>
      </c>
      <c r="D1091" s="1" t="s">
        <v>4661</v>
      </c>
      <c r="E1091" s="2" t="str">
        <f t="shared" si="149"/>
        <v/>
      </c>
      <c r="F1091" s="1" t="s">
        <v>4</v>
      </c>
      <c r="G1091" s="3" t="s">
        <v>4662</v>
      </c>
    </row>
    <row r="1092">
      <c r="A1092" s="1" t="s">
        <v>4663</v>
      </c>
      <c r="B1092" s="1" t="s">
        <v>4664</v>
      </c>
      <c r="C1092" s="1" t="s">
        <v>4665</v>
      </c>
      <c r="D1092" s="3" t="s">
        <v>4666</v>
      </c>
      <c r="E1092" s="2" t="str">
        <f>IMAGE("http://ift.tt/1fTm8SV",1)</f>
        <v/>
      </c>
      <c r="F1092" s="1" t="s">
        <v>4</v>
      </c>
      <c r="G1092" s="3" t="s">
        <v>4667</v>
      </c>
    </row>
    <row r="1093">
      <c r="A1093" s="1" t="s">
        <v>4668</v>
      </c>
      <c r="B1093" s="1" t="s">
        <v>4669</v>
      </c>
      <c r="C1093" s="1" t="s">
        <v>4670</v>
      </c>
      <c r="D1093" s="3" t="s">
        <v>4671</v>
      </c>
      <c r="E1093" s="2" t="str">
        <f>IMAGE("http://ift.tt/1hX7TBg",1)</f>
        <v/>
      </c>
      <c r="F1093" s="1" t="s">
        <v>4</v>
      </c>
      <c r="G1093" s="3" t="s">
        <v>4672</v>
      </c>
    </row>
    <row r="1094">
      <c r="A1094" s="1" t="s">
        <v>4673</v>
      </c>
      <c r="B1094" s="1" t="s">
        <v>4674</v>
      </c>
      <c r="C1094" s="1" t="s">
        <v>4675</v>
      </c>
      <c r="D1094" s="1" t="s">
        <v>4676</v>
      </c>
      <c r="E1094" s="2" t="str">
        <f>IMAGE("http://ift.tt/eA8V8J",1)</f>
        <v/>
      </c>
      <c r="F1094" s="1" t="s">
        <v>4</v>
      </c>
      <c r="G1094" s="3" t="s">
        <v>4677</v>
      </c>
    </row>
    <row r="1095">
      <c r="A1095" s="1" t="s">
        <v>4678</v>
      </c>
      <c r="B1095" s="1" t="s">
        <v>4679</v>
      </c>
      <c r="C1095" s="1" t="s">
        <v>4680</v>
      </c>
      <c r="D1095" s="3" t="s">
        <v>4681</v>
      </c>
      <c r="E1095" s="2" t="str">
        <f>IMAGE("http://ift.tt/1el1GO3",1)</f>
        <v/>
      </c>
      <c r="F1095" s="1" t="s">
        <v>4</v>
      </c>
      <c r="G1095" s="3" t="s">
        <v>4682</v>
      </c>
    </row>
    <row r="1096">
      <c r="A1096" s="1" t="s">
        <v>4688</v>
      </c>
      <c r="B1096" s="1" t="s">
        <v>4689</v>
      </c>
      <c r="C1096" s="1" t="s">
        <v>4690</v>
      </c>
      <c r="D1096" s="1" t="s">
        <v>4691</v>
      </c>
      <c r="E1096" s="2" t="str">
        <f>IMAGE("http://ift.tt/eA8V8J",1)</f>
        <v/>
      </c>
      <c r="F1096" s="1" t="s">
        <v>4</v>
      </c>
      <c r="G1096" s="3" t="s">
        <v>4692</v>
      </c>
    </row>
    <row r="1097">
      <c r="A1097" s="1" t="s">
        <v>4768</v>
      </c>
      <c r="B1097" s="1" t="s">
        <v>4769</v>
      </c>
      <c r="C1097" s="1" t="s">
        <v>4770</v>
      </c>
      <c r="D1097" s="3" t="s">
        <v>4771</v>
      </c>
      <c r="E1097" s="2" t="str">
        <f>IMAGE("http://ift.tt/1fCctlE",1)</f>
        <v/>
      </c>
      <c r="F1097" s="1" t="s">
        <v>4</v>
      </c>
      <c r="G1097" s="3" t="s">
        <v>4772</v>
      </c>
    </row>
    <row r="1098">
      <c r="A1098" s="1" t="s">
        <v>4773</v>
      </c>
      <c r="B1098" s="1" t="s">
        <v>4774</v>
      </c>
      <c r="C1098" s="1" t="s">
        <v>4775</v>
      </c>
      <c r="D1098" s="3" t="s">
        <v>4776</v>
      </c>
      <c r="E1098" s="2" t="str">
        <f>IMAGE("http://ift.tt/1fCcIwX",1)</f>
        <v/>
      </c>
      <c r="F1098" s="1" t="s">
        <v>4</v>
      </c>
      <c r="G1098" s="3" t="s">
        <v>4777</v>
      </c>
    </row>
    <row r="1099">
      <c r="A1099" s="1" t="s">
        <v>4778</v>
      </c>
      <c r="B1099" s="1" t="s">
        <v>4779</v>
      </c>
      <c r="C1099" s="1" t="s">
        <v>4780</v>
      </c>
      <c r="D1099" s="3" t="s">
        <v>4781</v>
      </c>
      <c r="E1099" s="2" t="str">
        <f>IMAGE("http://ift.tt/1bkL3Mu",1)</f>
        <v/>
      </c>
      <c r="F1099" s="1" t="s">
        <v>4</v>
      </c>
      <c r="G1099" s="3" t="s">
        <v>4782</v>
      </c>
    </row>
    <row r="1100">
      <c r="A1100" s="1" t="s">
        <v>4783</v>
      </c>
      <c r="B1100" s="1" t="s">
        <v>4784</v>
      </c>
      <c r="C1100" s="1" t="s">
        <v>4785</v>
      </c>
      <c r="D1100" s="3" t="s">
        <v>4786</v>
      </c>
      <c r="E1100" s="2" t="str">
        <f>IMAGE("http://ift.tt/1cOrccF",1)</f>
        <v/>
      </c>
      <c r="F1100" s="1" t="s">
        <v>4</v>
      </c>
      <c r="G1100" s="3" t="s">
        <v>4787</v>
      </c>
    </row>
    <row r="1101">
      <c r="A1101" s="1" t="s">
        <v>4788</v>
      </c>
      <c r="B1101" s="1" t="s">
        <v>4789</v>
      </c>
      <c r="C1101" s="1" t="s">
        <v>4790</v>
      </c>
      <c r="D1101" s="3" t="s">
        <v>4791</v>
      </c>
      <c r="E1101" s="2" t="str">
        <f>IMAGE("http://ift.tt/1fCdiuz",1)</f>
        <v/>
      </c>
      <c r="F1101" s="1" t="s">
        <v>4</v>
      </c>
      <c r="G1101" s="3" t="s">
        <v>4792</v>
      </c>
    </row>
    <row r="1102">
      <c r="A1102" s="1" t="s">
        <v>4788</v>
      </c>
      <c r="B1102" s="1" t="s">
        <v>2466</v>
      </c>
      <c r="C1102" s="1" t="s">
        <v>4793</v>
      </c>
      <c r="D1102" s="3" t="s">
        <v>4794</v>
      </c>
      <c r="E1102" s="2" t="str">
        <f>IMAGE("http://ift.tt/1fCdoSU",1)</f>
        <v/>
      </c>
      <c r="F1102" s="1" t="s">
        <v>4</v>
      </c>
      <c r="G1102" s="3" t="s">
        <v>4795</v>
      </c>
    </row>
    <row r="1103">
      <c r="A1103" s="1" t="s">
        <v>4796</v>
      </c>
      <c r="B1103" s="1" t="s">
        <v>4797</v>
      </c>
      <c r="C1103" s="1" t="s">
        <v>4798</v>
      </c>
      <c r="D1103" s="1" t="s">
        <v>4799</v>
      </c>
      <c r="E1103" s="2" t="str">
        <f t="shared" ref="E1103:E1104" si="150">IMAGE("http://ift.tt/eA8V8J",1)</f>
        <v/>
      </c>
      <c r="F1103" s="1" t="s">
        <v>4</v>
      </c>
      <c r="G1103" s="3" t="s">
        <v>4800</v>
      </c>
    </row>
    <row r="1104">
      <c r="A1104" s="1" t="s">
        <v>4801</v>
      </c>
      <c r="B1104" s="1" t="s">
        <v>4802</v>
      </c>
      <c r="C1104" s="1" t="s">
        <v>4803</v>
      </c>
      <c r="D1104" s="1" t="s">
        <v>4804</v>
      </c>
      <c r="E1104" s="2" t="str">
        <f t="shared" si="150"/>
        <v/>
      </c>
      <c r="F1104" s="1" t="s">
        <v>4</v>
      </c>
      <c r="G1104" s="3" t="s">
        <v>4805</v>
      </c>
    </row>
    <row r="1105">
      <c r="A1105" s="1" t="s">
        <v>4806</v>
      </c>
      <c r="B1105" s="1" t="s">
        <v>4807</v>
      </c>
      <c r="C1105" s="1" t="s">
        <v>4808</v>
      </c>
      <c r="D1105" s="3" t="s">
        <v>4809</v>
      </c>
      <c r="E1105" s="2" t="str">
        <f>IMAGE("http://ift.tt/1fCdBFI",1)</f>
        <v/>
      </c>
      <c r="F1105" s="1" t="s">
        <v>4</v>
      </c>
      <c r="G1105" s="3" t="s">
        <v>4810</v>
      </c>
    </row>
    <row r="1106">
      <c r="A1106" s="1" t="s">
        <v>4811</v>
      </c>
      <c r="B1106" s="1" t="s">
        <v>113</v>
      </c>
      <c r="C1106" s="1" t="s">
        <v>4812</v>
      </c>
      <c r="D1106" s="3" t="s">
        <v>4813</v>
      </c>
      <c r="E1106" s="2" t="str">
        <f>IMAGE("http://ift.tt/1dnnPVN",1)</f>
        <v/>
      </c>
      <c r="F1106" s="1" t="s">
        <v>4</v>
      </c>
      <c r="G1106" s="3" t="s">
        <v>4814</v>
      </c>
    </row>
    <row r="1107">
      <c r="A1107" s="1" t="s">
        <v>4815</v>
      </c>
      <c r="B1107" s="1" t="s">
        <v>4816</v>
      </c>
      <c r="C1107" s="1" t="s">
        <v>4817</v>
      </c>
      <c r="D1107" s="1" t="s">
        <v>4818</v>
      </c>
      <c r="E1107" s="2" t="str">
        <f t="shared" ref="E1107:E1111" si="151">IMAGE("http://ift.tt/eA8V8J",1)</f>
        <v/>
      </c>
      <c r="F1107" s="1" t="s">
        <v>4</v>
      </c>
      <c r="G1107" s="3" t="s">
        <v>4819</v>
      </c>
    </row>
    <row r="1108">
      <c r="A1108" s="1" t="s">
        <v>4820</v>
      </c>
      <c r="B1108" s="1" t="s">
        <v>4821</v>
      </c>
      <c r="C1108" s="1" t="s">
        <v>4822</v>
      </c>
      <c r="D1108" s="1" t="s">
        <v>4823</v>
      </c>
      <c r="E1108" s="2" t="str">
        <f t="shared" si="151"/>
        <v/>
      </c>
      <c r="F1108" s="1" t="s">
        <v>4</v>
      </c>
      <c r="G1108" s="3" t="s">
        <v>4824</v>
      </c>
    </row>
    <row r="1109">
      <c r="A1109" s="1" t="s">
        <v>4825</v>
      </c>
      <c r="B1109" s="1" t="s">
        <v>4826</v>
      </c>
      <c r="C1109" s="1" t="s">
        <v>4827</v>
      </c>
      <c r="D1109" s="1" t="s">
        <v>4828</v>
      </c>
      <c r="E1109" s="2" t="str">
        <f t="shared" si="151"/>
        <v/>
      </c>
      <c r="F1109" s="1" t="s">
        <v>4</v>
      </c>
      <c r="G1109" s="3" t="s">
        <v>4829</v>
      </c>
    </row>
    <row r="1110">
      <c r="A1110" s="1" t="s">
        <v>4830</v>
      </c>
      <c r="B1110" s="1" t="s">
        <v>4831</v>
      </c>
      <c r="C1110" s="1" t="s">
        <v>4832</v>
      </c>
      <c r="D1110" s="1" t="s">
        <v>4833</v>
      </c>
      <c r="E1110" s="2" t="str">
        <f t="shared" si="151"/>
        <v/>
      </c>
      <c r="F1110" s="1" t="s">
        <v>4</v>
      </c>
      <c r="G1110" s="3" t="s">
        <v>4834</v>
      </c>
    </row>
    <row r="1111">
      <c r="A1111" s="1" t="s">
        <v>4835</v>
      </c>
      <c r="B1111" s="1" t="s">
        <v>4836</v>
      </c>
      <c r="C1111" s="1" t="s">
        <v>4837</v>
      </c>
      <c r="D1111" s="1" t="s">
        <v>4838</v>
      </c>
      <c r="E1111" s="2" t="str">
        <f t="shared" si="151"/>
        <v/>
      </c>
      <c r="F1111" s="1" t="s">
        <v>4</v>
      </c>
      <c r="G1111" s="3" t="s">
        <v>4839</v>
      </c>
    </row>
    <row r="1112">
      <c r="A1112" s="1" t="s">
        <v>4840</v>
      </c>
      <c r="B1112" s="1" t="s">
        <v>4841</v>
      </c>
      <c r="C1112" s="1" t="s">
        <v>4842</v>
      </c>
      <c r="D1112" s="3" t="s">
        <v>4843</v>
      </c>
      <c r="E1112" s="2" t="str">
        <f>IMAGE("http://ift.tt/1inCHsw",1)</f>
        <v/>
      </c>
      <c r="F1112" s="1" t="s">
        <v>4</v>
      </c>
      <c r="G1112" s="3" t="s">
        <v>4844</v>
      </c>
    </row>
    <row r="1113">
      <c r="A1113" s="1" t="s">
        <v>4845</v>
      </c>
      <c r="B1113" s="1" t="s">
        <v>4846</v>
      </c>
      <c r="C1113" s="1" t="s">
        <v>4847</v>
      </c>
      <c r="D1113" s="3" t="s">
        <v>4848</v>
      </c>
      <c r="E1113" s="2" t="str">
        <f>IMAGE("http://ift.tt/1inCPYR",1)</f>
        <v/>
      </c>
      <c r="F1113" s="1" t="s">
        <v>4</v>
      </c>
      <c r="G1113" s="3" t="s">
        <v>4849</v>
      </c>
    </row>
    <row r="1114">
      <c r="A1114" s="1" t="s">
        <v>4850</v>
      </c>
      <c r="B1114" s="1" t="s">
        <v>4851</v>
      </c>
      <c r="C1114" s="1" t="s">
        <v>4852</v>
      </c>
      <c r="D1114" s="3" t="s">
        <v>4853</v>
      </c>
      <c r="E1114" s="2" t="str">
        <f>IMAGE("http://ift.tt/1inCUvR",1)</f>
        <v/>
      </c>
      <c r="F1114" s="1" t="s">
        <v>4</v>
      </c>
      <c r="G1114" s="3" t="s">
        <v>4854</v>
      </c>
    </row>
    <row r="1115">
      <c r="A1115" s="1" t="s">
        <v>4855</v>
      </c>
      <c r="B1115" s="1" t="s">
        <v>4856</v>
      </c>
      <c r="C1115" s="1" t="s">
        <v>4857</v>
      </c>
      <c r="D1115" s="1" t="s">
        <v>4858</v>
      </c>
      <c r="E1115" s="2" t="str">
        <f>IMAGE("http://ift.tt/eA8V8J",1)</f>
        <v/>
      </c>
      <c r="F1115" s="1" t="s">
        <v>4</v>
      </c>
      <c r="G1115" s="3" t="s">
        <v>4859</v>
      </c>
    </row>
    <row r="1116">
      <c r="A1116" s="1" t="s">
        <v>4860</v>
      </c>
      <c r="B1116" s="1" t="s">
        <v>3430</v>
      </c>
      <c r="C1116" s="1" t="s">
        <v>4861</v>
      </c>
      <c r="D1116" s="3" t="s">
        <v>4862</v>
      </c>
      <c r="E1116" s="2" t="str">
        <f>IMAGE("http://ift.tt/1gapjXr",1)</f>
        <v/>
      </c>
      <c r="F1116" s="1" t="s">
        <v>4</v>
      </c>
      <c r="G1116" s="3" t="s">
        <v>4863</v>
      </c>
    </row>
    <row r="1117">
      <c r="A1117" s="1" t="s">
        <v>4864</v>
      </c>
      <c r="B1117" s="1" t="s">
        <v>768</v>
      </c>
      <c r="C1117" s="1" t="s">
        <v>4865</v>
      </c>
      <c r="D1117" s="1" t="s">
        <v>4866</v>
      </c>
      <c r="E1117" s="2" t="str">
        <f>IMAGE("http://ift.tt/eA8V8J",1)</f>
        <v/>
      </c>
      <c r="F1117" s="1" t="s">
        <v>4</v>
      </c>
      <c r="G1117" s="3" t="s">
        <v>4867</v>
      </c>
    </row>
    <row r="1118">
      <c r="A1118" s="1" t="s">
        <v>4868</v>
      </c>
      <c r="B1118" s="1" t="s">
        <v>367</v>
      </c>
      <c r="C1118" s="1" t="s">
        <v>4869</v>
      </c>
      <c r="D1118" s="3" t="s">
        <v>4870</v>
      </c>
      <c r="E1118" s="2" t="str">
        <f>IMAGE("http://ift.tt/1inDjhM",1)</f>
        <v/>
      </c>
      <c r="F1118" s="1" t="s">
        <v>4</v>
      </c>
      <c r="G1118" s="3" t="s">
        <v>4871</v>
      </c>
    </row>
    <row r="1119">
      <c r="A1119" s="1" t="s">
        <v>4868</v>
      </c>
      <c r="B1119" s="1" t="s">
        <v>4872</v>
      </c>
      <c r="C1119" s="1" t="s">
        <v>4873</v>
      </c>
      <c r="D1119" s="3" t="s">
        <v>4874</v>
      </c>
      <c r="E1119" s="2" t="str">
        <f>IMAGE("http://ift.tt/1inDlX2",1)</f>
        <v/>
      </c>
      <c r="F1119" s="1" t="s">
        <v>4</v>
      </c>
      <c r="G1119" s="3" t="s">
        <v>4875</v>
      </c>
    </row>
    <row r="1120">
      <c r="A1120" s="1" t="s">
        <v>4876</v>
      </c>
      <c r="B1120" s="1" t="s">
        <v>4877</v>
      </c>
      <c r="C1120" s="1" t="s">
        <v>4878</v>
      </c>
      <c r="D1120" s="1" t="s">
        <v>4879</v>
      </c>
      <c r="E1120" s="2" t="str">
        <f>IMAGE("http://ift.tt/eA8V8J",1)</f>
        <v/>
      </c>
      <c r="F1120" s="1" t="s">
        <v>4</v>
      </c>
      <c r="G1120" s="3" t="s">
        <v>4880</v>
      </c>
    </row>
    <row r="1121">
      <c r="A1121" s="1" t="s">
        <v>4881</v>
      </c>
      <c r="B1121" s="1" t="s">
        <v>4882</v>
      </c>
      <c r="C1121" s="1" t="s">
        <v>4883</v>
      </c>
      <c r="D1121" s="3" t="s">
        <v>4884</v>
      </c>
      <c r="E1121" s="2" t="str">
        <f>IMAGE("http://ift.tt/Lfydci",1)</f>
        <v/>
      </c>
      <c r="F1121" s="1" t="s">
        <v>4</v>
      </c>
      <c r="G1121" s="3" t="s">
        <v>4885</v>
      </c>
    </row>
    <row r="1122">
      <c r="A1122" s="1" t="s">
        <v>4886</v>
      </c>
      <c r="B1122" s="1" t="s">
        <v>4887</v>
      </c>
      <c r="C1122" s="1" t="s">
        <v>4888</v>
      </c>
      <c r="D1122" s="1" t="s">
        <v>4889</v>
      </c>
      <c r="E1122" s="2" t="str">
        <f>IMAGE("http://ift.tt/eA8V8J",1)</f>
        <v/>
      </c>
      <c r="F1122" s="1" t="s">
        <v>4</v>
      </c>
      <c r="G1122" s="3" t="s">
        <v>4890</v>
      </c>
    </row>
    <row r="1123">
      <c r="A1123" s="1" t="s">
        <v>4891</v>
      </c>
      <c r="B1123" s="1" t="s">
        <v>4892</v>
      </c>
      <c r="C1123" s="1" t="s">
        <v>4893</v>
      </c>
      <c r="D1123" s="3" t="s">
        <v>4894</v>
      </c>
      <c r="E1123" s="2" t="str">
        <f>IMAGE("http://ift.tt/1inDtFL",1)</f>
        <v/>
      </c>
      <c r="F1123" s="1" t="s">
        <v>4</v>
      </c>
      <c r="G1123" s="3" t="s">
        <v>4895</v>
      </c>
    </row>
    <row r="1124">
      <c r="A1124" s="1" t="s">
        <v>4896</v>
      </c>
      <c r="B1124" s="1" t="s">
        <v>4897</v>
      </c>
      <c r="C1124" s="1" t="s">
        <v>4898</v>
      </c>
      <c r="D1124" s="1" t="s">
        <v>4899</v>
      </c>
      <c r="E1124" s="2" t="str">
        <f>IMAGE("http://ift.tt/eA8V8J",1)</f>
        <v/>
      </c>
      <c r="F1124" s="1" t="s">
        <v>4</v>
      </c>
      <c r="G1124" s="3" t="s">
        <v>4900</v>
      </c>
    </row>
    <row r="1125">
      <c r="A1125" s="1" t="s">
        <v>4901</v>
      </c>
      <c r="B1125" s="1" t="s">
        <v>2170</v>
      </c>
      <c r="C1125" s="1" t="s">
        <v>4902</v>
      </c>
      <c r="D1125" s="3" t="s">
        <v>4903</v>
      </c>
      <c r="E1125" s="2" t="str">
        <f>IMAGE("http://ift.tt/1inDv0k",1)</f>
        <v/>
      </c>
      <c r="F1125" s="1" t="s">
        <v>4</v>
      </c>
      <c r="G1125" s="3" t="s">
        <v>4904</v>
      </c>
    </row>
    <row r="1126">
      <c r="A1126" s="1" t="s">
        <v>4901</v>
      </c>
      <c r="B1126" s="1" t="s">
        <v>4905</v>
      </c>
      <c r="C1126" s="1" t="s">
        <v>4906</v>
      </c>
      <c r="D1126" s="3" t="s">
        <v>4907</v>
      </c>
      <c r="E1126" s="2" t="str">
        <f>IMAGE("http://ift.tt/1j8hHJ0",1)</f>
        <v/>
      </c>
      <c r="F1126" s="1" t="s">
        <v>4</v>
      </c>
      <c r="G1126" s="3" t="s">
        <v>4908</v>
      </c>
    </row>
    <row r="1127">
      <c r="A1127" s="1" t="s">
        <v>4909</v>
      </c>
      <c r="B1127" s="1" t="s">
        <v>4910</v>
      </c>
      <c r="C1127" s="1" t="s">
        <v>4911</v>
      </c>
      <c r="D1127" s="3" t="s">
        <v>4912</v>
      </c>
      <c r="E1127" s="2" t="str">
        <f>IMAGE("http://ift.tt/1inA1ej",1)</f>
        <v/>
      </c>
      <c r="F1127" s="1" t="s">
        <v>4</v>
      </c>
      <c r="G1127" s="3" t="s">
        <v>4913</v>
      </c>
    </row>
    <row r="1128">
      <c r="A1128" s="1" t="s">
        <v>4914</v>
      </c>
      <c r="B1128" s="1" t="s">
        <v>4915</v>
      </c>
      <c r="C1128" s="1" t="s">
        <v>4916</v>
      </c>
      <c r="D1128" s="3" t="s">
        <v>4917</v>
      </c>
      <c r="E1128" s="2" t="str">
        <f>IMAGE("http://ift.tt/1inDCJo",1)</f>
        <v/>
      </c>
      <c r="F1128" s="1" t="s">
        <v>4</v>
      </c>
      <c r="G1128" s="3" t="s">
        <v>4918</v>
      </c>
    </row>
    <row r="1129">
      <c r="A1129" s="1" t="s">
        <v>4919</v>
      </c>
      <c r="B1129" s="1" t="s">
        <v>4920</v>
      </c>
      <c r="C1129" s="1" t="s">
        <v>4921</v>
      </c>
      <c r="D1129" s="3" t="s">
        <v>4922</v>
      </c>
      <c r="E1129" s="2" t="str">
        <f>IMAGE("http://ift.tt/1fCqJdW",1)</f>
        <v/>
      </c>
      <c r="F1129" s="1" t="s">
        <v>4</v>
      </c>
      <c r="G1129" s="3" t="s">
        <v>4923</v>
      </c>
    </row>
    <row r="1130">
      <c r="A1130" s="1" t="s">
        <v>4924</v>
      </c>
      <c r="B1130" s="1" t="s">
        <v>4925</v>
      </c>
      <c r="C1130" s="1" t="s">
        <v>4926</v>
      </c>
      <c r="D1130" s="1" t="s">
        <v>4927</v>
      </c>
      <c r="E1130" s="2" t="str">
        <f>IMAGE("http://ift.tt/eA8V8J",1)</f>
        <v/>
      </c>
      <c r="F1130" s="1" t="s">
        <v>4</v>
      </c>
      <c r="G1130" s="3" t="s">
        <v>4928</v>
      </c>
    </row>
    <row r="1131">
      <c r="A1131" s="1" t="s">
        <v>4929</v>
      </c>
      <c r="B1131" s="1" t="s">
        <v>4930</v>
      </c>
      <c r="C1131" s="1" t="s">
        <v>4931</v>
      </c>
      <c r="D1131" s="3" t="s">
        <v>4932</v>
      </c>
      <c r="E1131" s="2" t="str">
        <f>IMAGE("http://ift.tt/1bkXh7P",1)</f>
        <v/>
      </c>
      <c r="F1131" s="1" t="s">
        <v>4</v>
      </c>
      <c r="G1131" s="3" t="s">
        <v>4933</v>
      </c>
    </row>
    <row r="1132">
      <c r="A1132" s="1" t="s">
        <v>4934</v>
      </c>
      <c r="B1132" s="1" t="s">
        <v>4935</v>
      </c>
      <c r="C1132" s="1" t="s">
        <v>4936</v>
      </c>
      <c r="D1132" s="3" t="s">
        <v>4937</v>
      </c>
      <c r="E1132" s="2" t="str">
        <f>IMAGE("http://ift.tt/1bkXlEq",1)</f>
        <v/>
      </c>
      <c r="F1132" s="1" t="s">
        <v>4</v>
      </c>
      <c r="G1132" s="3" t="s">
        <v>4938</v>
      </c>
    </row>
    <row r="1133">
      <c r="A1133" s="1" t="s">
        <v>4840</v>
      </c>
      <c r="B1133" s="1" t="s">
        <v>4841</v>
      </c>
      <c r="C1133" s="1" t="s">
        <v>4842</v>
      </c>
      <c r="D1133" s="3" t="s">
        <v>4843</v>
      </c>
      <c r="E1133" s="2" t="str">
        <f>IMAGE("http://ift.tt/1inCHsw",1)</f>
        <v/>
      </c>
      <c r="F1133" s="1" t="s">
        <v>4</v>
      </c>
      <c r="G1133" s="3" t="s">
        <v>4844</v>
      </c>
    </row>
    <row r="1134">
      <c r="A1134" s="1" t="s">
        <v>4845</v>
      </c>
      <c r="B1134" s="1" t="s">
        <v>4846</v>
      </c>
      <c r="C1134" s="1" t="s">
        <v>4847</v>
      </c>
      <c r="D1134" s="3" t="s">
        <v>4848</v>
      </c>
      <c r="E1134" s="2" t="str">
        <f>IMAGE("http://ift.tt/1inCPYR",1)</f>
        <v/>
      </c>
      <c r="F1134" s="1" t="s">
        <v>4</v>
      </c>
      <c r="G1134" s="3" t="s">
        <v>4849</v>
      </c>
    </row>
    <row r="1135">
      <c r="A1135" s="1" t="s">
        <v>4850</v>
      </c>
      <c r="B1135" s="1" t="s">
        <v>4851</v>
      </c>
      <c r="C1135" s="1" t="s">
        <v>4852</v>
      </c>
      <c r="D1135" s="3" t="s">
        <v>4853</v>
      </c>
      <c r="E1135" s="2" t="str">
        <f>IMAGE("http://ift.tt/1inCUvR",1)</f>
        <v/>
      </c>
      <c r="F1135" s="1" t="s">
        <v>4</v>
      </c>
      <c r="G1135" s="3" t="s">
        <v>4854</v>
      </c>
    </row>
    <row r="1136">
      <c r="A1136" s="1" t="s">
        <v>4855</v>
      </c>
      <c r="B1136" s="1" t="s">
        <v>4856</v>
      </c>
      <c r="C1136" s="1" t="s">
        <v>4857</v>
      </c>
      <c r="D1136" s="1" t="s">
        <v>4858</v>
      </c>
      <c r="E1136" s="2" t="str">
        <f>IMAGE("http://ift.tt/eA8V8J",1)</f>
        <v/>
      </c>
      <c r="F1136" s="1" t="s">
        <v>4</v>
      </c>
      <c r="G1136" s="3" t="s">
        <v>4859</v>
      </c>
    </row>
    <row r="1137">
      <c r="A1137" s="1" t="s">
        <v>4860</v>
      </c>
      <c r="B1137" s="1" t="s">
        <v>3430</v>
      </c>
      <c r="C1137" s="1" t="s">
        <v>4861</v>
      </c>
      <c r="D1137" s="3" t="s">
        <v>4862</v>
      </c>
      <c r="E1137" s="2" t="str">
        <f>IMAGE("http://ift.tt/1gapjXr",1)</f>
        <v/>
      </c>
      <c r="F1137" s="1" t="s">
        <v>4</v>
      </c>
      <c r="G1137" s="3" t="s">
        <v>4863</v>
      </c>
    </row>
    <row r="1138">
      <c r="A1138" s="1" t="s">
        <v>4864</v>
      </c>
      <c r="B1138" s="1" t="s">
        <v>768</v>
      </c>
      <c r="C1138" s="1" t="s">
        <v>4865</v>
      </c>
      <c r="D1138" s="1" t="s">
        <v>4866</v>
      </c>
      <c r="E1138" s="2" t="str">
        <f>IMAGE("http://ift.tt/eA8V8J",1)</f>
        <v/>
      </c>
      <c r="F1138" s="1" t="s">
        <v>4</v>
      </c>
      <c r="G1138" s="3" t="s">
        <v>4867</v>
      </c>
    </row>
    <row r="1139">
      <c r="A1139" s="1" t="s">
        <v>4868</v>
      </c>
      <c r="B1139" s="1" t="s">
        <v>367</v>
      </c>
      <c r="C1139" s="1" t="s">
        <v>4869</v>
      </c>
      <c r="D1139" s="3" t="s">
        <v>4870</v>
      </c>
      <c r="E1139" s="2" t="str">
        <f>IMAGE("http://ift.tt/1inDjhM",1)</f>
        <v/>
      </c>
      <c r="F1139" s="1" t="s">
        <v>4</v>
      </c>
      <c r="G1139" s="3" t="s">
        <v>4871</v>
      </c>
    </row>
    <row r="1140">
      <c r="A1140" s="1" t="s">
        <v>4868</v>
      </c>
      <c r="B1140" s="1" t="s">
        <v>4872</v>
      </c>
      <c r="C1140" s="1" t="s">
        <v>4873</v>
      </c>
      <c r="D1140" s="3" t="s">
        <v>4874</v>
      </c>
      <c r="E1140" s="2" t="str">
        <f>IMAGE("http://ift.tt/1inDlX2",1)</f>
        <v/>
      </c>
      <c r="F1140" s="1" t="s">
        <v>4</v>
      </c>
      <c r="G1140" s="3" t="s">
        <v>4875</v>
      </c>
    </row>
    <row r="1141">
      <c r="A1141" s="1" t="s">
        <v>4876</v>
      </c>
      <c r="B1141" s="1" t="s">
        <v>4877</v>
      </c>
      <c r="C1141" s="1" t="s">
        <v>4878</v>
      </c>
      <c r="D1141" s="1" t="s">
        <v>4879</v>
      </c>
      <c r="E1141" s="2" t="str">
        <f>IMAGE("http://ift.tt/eA8V8J",1)</f>
        <v/>
      </c>
      <c r="F1141" s="1" t="s">
        <v>4</v>
      </c>
      <c r="G1141" s="3" t="s">
        <v>4880</v>
      </c>
    </row>
    <row r="1142">
      <c r="A1142" s="1" t="s">
        <v>4881</v>
      </c>
      <c r="B1142" s="1" t="s">
        <v>4882</v>
      </c>
      <c r="C1142" s="1" t="s">
        <v>4883</v>
      </c>
      <c r="D1142" s="3" t="s">
        <v>4884</v>
      </c>
      <c r="E1142" s="2" t="str">
        <f>IMAGE("http://ift.tt/Lfydci",1)</f>
        <v/>
      </c>
      <c r="F1142" s="1" t="s">
        <v>4</v>
      </c>
      <c r="G1142" s="3" t="s">
        <v>4885</v>
      </c>
    </row>
    <row r="1143">
      <c r="A1143" s="1" t="s">
        <v>4939</v>
      </c>
      <c r="B1143" s="1" t="s">
        <v>1777</v>
      </c>
      <c r="C1143" s="1" t="s">
        <v>4940</v>
      </c>
      <c r="D1143" s="1" t="s">
        <v>4941</v>
      </c>
      <c r="E1143" s="2" t="str">
        <f>IMAGE("http://ift.tt/eA8V8J",1)</f>
        <v/>
      </c>
      <c r="F1143" s="1" t="s">
        <v>4</v>
      </c>
      <c r="G1143" s="3" t="s">
        <v>4942</v>
      </c>
    </row>
    <row r="1144">
      <c r="A1144" s="1" t="s">
        <v>4943</v>
      </c>
      <c r="B1144" s="1" t="s">
        <v>4944</v>
      </c>
      <c r="C1144" s="1" t="s">
        <v>4945</v>
      </c>
      <c r="D1144" s="3" t="s">
        <v>4946</v>
      </c>
      <c r="E1144" s="2" t="str">
        <f>IMAGE("http://ift.tt/1nKwZ7o",1)</f>
        <v/>
      </c>
      <c r="F1144" s="1" t="s">
        <v>4</v>
      </c>
      <c r="G1144" s="3" t="s">
        <v>4947</v>
      </c>
    </row>
    <row r="1145">
      <c r="A1145" s="1" t="s">
        <v>4924</v>
      </c>
      <c r="B1145" s="1" t="s">
        <v>4925</v>
      </c>
      <c r="C1145" s="1" t="s">
        <v>4926</v>
      </c>
      <c r="D1145" s="1" t="s">
        <v>4927</v>
      </c>
      <c r="E1145" s="2" t="str">
        <f>IMAGE("http://ift.tt/eA8V8J",1)</f>
        <v/>
      </c>
      <c r="F1145" s="1" t="s">
        <v>4</v>
      </c>
      <c r="G1145" s="3" t="s">
        <v>4928</v>
      </c>
    </row>
    <row r="1146">
      <c r="A1146" s="1" t="s">
        <v>4929</v>
      </c>
      <c r="B1146" s="1" t="s">
        <v>4930</v>
      </c>
      <c r="C1146" s="1" t="s">
        <v>4931</v>
      </c>
      <c r="D1146" s="3" t="s">
        <v>4932</v>
      </c>
      <c r="E1146" s="2" t="str">
        <f>IMAGE("http://ift.tt/1bkXh7P",1)</f>
        <v/>
      </c>
      <c r="F1146" s="1" t="s">
        <v>4</v>
      </c>
      <c r="G1146" s="3" t="s">
        <v>4933</v>
      </c>
    </row>
    <row r="1147">
      <c r="A1147" s="1" t="s">
        <v>4934</v>
      </c>
      <c r="B1147" s="1" t="s">
        <v>4935</v>
      </c>
      <c r="C1147" s="1" t="s">
        <v>4936</v>
      </c>
      <c r="D1147" s="3" t="s">
        <v>4937</v>
      </c>
      <c r="E1147" s="2" t="str">
        <f>IMAGE("http://ift.tt/1bkXlEq",1)</f>
        <v/>
      </c>
      <c r="F1147" s="1" t="s">
        <v>4</v>
      </c>
      <c r="G1147" s="3" t="s">
        <v>4938</v>
      </c>
    </row>
    <row r="1148">
      <c r="A1148" s="1" t="s">
        <v>4840</v>
      </c>
      <c r="B1148" s="1" t="s">
        <v>4841</v>
      </c>
      <c r="C1148" s="1" t="s">
        <v>4842</v>
      </c>
      <c r="D1148" s="3" t="s">
        <v>4843</v>
      </c>
      <c r="E1148" s="2" t="str">
        <f>IMAGE("http://ift.tt/1inCHsw",1)</f>
        <v/>
      </c>
      <c r="F1148" s="1" t="s">
        <v>4</v>
      </c>
      <c r="G1148" s="3" t="s">
        <v>4844</v>
      </c>
    </row>
    <row r="1149">
      <c r="A1149" s="1" t="s">
        <v>4845</v>
      </c>
      <c r="B1149" s="1" t="s">
        <v>4846</v>
      </c>
      <c r="C1149" s="1" t="s">
        <v>4847</v>
      </c>
      <c r="D1149" s="3" t="s">
        <v>4848</v>
      </c>
      <c r="E1149" s="2" t="str">
        <f>IMAGE("http://ift.tt/1inCPYR",1)</f>
        <v/>
      </c>
      <c r="F1149" s="1" t="s">
        <v>4</v>
      </c>
      <c r="G1149" s="3" t="s">
        <v>4849</v>
      </c>
    </row>
    <row r="1150">
      <c r="A1150" s="1" t="s">
        <v>4850</v>
      </c>
      <c r="B1150" s="1" t="s">
        <v>4851</v>
      </c>
      <c r="C1150" s="1" t="s">
        <v>4852</v>
      </c>
      <c r="D1150" s="3" t="s">
        <v>4853</v>
      </c>
      <c r="E1150" s="2" t="str">
        <f>IMAGE("http://ift.tt/1inCUvR",1)</f>
        <v/>
      </c>
      <c r="F1150" s="1" t="s">
        <v>4</v>
      </c>
      <c r="G1150" s="3" t="s">
        <v>4854</v>
      </c>
    </row>
    <row r="1151">
      <c r="A1151" s="1" t="s">
        <v>4855</v>
      </c>
      <c r="B1151" s="1" t="s">
        <v>4856</v>
      </c>
      <c r="C1151" s="1" t="s">
        <v>4857</v>
      </c>
      <c r="D1151" s="1" t="s">
        <v>4858</v>
      </c>
      <c r="E1151" s="2" t="str">
        <f>IMAGE("http://ift.tt/eA8V8J",1)</f>
        <v/>
      </c>
      <c r="F1151" s="1" t="s">
        <v>4</v>
      </c>
      <c r="G1151" s="3" t="s">
        <v>4859</v>
      </c>
    </row>
    <row r="1152">
      <c r="A1152" s="1" t="s">
        <v>4860</v>
      </c>
      <c r="B1152" s="1" t="s">
        <v>3430</v>
      </c>
      <c r="C1152" s="1" t="s">
        <v>4861</v>
      </c>
      <c r="D1152" s="3" t="s">
        <v>4862</v>
      </c>
      <c r="E1152" s="2" t="str">
        <f>IMAGE("http://ift.tt/1gapjXr",1)</f>
        <v/>
      </c>
      <c r="F1152" s="1" t="s">
        <v>4</v>
      </c>
      <c r="G1152" s="3" t="s">
        <v>4863</v>
      </c>
    </row>
    <row r="1153">
      <c r="A1153" s="1" t="s">
        <v>4864</v>
      </c>
      <c r="B1153" s="1" t="s">
        <v>768</v>
      </c>
      <c r="C1153" s="1" t="s">
        <v>4865</v>
      </c>
      <c r="D1153" s="1" t="s">
        <v>4866</v>
      </c>
      <c r="E1153" s="2" t="str">
        <f>IMAGE("http://ift.tt/eA8V8J",1)</f>
        <v/>
      </c>
      <c r="F1153" s="1" t="s">
        <v>4</v>
      </c>
      <c r="G1153" s="3" t="s">
        <v>4867</v>
      </c>
    </row>
    <row r="1154">
      <c r="A1154" s="1" t="s">
        <v>4868</v>
      </c>
      <c r="B1154" s="1" t="s">
        <v>367</v>
      </c>
      <c r="C1154" s="1" t="s">
        <v>4869</v>
      </c>
      <c r="D1154" s="3" t="s">
        <v>4870</v>
      </c>
      <c r="E1154" s="2" t="str">
        <f>IMAGE("http://ift.tt/1inDjhM",1)</f>
        <v/>
      </c>
      <c r="F1154" s="1" t="s">
        <v>4</v>
      </c>
      <c r="G1154" s="3" t="s">
        <v>4871</v>
      </c>
    </row>
    <row r="1155">
      <c r="A1155" s="1" t="s">
        <v>4868</v>
      </c>
      <c r="B1155" s="1" t="s">
        <v>4872</v>
      </c>
      <c r="C1155" s="1" t="s">
        <v>4873</v>
      </c>
      <c r="D1155" s="3" t="s">
        <v>4874</v>
      </c>
      <c r="E1155" s="2" t="str">
        <f>IMAGE("http://ift.tt/1inDlX2",1)</f>
        <v/>
      </c>
      <c r="F1155" s="1" t="s">
        <v>4</v>
      </c>
      <c r="G1155" s="3" t="s">
        <v>4875</v>
      </c>
    </row>
    <row r="1156">
      <c r="A1156" s="1" t="s">
        <v>4876</v>
      </c>
      <c r="B1156" s="1" t="s">
        <v>4877</v>
      </c>
      <c r="C1156" s="1" t="s">
        <v>4878</v>
      </c>
      <c r="D1156" s="1" t="s">
        <v>4879</v>
      </c>
      <c r="E1156" s="2" t="str">
        <f>IMAGE("http://ift.tt/eA8V8J",1)</f>
        <v/>
      </c>
      <c r="F1156" s="1" t="s">
        <v>4</v>
      </c>
      <c r="G1156" s="3" t="s">
        <v>4880</v>
      </c>
    </row>
    <row r="1157">
      <c r="A1157" s="1" t="s">
        <v>4881</v>
      </c>
      <c r="B1157" s="1" t="s">
        <v>4882</v>
      </c>
      <c r="C1157" s="1" t="s">
        <v>4883</v>
      </c>
      <c r="D1157" s="3" t="s">
        <v>4884</v>
      </c>
      <c r="E1157" s="2" t="str">
        <f>IMAGE("http://ift.tt/Lfydci",1)</f>
        <v/>
      </c>
      <c r="F1157" s="1" t="s">
        <v>4</v>
      </c>
      <c r="G1157" s="3" t="s">
        <v>4885</v>
      </c>
    </row>
    <row r="1158">
      <c r="A1158" s="1" t="s">
        <v>4886</v>
      </c>
      <c r="B1158" s="1" t="s">
        <v>4887</v>
      </c>
      <c r="C1158" s="1" t="s">
        <v>4888</v>
      </c>
      <c r="D1158" s="1" t="s">
        <v>4889</v>
      </c>
      <c r="E1158" s="2" t="str">
        <f>IMAGE("http://ift.tt/eA8V8J",1)</f>
        <v/>
      </c>
      <c r="F1158" s="1" t="s">
        <v>4</v>
      </c>
      <c r="G1158" s="3" t="s">
        <v>4890</v>
      </c>
    </row>
    <row r="1159">
      <c r="A1159" s="1" t="s">
        <v>4891</v>
      </c>
      <c r="B1159" s="1" t="s">
        <v>4892</v>
      </c>
      <c r="C1159" s="1" t="s">
        <v>4893</v>
      </c>
      <c r="D1159" s="3" t="s">
        <v>4894</v>
      </c>
      <c r="E1159" s="2" t="str">
        <f>IMAGE("http://ift.tt/1inDtFL",1)</f>
        <v/>
      </c>
      <c r="F1159" s="1" t="s">
        <v>4</v>
      </c>
      <c r="G1159" s="3" t="s">
        <v>4895</v>
      </c>
    </row>
    <row r="1160">
      <c r="A1160" s="1" t="s">
        <v>4896</v>
      </c>
      <c r="B1160" s="1" t="s">
        <v>4897</v>
      </c>
      <c r="C1160" s="1" t="s">
        <v>4898</v>
      </c>
      <c r="D1160" s="1" t="s">
        <v>4948</v>
      </c>
      <c r="E1160" s="2" t="str">
        <f>IMAGE("http://ift.tt/eA8V8J",1)</f>
        <v/>
      </c>
      <c r="F1160" s="1" t="s">
        <v>4</v>
      </c>
      <c r="G1160" s="3" t="s">
        <v>4900</v>
      </c>
    </row>
    <row r="1161">
      <c r="A1161" s="1" t="s">
        <v>4901</v>
      </c>
      <c r="B1161" s="1" t="s">
        <v>2170</v>
      </c>
      <c r="C1161" s="1" t="s">
        <v>4902</v>
      </c>
      <c r="D1161" s="3" t="s">
        <v>4903</v>
      </c>
      <c r="E1161" s="2" t="str">
        <f>IMAGE("http://ift.tt/1inDv0k",1)</f>
        <v/>
      </c>
      <c r="F1161" s="1" t="s">
        <v>4</v>
      </c>
      <c r="G1161" s="3" t="s">
        <v>4904</v>
      </c>
    </row>
    <row r="1162">
      <c r="A1162" s="1" t="s">
        <v>4901</v>
      </c>
      <c r="B1162" s="1" t="s">
        <v>4905</v>
      </c>
      <c r="C1162" s="1" t="s">
        <v>4906</v>
      </c>
      <c r="D1162" s="3" t="s">
        <v>4907</v>
      </c>
      <c r="E1162" s="2" t="str">
        <f>IMAGE("http://ift.tt/1j8hHJ0",1)</f>
        <v/>
      </c>
      <c r="F1162" s="1" t="s">
        <v>4</v>
      </c>
      <c r="G1162" s="3" t="s">
        <v>4908</v>
      </c>
    </row>
    <row r="1163">
      <c r="A1163" s="1" t="s">
        <v>4949</v>
      </c>
      <c r="B1163" s="1" t="s">
        <v>113</v>
      </c>
      <c r="C1163" s="1" t="s">
        <v>4950</v>
      </c>
      <c r="D1163" s="3" t="s">
        <v>4951</v>
      </c>
      <c r="E1163" s="2" t="str">
        <f>IMAGE("http://ift.tt/eA8V8J",1)</f>
        <v/>
      </c>
      <c r="F1163" s="1" t="s">
        <v>4</v>
      </c>
      <c r="G1163" s="3" t="s">
        <v>4952</v>
      </c>
    </row>
    <row r="1164">
      <c r="A1164" s="1" t="s">
        <v>4953</v>
      </c>
      <c r="B1164" s="1" t="s">
        <v>3430</v>
      </c>
      <c r="C1164" s="1" t="s">
        <v>4954</v>
      </c>
      <c r="D1164" s="3" t="s">
        <v>4955</v>
      </c>
      <c r="E1164" s="2" t="str">
        <f>IMAGE("http://ift.tt/1bljJkm",1)</f>
        <v/>
      </c>
      <c r="F1164" s="1" t="s">
        <v>4</v>
      </c>
      <c r="G1164" s="3" t="s">
        <v>4956</v>
      </c>
    </row>
    <row r="1165">
      <c r="A1165" s="1" t="s">
        <v>4957</v>
      </c>
      <c r="B1165" s="1" t="s">
        <v>4958</v>
      </c>
      <c r="C1165" s="1" t="s">
        <v>4959</v>
      </c>
      <c r="D1165" s="3" t="s">
        <v>4960</v>
      </c>
      <c r="E1165" s="2" t="str">
        <f>IMAGE("http://ift.tt/1bXp9Pa",1)</f>
        <v/>
      </c>
      <c r="F1165" s="1" t="s">
        <v>4</v>
      </c>
      <c r="G1165" s="3" t="s">
        <v>4961</v>
      </c>
    </row>
    <row r="1166">
      <c r="A1166" s="1" t="s">
        <v>4962</v>
      </c>
      <c r="B1166" s="1" t="s">
        <v>2496</v>
      </c>
      <c r="C1166" s="1" t="s">
        <v>4963</v>
      </c>
      <c r="D1166" s="1" t="s">
        <v>4964</v>
      </c>
      <c r="E1166" s="2" t="str">
        <f>IMAGE("http://ift.tt/eA8V8J",1)</f>
        <v/>
      </c>
      <c r="F1166" s="1" t="s">
        <v>4</v>
      </c>
      <c r="G1166" s="3" t="s">
        <v>4965</v>
      </c>
    </row>
    <row r="1167">
      <c r="A1167" s="1" t="s">
        <v>4966</v>
      </c>
      <c r="B1167" s="1" t="s">
        <v>4915</v>
      </c>
      <c r="C1167" s="1" t="s">
        <v>4967</v>
      </c>
      <c r="D1167" s="3" t="s">
        <v>4968</v>
      </c>
      <c r="E1167" s="2" t="str">
        <f>IMAGE("http://ift.tt/1inDCJo",1)</f>
        <v/>
      </c>
      <c r="F1167" s="1" t="s">
        <v>4</v>
      </c>
      <c r="G1167" s="3" t="s">
        <v>4969</v>
      </c>
    </row>
    <row r="1168">
      <c r="A1168" s="1" t="s">
        <v>4909</v>
      </c>
      <c r="B1168" s="1" t="s">
        <v>4910</v>
      </c>
      <c r="C1168" s="1" t="s">
        <v>4911</v>
      </c>
      <c r="D1168" s="3" t="s">
        <v>4912</v>
      </c>
      <c r="E1168" s="2" t="str">
        <f>IMAGE("http://ift.tt/1inA1ej",1)</f>
        <v/>
      </c>
      <c r="F1168" s="1" t="s">
        <v>4</v>
      </c>
      <c r="G1168" s="3" t="s">
        <v>4913</v>
      </c>
    </row>
    <row r="1169">
      <c r="A1169" s="1" t="s">
        <v>4914</v>
      </c>
      <c r="B1169" s="1" t="s">
        <v>4915</v>
      </c>
      <c r="C1169" s="1" t="s">
        <v>4916</v>
      </c>
      <c r="D1169" s="3" t="s">
        <v>4917</v>
      </c>
      <c r="E1169" s="2" t="str">
        <f>IMAGE("http://ift.tt/1inDCJo",1)</f>
        <v/>
      </c>
      <c r="F1169" s="1" t="s">
        <v>4</v>
      </c>
      <c r="G1169" s="3" t="s">
        <v>4918</v>
      </c>
    </row>
    <row r="1170">
      <c r="A1170" s="1" t="s">
        <v>4970</v>
      </c>
      <c r="B1170" s="1" t="s">
        <v>4971</v>
      </c>
      <c r="C1170" s="1" t="s">
        <v>4972</v>
      </c>
      <c r="D1170" s="3" t="s">
        <v>4973</v>
      </c>
      <c r="E1170" s="2" t="str">
        <f>IMAGE("http://ift.tt/1inDBp0",1)</f>
        <v/>
      </c>
      <c r="F1170" s="1" t="s">
        <v>4</v>
      </c>
      <c r="G1170" s="3" t="s">
        <v>4974</v>
      </c>
    </row>
    <row r="1171">
      <c r="A1171" s="1" t="s">
        <v>4975</v>
      </c>
      <c r="B1171" s="1" t="s">
        <v>3283</v>
      </c>
      <c r="C1171" s="1" t="s">
        <v>4976</v>
      </c>
      <c r="D1171" s="1" t="s">
        <v>4977</v>
      </c>
      <c r="E1171" s="2" t="str">
        <f t="shared" ref="E1171:E1173" si="152">IMAGE("http://ift.tt/eA8V8J",1)</f>
        <v/>
      </c>
      <c r="F1171" s="1" t="s">
        <v>4</v>
      </c>
      <c r="G1171" s="3" t="s">
        <v>4978</v>
      </c>
    </row>
    <row r="1172">
      <c r="A1172" s="1" t="s">
        <v>4979</v>
      </c>
      <c r="B1172" s="1" t="s">
        <v>4980</v>
      </c>
      <c r="C1172" s="1" t="s">
        <v>4981</v>
      </c>
      <c r="D1172" s="1" t="s">
        <v>4982</v>
      </c>
      <c r="E1172" s="2" t="str">
        <f t="shared" si="152"/>
        <v/>
      </c>
      <c r="F1172" s="1" t="s">
        <v>4</v>
      </c>
      <c r="G1172" s="3" t="s">
        <v>4983</v>
      </c>
    </row>
    <row r="1173">
      <c r="A1173" s="1" t="s">
        <v>4979</v>
      </c>
      <c r="B1173" s="1" t="s">
        <v>4984</v>
      </c>
      <c r="C1173" s="1" t="s">
        <v>4985</v>
      </c>
      <c r="D1173" s="1" t="s">
        <v>4986</v>
      </c>
      <c r="E1173" s="2" t="str">
        <f t="shared" si="152"/>
        <v/>
      </c>
      <c r="F1173" s="1" t="s">
        <v>4</v>
      </c>
      <c r="G1173" s="3" t="s">
        <v>4987</v>
      </c>
    </row>
    <row r="1174">
      <c r="A1174" s="1" t="s">
        <v>4979</v>
      </c>
      <c r="B1174" s="1" t="s">
        <v>4462</v>
      </c>
      <c r="C1174" s="1" t="s">
        <v>4988</v>
      </c>
      <c r="D1174" s="3" t="s">
        <v>4989</v>
      </c>
      <c r="E1174" s="2" t="str">
        <f>IMAGE("http://ift.tt/1bXpQYN",1)</f>
        <v/>
      </c>
      <c r="F1174" s="1" t="s">
        <v>4</v>
      </c>
      <c r="G1174" s="3" t="s">
        <v>4990</v>
      </c>
    </row>
    <row r="1175">
      <c r="A1175" s="1" t="s">
        <v>4991</v>
      </c>
      <c r="B1175" s="1" t="s">
        <v>4992</v>
      </c>
      <c r="C1175" s="1" t="s">
        <v>4993</v>
      </c>
      <c r="D1175" s="1" t="s">
        <v>4994</v>
      </c>
      <c r="E1175" s="2" t="str">
        <f>IMAGE("http://ift.tt/eA8V8J",1)</f>
        <v/>
      </c>
      <c r="F1175" s="1" t="s">
        <v>4</v>
      </c>
      <c r="G1175" s="3" t="s">
        <v>4995</v>
      </c>
    </row>
    <row r="1176">
      <c r="A1176" s="1" t="s">
        <v>4991</v>
      </c>
      <c r="B1176" s="1" t="s">
        <v>2307</v>
      </c>
      <c r="C1176" s="1" t="s">
        <v>4996</v>
      </c>
      <c r="D1176" s="3" t="s">
        <v>4997</v>
      </c>
      <c r="E1176" s="2" t="str">
        <f>IMAGE("http://ift.tt/1meJash",1)</f>
        <v/>
      </c>
      <c r="F1176" s="1" t="s">
        <v>4</v>
      </c>
      <c r="G1176" s="3" t="s">
        <v>4998</v>
      </c>
    </row>
    <row r="1177">
      <c r="A1177" s="1" t="s">
        <v>4999</v>
      </c>
      <c r="B1177" s="1" t="s">
        <v>4124</v>
      </c>
      <c r="C1177" s="1" t="s">
        <v>5000</v>
      </c>
      <c r="D1177" s="3" t="s">
        <v>5001</v>
      </c>
      <c r="E1177" s="2" t="str">
        <f>IMAGE("http://ift.tt/1bXq3LQ",1)</f>
        <v/>
      </c>
      <c r="F1177" s="1" t="s">
        <v>4</v>
      </c>
      <c r="G1177" s="3" t="s">
        <v>5002</v>
      </c>
    </row>
    <row r="1178">
      <c r="A1178" s="1" t="s">
        <v>5003</v>
      </c>
      <c r="B1178" s="1" t="s">
        <v>5004</v>
      </c>
      <c r="C1178" s="1" t="s">
        <v>5005</v>
      </c>
      <c r="D1178" s="1" t="s">
        <v>5006</v>
      </c>
      <c r="E1178" s="2" t="str">
        <f t="shared" ref="E1178:E1180" si="153">IMAGE("http://ift.tt/eA8V8J",1)</f>
        <v/>
      </c>
      <c r="F1178" s="1" t="s">
        <v>4</v>
      </c>
      <c r="G1178" s="3" t="s">
        <v>5007</v>
      </c>
    </row>
    <row r="1179">
      <c r="A1179" s="1" t="s">
        <v>5008</v>
      </c>
      <c r="B1179" s="1" t="s">
        <v>5009</v>
      </c>
      <c r="C1179" s="1" t="s">
        <v>5010</v>
      </c>
      <c r="D1179" s="3" t="s">
        <v>5011</v>
      </c>
      <c r="E1179" s="2" t="str">
        <f t="shared" si="153"/>
        <v/>
      </c>
      <c r="F1179" s="1" t="s">
        <v>4</v>
      </c>
      <c r="G1179" s="3" t="s">
        <v>5012</v>
      </c>
    </row>
    <row r="1180">
      <c r="A1180" s="1" t="s">
        <v>5008</v>
      </c>
      <c r="B1180" s="1" t="s">
        <v>5013</v>
      </c>
      <c r="C1180" s="1" t="s">
        <v>5014</v>
      </c>
      <c r="D1180" s="1" t="s">
        <v>5015</v>
      </c>
      <c r="E1180" s="2" t="str">
        <f t="shared" si="153"/>
        <v/>
      </c>
      <c r="F1180" s="1" t="s">
        <v>4</v>
      </c>
      <c r="G1180" s="3" t="s">
        <v>5016</v>
      </c>
    </row>
    <row r="1181">
      <c r="A1181" s="1" t="s">
        <v>5017</v>
      </c>
      <c r="B1181" s="1" t="s">
        <v>2466</v>
      </c>
      <c r="C1181" s="1" t="s">
        <v>5018</v>
      </c>
      <c r="D1181" s="3" t="s">
        <v>5019</v>
      </c>
      <c r="E1181" s="2" t="str">
        <f>IMAGE("http://ift.tt/1alPpaQ",1)</f>
        <v/>
      </c>
      <c r="F1181" s="1" t="s">
        <v>4</v>
      </c>
      <c r="G1181" s="3" t="s">
        <v>5020</v>
      </c>
    </row>
    <row r="1182">
      <c r="A1182" s="1" t="s">
        <v>5017</v>
      </c>
      <c r="B1182" s="1" t="s">
        <v>5021</v>
      </c>
      <c r="C1182" s="1" t="s">
        <v>5022</v>
      </c>
      <c r="D1182" s="1" t="s">
        <v>5023</v>
      </c>
      <c r="E1182" s="2" t="str">
        <f t="shared" ref="E1182:E1184" si="154">IMAGE("http://ift.tt/eA8V8J",1)</f>
        <v/>
      </c>
      <c r="F1182" s="1" t="s">
        <v>4</v>
      </c>
      <c r="G1182" s="3" t="s">
        <v>5024</v>
      </c>
    </row>
    <row r="1183">
      <c r="A1183" s="1" t="s">
        <v>5025</v>
      </c>
      <c r="B1183" s="1" t="s">
        <v>5026</v>
      </c>
      <c r="C1183" s="1" t="s">
        <v>5027</v>
      </c>
      <c r="D1183" s="1" t="s">
        <v>5028</v>
      </c>
      <c r="E1183" s="2" t="str">
        <f t="shared" si="154"/>
        <v/>
      </c>
      <c r="F1183" s="1" t="s">
        <v>4</v>
      </c>
      <c r="G1183" s="3" t="s">
        <v>5029</v>
      </c>
    </row>
    <row r="1184">
      <c r="A1184" s="1" t="s">
        <v>5030</v>
      </c>
      <c r="B1184" s="1" t="s">
        <v>5031</v>
      </c>
      <c r="C1184" s="1" t="s">
        <v>5032</v>
      </c>
      <c r="D1184" s="1" t="s">
        <v>5033</v>
      </c>
      <c r="E1184" s="2" t="str">
        <f t="shared" si="154"/>
        <v/>
      </c>
      <c r="F1184" s="1" t="s">
        <v>4</v>
      </c>
      <c r="G1184" s="3" t="s">
        <v>5034</v>
      </c>
    </row>
    <row r="1185">
      <c r="A1185" s="1" t="s">
        <v>5035</v>
      </c>
      <c r="B1185" s="1" t="s">
        <v>5036</v>
      </c>
      <c r="C1185" s="1" t="s">
        <v>5037</v>
      </c>
      <c r="D1185" s="3" t="s">
        <v>5038</v>
      </c>
      <c r="E1185" s="2" t="str">
        <f>IMAGE("data:image/jpeg;base64,/9j/4AAQSkZJRgABAQAAAQABAAD/2wCEAAkGBxIHBhAIBxMKFhUXFhwVGBcXDRsZHBoTGRMZIhcYFRokICkgGiYxHBgaLTEtKik3Li4uIx8/RDMtNyotLisBCgoKDg0OGxAQGi4mICQ1NSw2NzI3Li4xLzcyMjA0NzQ0LzgvNzc4NzQ1LzQ0NDQ0Ly80NTYyLzQ0LDc0NSw2NP/AABEIALkBEQMBEQACEQEDEQH/"&amp;"xAAbAAEAAgMBAQAAAAAAAAAAAAAAAgMEBQYBB//EAEIQAAIBAgEJBQYDBgMJAAAAAAABAgMEEQUSExYhMVGT0gYiQVSSMmFxcrGyMzSRFBUjQoHwQ1KhByQ2YoKis8HR/8QAGwEBAAIDAQEAAAAAAAAAAAAAAAECAwQFBgf/xABAEQACAAQDBQUHAwEGBgMAAAAAAQIDBBEhUdESFTGRoQVBUmFxEyIyU4Gx8AYUwXIjQnOywuEkNGKCkvEzQ0T"&amp;"/2gAMAwEAAhEDEQA/AOYpU46KOyO5fyrgcRt3PqkEEOysES0ceEfShdltiHJDRx4R9KF2NiHJDRx4R9KF2NiHJDRx4R9KF2NiHJDRx4R9KF2NiHJDRx4R9KF2NiHJDRx4R9KF2NiHJDRx4R9KF2NiHJDRx4R9KF2NiHJDRx4R9KF2NiHJDRx4R9KF2NiHJDRx4R9KF2NiHJDRx4R9KF2NiHJDRx4R9KF2NiHJDRx4R9KF2NiHJDRx4R9KF2NiHJ"&amp;"DRx4R9KF2NiHJDRx4R9KF2NiHJDRx4R9KF2NiHJDRx4R9KF2NiHJDRx4R9KF2NiHJDRx4R9KF2NiHJDRx4R9KF2NiHJDRx4R9KF2NiHJDRx4R9KF2NiHJDRx4R9KF2NiHJDRx4R9KF2NiHJDRx4R9KF2NiHJDRx4R9KF2NiHJDRx4R9KF2NiHJDRx4R9KF2NiHJDRx4R9KF2NiHJDRx4R9KF2NiHJDRx4R9KF2NiHJCl+FH4L6B8RB8KJEFwAAA"&amp;"AAAAAAAAAAAAAAAAAAAAAAAAAAAAAAAAAAAAAAAAAAAAAARpfhR+C+hL4lIPhRIguAAAAAAAAAAAAAAAAAAAAAAAAAAAAAAAAAAAAAAAAAAAAAAAAACNL8KPwX0JfEpB8KJEFwAAAAAAAAAAAAAAAAAAAAAAAAAAAAAAAAAAAAAAAAAAAAAAAAARpfhR+C+hL4lIPhRIguAAAAAAAAAAAAAAAAAAAAAAAAAAAAAAAAAAAAAAAAAAAAAAAAADcUO"&amp;"yd9KjGUbee5f4kOHzGjF2nSpv3+j0ObB2rR7K/tOj0J6o33l58yn1EbzpPH0ehbetH8zo9BqjfeXnzKfUN50nj6PQb1o/mdHoNUb7y8+ZT6hvOk8fR6DetH8zo9BqjfeXnzKfUN50nj6PQb1o/mdHoNUb7y8+ZT6hvOk8fR6DetH8zo9BqjfeXnzKfUN50nj6PQb1o/mdHoNUb7y8+ZT6hvOk8fR6DetH8zo9BqjfeXnzKfUN50nj6PQb1o/mdH"&amp;"oNUb7y8+ZT6hvOk8fR6DetH8zo9BqjfeXnzKfUN50nj6PQb1o/mdHoNUb7y8+ZT6hvOk8fR6DetH8zo9BqjfeXnzKfUN50nj6PQb1o/mdHoNUb7y8+ZT6hvOk8fR6DetH8zo9BqjfeXnzKfUN50nj6PQb1o/mdHoNUb7y8+ZT6hvOk8fR6DetH8zo9BqjfeXnzKfUN50nj6PQb1o/mdHoNUb7y8+ZT6hvOk8fR6DetH8zo9BqjfeXnzKfUN50nj"&amp;"6PQb1o/mdHoNUb7y8+ZT6hvOk8fR6DetH8zo9BqjfeXnzKfUN50nj6PQb1o/mdHoNUb7y8+ZT6hvOk8fR6DetH8zo9BqjfeXnzKfUN50nj6PQb1o/mdHoNUb7y8+ZT6hvOk8fR6DetH8zo9BqjfeXnzKfUN50nj6PQb1o/mdHoNUb7y8+ZT6hvOk8fR6DetH8zo9BqjfeXnzKfUN50nj6PQb1o/mdHoNUb7y8+ZT6hvOk8fR6DetH8zo9BqjfeX"&amp;"nzKfUN50nj6PQb1o/mdHoNUb7y8+ZT6hvOk8fR6DetH8zo9BqjfeXnzKfUN50nj6PQb1o/mdHoNUb7y8+ZT6hvOk8fR6DetH8zo9BqjfeXnzKfUN50nj6PQb1o/mdHoNUb7y8+ZT6hvOk8fR6DetH8zo9BqjfeXnzKfUN50nj6PQb1o/mdHofW7L8nT+SP2o8dM+N+p4VFxQAAAAAAAAAAAAAA8x24AHoAAAAAAAAAAAAAAAAAAAAAAAAAAAAAA"&amp;"AAABTZfk6fyR+1F5nxv1CLigAAAAAAAAAAB5KSisZNGSXJmTXaXC36K4bS4lcq6Twji/gZv2ccKvNag/qvd/RJu3na3nxI2sjWTuav78jFReizdrzFvwl3fazscWv5cME+Ozow0VN+zcXtFt343it3f9GSeF9pvFKyxptRbXDD88zZxrrHCWK+KOf+zjiV5TUf8ATe/JpPkmX2sycZqXstGGbImyv/kha9U0E0+BIxEgAAAAAAAAAAAAAAAAAAA"&amp;"AAAAAAAAAAFNl+Tp/JH7UXmfG/UIuKAAAAAAAAAAEPgDmct9p6ORaihdQqzqS7yio7FHFpYyezwe7FnfdDOnxRSoHswQPZ+q77Li3xu88DfoOzJtWnHC0lm9DVX/bOpbZMpXdnQjHSuW2bbSzWlswwzv1+pn3ZKnTdmKZfZhhTS8lb+L/AFN6l7Hginxyo4/htw77/ax7S7RVqnZeeUpv+MpbFodmHg1HxjmYty8NvAh00mGZ+1S91tPj5Ncc7v"&amp;"hqUj7PlKvUpfB6/mN+70zIZL7Z1buxr1byjGWiipt001jjLDBp4peOLx3J7C67NkyJ8Lhjte6s+/Dh1/MDJWdjy4JkEEuO207Y2w7/AC+itkbTIvaqjlmtoaEK1OqlnYNYpxT295f+0jWVBOpYkm1FBE1C1nfyzyaxTNKv7Km0sO22ms/9v/Z1EXisThxw7MThywOcelQAAAAAAAAAAAAAAAAAAAAAAAAAAAACmy/J0/kj9qLzPjfqEXFAAAAAA"&amp;"AADByhlajk6cad1NKUk3GKWMpJb81ePw3szyaaZNTcCwXf3IzyqabNTcCwXf3IjYZYo31Z29KS0ijnOD9pL3/qv1Xg0TOpZkpbTXu8L9zEdNNggUcUOD7+413aTs9HKcXUjC3cs3NUnipRxli2mt+C3Jrf7mzbo+0I5US2ona/reytbH88sEbFFWx0+CbSvey4P6ffH7I1v7ilK2jSjJQpyUYJRp4qUMU8JJZyUm1jKaeHuZt/urRe02bvF4ten"&amp;"ldLgobXysXi7Qhgj2mm4r8ccH9O5dyfDNF88jfxf2VVL2MnBxUo44RptPGjGejzFH/uxUOCTx/uG4r2g45q18/i7uSV/MKs93b2YWsn3vxNbV79OObKP3DOMXSoypuEXPuSpPRxU8W4NYR0qzsGm3hHNisFi2ZHV7bcbhxeN01fBpX79njZq13d+gXaMEUV2ntYK6wbt33d7YcbXvd3fBGb2b7OQsM2tmUN0kp7XOUXJOm2/Zi1HFPBbdmDw369"&amp;"b2jHMiexFEsU+PC3V+XD0Ira+OoWzE3bDDuvbHDK/DLI3l5lCnZL/AHidOPxkl/q9n9o0JVNHMV4Vh+dyNGCXHG7Qpv0PLPKFO72UpQb8UpJ4PxTw96f6Fp1LHKxfD8zIigih+JNGWaxUAAAAAAAAAAAAAAAAAAAAAAAAAAApsvydP5I/ai8z436hFxQAAAAAAAA1WWrGN1OEpKCltSm4p+Kebta+P9Dbpp8UtPLIyy5sUGCeBDI1hG1uJTWZKW"&amp;"G2SglgnLHDY3veLZNRPimQpd2QmToo1buyOYy124r2GVq1nRp2rUJZqbUsWvftOrS9kSpsmGY4nivI7tJ2NLnSIZsUbV/TM0WVcpVrijC9rxglU2JQu6nhv7md3Tfp6eVBE5cLxWcMP3tiblLTSoI4pUEWMOcMP37zO7F5Gpdoa1w7ydxTVKMZYqu9zcscW93snVp6VTLqJ8PJGHtaqm0Sg2FC9q/93K3n5nSyyfY5Ct4X8rq7kng4pVKks5PHB"&amp;"uMXueD3rDY17jLH2DDPvAr3twtAn9Lo4jqayqbl+zh/8Uur/jE3tDKNG4qRoWtWMpOnpUtH/hqWGOOOG/8AvYzk1P6Zky6WZUXjWynxssUm7NW8v9zRcE6FXihsk9n6mLlqwhdVITkqalg0puKezFPN2tf2jy1NURS01fDIzS50UGCeBHI2T4WteU4qm5Ye0oJYJvcsG1teLJqKiKZClwWX59CZk6KPBvA3BpmEAAAAAAAAAAAAAAAAAAAAAAAA"&amp;"AAApsvydP5I/ai8z436hFxQAAAAAAAA8zIVK0FcKm44tvOSa9iW/E9B+moVFWNNf3X90Yp3wmN+0UKV5KnbztFsWyM4rbnz8F7sDN+pZX/EQuCHDZ7vVlpUEahu0z5jeZr7fzVbOw0/g8Hjgs14/NgbMva3ctnjs/nQ9hC4l2TeHwvld36XOlq1raVnG5z6mbWjPMaqz76lFzkl/0weGOGzdhuOf+0rIZkctwYyrbWC92zUP3a4XzPLy6mKKKBQ"&amp;"2xatguK4d3PPvMP8A2S0o15X1K4TcXSgpJY7VjPFbNv6HsqN2iifp/J3f1O3D7FrOL/SazLtvcfu9StYZQVnGWdCNaEU4TecmltcsFtXD3HrKeOVFGom4dt5flrlKWZK9r70UPtHg7Xs+H0udv2ZhSo09HZ1IVE7SjtW+ObUqYqXDFz3b9kjg9tOJ0c5xK2Ef+X86HEq3MbvGrPbfW3Dl9jY1bmhOrClcTtX3lslOPHgzwX6blf8AFtxLDZfH1R"&amp;"hmQRuG6TMqpThTuH+yqkouKfdSSbxlt2E/qaFQ1UKS/ur7spJ4A84ZQAAAAAAAAAAAAAAAAAAAAAAAAAACmy/J0/kj9qLzPjfqEXFAAAAAAAADg3k2rlfttVyZlWU8xtVaTdLOShBppU9qS35rfjtPZdkU8mfKhUGGD2rcb8Mfusjt/u5dNRQzZKW1jC8ccU8c2ssUlzL73s1aUsp/uCVa9U50U4pqLWZCrUeCeb4Zvi93iT2rDMoo1MlQpw8Xf"&amp;"jd4d1vtxKSe1auKD9xsw2T8+LS8/wDa5yVpZ0sldp5W97UahRnipZu9xknFNbdn97CZk2bPpVHLhxiXI7c2ZOqKDalQXceFvJ3ubWv2ht3C4tVTtsynBK3cYvvSlTalmLD+Hhjh8MSsVFNhly5ynROZMb9om3gk7q7v717X78TztL2TV+3hUUvZhTVnh9rnMZIvb3JdwrrJUqkE6Tq7G+9ThJrvJ91vxSw3SXE9hLoaeCU/7W0xRKC2GztNJpZ2"&amp;"xs3fBp4YGOs7dhqKjZjkqKVjjjtW4XT4LO1scMT6faW1Tt5k+jlC5qUo0lmuVJUcXpoOanmyzu6pJrDfvWzFYu1HV7EDez7zw48Pp6oibFD2dNjlwJt90V/7rs1hbQu7O5IqQ7KXuS7lVIRk5U4Z9JZyjOmsZPDZLbP/AEw2eFO1qmFyop0PFQtv6J4GOqqYXVS50Nm1Zu3C6fDoai17NWtPKMMh6a8dRR0mCjBJQdWDxxzP80Vsxfj7jx3ZbmV"&amp;"8xxzIUofLjdYd9+55HQn9q1ew6hQw2vbvyfnkyu9yfPIva2hkvJkq0pSjCpKajmpU3VnpHWS2VG1GW/BJ4YLF4q/alJKp4Itp3hthfjfgksrYcPrgWgqoKmljmzklxSzvZWt3pLyePfgd0eMOKAAAAAAAAAAAAAAAAAAAAAAAAAAAU2X5On8kftReZ8b9Qi4oAAAAAAAAcve9pLmplmWTez9s51IPBzm8IpuL+C3Pxkt25nq+waSKXGpyabiTsv"&amp;"K6x6HSgoJHsYZ1TN2YXwSxb7vzBk8j9nq1LLbytl+rpK+bglH2YpymsFsXv2JJLF73tH6jqJsDUmLvV3z4FZ1dJik+wpoNmC98eLfn+P6cCjKVlSqdprZ1KdB50Lhyxpp4tNYOWzacqTNmKljtE8HB3+pEmZGqWZZvBw/6jl7nJCv8j5Kt7SFNVJwrPFRScpRhik3/AEw/qdWGpcudURRt2Th+l3Y7Mup9jUT44uELXJuzt9Dj6cn+wu0gpueco"&amp;"xnnbqLUsafHbKT7vi37kfRN50ziVTE1a13BbFx+7aK9rYJYRXwX1PLx/p2rhmOXCvcvhHdWUPnjf6ZnSZOt5W9nmOWU4vNz8Kdxmpt4YRilj3s3a8fhhi0zxMytmuO8MSSb8+fFYX1vgz1syOW4lZQNX2fehu0krXbwwww53wZsIOVG+s6lKtfvOuaUZQncuSUXKLSaTweK972e/YteKqnTJU2CN4bMWePFfmBgWxHBNhilwYQNpqG3DDLu9Edb"&amp;"2g7PVbvKVPKmRqzpXCSgm/Zksdiex+PFNPZsNT9Oz5kUxyIXbBxfZWOPT10uVKcmog2oG7+aea/F6mPT7S3dplenYdpbbNlNxpxqU33W3JqLw2rx24PFYbvA2e3aOKdH7RxJRQw8M0m3f+DL+wpo5UU2lm3Sxaiwa/PS3mdWeQOYAAAAAAAAAAAAAAAAAAAAAAAAAAAU2X5On8kftReZ8b9Qi4oAAAAAAAAYttbU7LKzvsc3SZqlwxhCeEvi1JJ"&amp;"+6MT0X6fqoYahKbEklDFZt24uHDpfmRPjiilqDL+fzqzIlVjWupSpNNYL75//AEfqSdLm1EDlxJrZ7nfvZjkppYnOX/8AxLafJc/VHPlf8rM9YP5OlK/5Wb6w/wCo1GRfayD8tf8A8TN2p/8A1/8Ab9zfqeNV6r/MaiEV+6sjtqOOkrvfg9ldtYcXjuXi8F4m42/a1HpD9jb4TKn+mH7L88liLbNo28Y4RgklLDP0i0ekhhLOku4nKUZd3Fd1vf"&amp;"HB3bTcV/ebw8NnZ9y4uyaxztwZr1kufOmwxS5nB+97qW17sXu4PjxWOOKXBkacFG9tO5mS/baeKdaU28dG87vJPasHt2rZxIcTcEzG62H3JZ5G2o25cz3rr2b7klxathhqfUpVVSqQlUaSzl9TQ/Ts2CVVuKZEktl8XbvR5Gam4cCvKFGllHKNO4xUtHhKPis/CSxa4pPZ8TP+oaqGKf8A2USacKTad+9u2BaRFFBA1mXnmiwAAAAAAAAAAAAAA"&amp;"AAAAAAAAAAAABTZfk6fyR+1F5nxv1CLigAAAAAAABz2V8pyp3zpKk5KH/LX2tpbYqNJ52Cf8ra34tbT0FD2VKm0/tXNs3/h4Yvi3MVr+aheSeBgjmuF2t99DzJWVJTvM2pRlDOwisI1l475aSnHDDbux37cFgy1X2RBBJcyCcotlX/+vpszIutvK7wEM5t2a+/8pF2U7Gay1Qv47acY1IySTbUpxjg0lvWMf6N8N3LkTYXJild7at9L6m/BNUMi"&amp;"OW+LafK+ppMi2tTHIjVOu8yNfPwpt5uNNpZ+zu7eJ2plHPmuphggfvbNsLXxzeBv1E+U3UtRLFq2Kx97uzJU8iqXZehaaWz0lJyrxraWLpQqKo5aOcsfHSYNrxXuWPY9hadFIcD99XcXdgrW4cLLO94uFjUh7Wk+3jqdr+zfuNXV7Ws3lg1/GZz1xZypzqyuqOVYSqR7+FDSReLTxozTwazXKK24Zr34rB4HSVMGzDspqHhx62Xo8O9cMu7LqII"&amp;"oYNiZLcMLwvFsvg/iXrZ+q87redlsiTuLqjdXEK1OjQxdKNT25Tl4yX8qWOzduRxa+qhghilppxxfFbgrd3rn9TQrayHZihhacUdtpr4cO5Z373yN1lrKcqd1oqVKU83fiquG1LatHTnt371xw8SaHsmCbJU2Oaodr+jufftTIenDvtgeejmtOyX3/hMhk3KkpXsYaGUVJ5r7tdPDwbjKks3x2vBe8tV9kypdO5inJtf4Vn5Jqa7+iu/+kQzm3a"&amp;"330OjPOmcAAAAAAAAAAAAAAAAAAAAAAAAAAApsvydP5I/ai8z436hFxQAAAAAAAAwbjI1tdTnO5t7OTng5OVCLcmklFybW3BJYG9J7UrZMMMMqdHCoeCUTSV+NlfvKOXA+KRG3yHa2tSNS1oWsGtzhSUN27HDDH+peZ2vXzYYoJk6KJRcdpuL73t9LEKVAndJGwOcZCObg8Y4r3p4P9UbEmsqJKtLjiS8m7cuBDhT4orlawnU0kopvHHF78eOPE"&amp;"299V9re1fTQp7GX4UWuOLxli/i2/qas6tqJytMmRNZXduXAuoUuCPTWJMC6yLbXlV1byhbVG9+fTU/Bbk8UtyOhJ7WrpMClyp0UKXhbh6qzf1KOVA3dpHlDIlrbuLt7eyi4vOi1Qimpf5k8Nj94m9rV81RKZPjaiVneKJprJq/AKVAuEKNgc8uAAAAAAAAAAAAAAAAAAAAAAAAAAAfKrft7dwoQilZbIpfhS4fOeti7Fpm27xc1oevh7CpXCneL"&amp;"mtCzX+84WXKl1kbkps4ua0J3FS5xc1oNf7zhZcqXWNyU2cXNaDcVLnFzWg1/vOFlypdY3JTZxc1oNxUucXNaDX+84WXKl1jclNnFzWg3FS5xc1oNf7zhZcqXWNyU2cXNaDcVLnFzWg1/vOFlypdY3JTZxc1oNxUucXNaDX+84WXKl1jclNnFzWg3FS5xc1oNf7zhZcqXWNyU2cXNaDcVLnFzWg1/vOFlypdY3JTZxc1oNxUucXNaDX+84WXKl1j"&amp;"clNnFzWg3FS5xc1oNf7zhZcqXWNyU2cXNaDcVLnFzWg1/vOFlypdY3JTZxc1oNxUucXNaDX+84WXKl1jclNnFzWg3FS5xc1oNf7zhZcqXWNyU2cXNaDcVLnFzWg1/vOFlypdY3JTZxc1oNxUucXNaDX+84WXKl1jclNnFzWg3FS5xc1oNf7zhZcqXWNyU2cXNaDcVLnFzWg1/vOFlypdY3JTZxc1oNxUucXNaDX+84WXKl1jclNnFzWg3FS5xc1"&amp;"oNf7zhZcqXWNyU2cXNaDcVLnFzWg1/vOFlypdY3JTZxc1oNxUucXNaDX+84WXKl1jclNnFzWg3FS5xc1oNf7zhZcqXWNyU2cXNaDcVLnFzWg1/vOFlypdY3JTZxc1oNxUucXNaDX+84WXKl1jclNnFzWg3FS5xc1oNf7zhZcqXWNyU2cXNaDcVLnFzWg1/vOFlypdY3JTZxc1oNxUucXNaDX+84WXKl1jclNnFzWg3FS5xc1oNf7zhZcqXWNyU2"&amp;"cXNaDcVLnFzWg1/vOFlypdY3JTZxc1oNxUucXNaDX+84WXKl1jclNnFzWg3FS5xc1oNf7zhZcqXWNyU2cXNaDcVLnFzWg1/vOFlypdY3JTZxc1oNxUucXNaDX+84WXKl1jclNnFzWg3FS5xc1oclS/Cj8F9DsPideD4USILgAAAAAAAAAAAAAAAAAAAAAAAAAAAAAAAAAAAAAAAAAAAAAAAAAjS/Cj8F9CXxKQfCiRBcAAAAAAAAAAAAAAAAAAA"&amp;"AAAAAAAAAAAAAAAAAAAAAAAAAAAAAAEaX4UfgvoS+JSD4USILgAAAAAAAAAAAAAAAAAAAAAAAAAAAAAAAAAAAAAAAAAAAAAAAAAjS/Cj8F9CXxKQfCiRBcAAAAAAAAAAAAAAAAAAAAAAAAAAAAAAAAAAAAAAAAAAAAAAAAAEaX4UfgvoS+JWD4USILAAAAAAAAAAAAAAAAAAAAAAAAAAAAAAAAAAAAAAAAAAAAAAAAAA1dP2F8F9DOzlQfCiRBY"&amp;"AAAAAAAAAAAAAAAAAAAAAAAAAAAAAAAAAAAAAAAAAAAAAAAAAH//Z",1)</f>
        <v>#VALUE!</v>
      </c>
      <c r="F1185" s="1" t="s">
        <v>4</v>
      </c>
      <c r="G1185" s="3" t="s">
        <v>5039</v>
      </c>
    </row>
    <row r="1186">
      <c r="A1186" s="1" t="s">
        <v>5040</v>
      </c>
      <c r="B1186" s="1" t="s">
        <v>5041</v>
      </c>
      <c r="C1186" s="1" t="s">
        <v>5042</v>
      </c>
      <c r="D1186" s="3" t="s">
        <v>5043</v>
      </c>
      <c r="E1186" s="2" t="str">
        <f>IMAGE("http://ift.tt/eA8V8J",1)</f>
        <v/>
      </c>
      <c r="F1186" s="1" t="s">
        <v>4</v>
      </c>
      <c r="G1186" s="3" t="s">
        <v>5044</v>
      </c>
    </row>
    <row r="1187">
      <c r="A1187" s="1" t="s">
        <v>5045</v>
      </c>
      <c r="B1187" s="1" t="s">
        <v>89</v>
      </c>
      <c r="C1187" s="1" t="s">
        <v>5046</v>
      </c>
      <c r="D1187" s="3" t="s">
        <v>5047</v>
      </c>
      <c r="E1187" s="2" t="str">
        <f>IMAGE("http://ift.tt/1ax2eKk",1)</f>
        <v/>
      </c>
      <c r="F1187" s="1" t="s">
        <v>4</v>
      </c>
      <c r="G1187" s="3" t="s">
        <v>5048</v>
      </c>
    </row>
    <row r="1188">
      <c r="A1188" s="1" t="s">
        <v>5049</v>
      </c>
      <c r="B1188" s="1" t="s">
        <v>2092</v>
      </c>
      <c r="C1188" s="1" t="s">
        <v>5050</v>
      </c>
      <c r="D1188" s="3" t="s">
        <v>5051</v>
      </c>
      <c r="E1188" s="2" t="str">
        <f>IMAGE("http://ift.tt/1kI9vx6",1)</f>
        <v/>
      </c>
      <c r="F1188" s="1" t="s">
        <v>4</v>
      </c>
      <c r="G1188" s="3" t="s">
        <v>5052</v>
      </c>
    </row>
    <row r="1189">
      <c r="A1189" s="1" t="s">
        <v>5049</v>
      </c>
      <c r="B1189" s="1" t="s">
        <v>5053</v>
      </c>
      <c r="C1189" s="1" t="s">
        <v>5054</v>
      </c>
      <c r="D1189" s="1" t="s">
        <v>5055</v>
      </c>
      <c r="E1189" s="2" t="str">
        <f t="shared" ref="E1189:E1190" si="155">IMAGE("http://ift.tt/eA8V8J",1)</f>
        <v/>
      </c>
      <c r="F1189" s="1" t="s">
        <v>4</v>
      </c>
      <c r="G1189" s="3" t="s">
        <v>5056</v>
      </c>
    </row>
    <row r="1190">
      <c r="A1190" s="1" t="s">
        <v>5057</v>
      </c>
      <c r="B1190" s="1" t="s">
        <v>5058</v>
      </c>
      <c r="C1190" s="1" t="s">
        <v>5059</v>
      </c>
      <c r="D1190" s="1" t="s">
        <v>5060</v>
      </c>
      <c r="E1190" s="2" t="str">
        <f t="shared" si="155"/>
        <v/>
      </c>
      <c r="F1190" s="1" t="s">
        <v>4</v>
      </c>
      <c r="G1190" s="3" t="s">
        <v>5061</v>
      </c>
    </row>
    <row r="1191">
      <c r="A1191" s="1" t="s">
        <v>5062</v>
      </c>
      <c r="B1191" s="1" t="s">
        <v>2822</v>
      </c>
      <c r="C1191" s="1" t="s">
        <v>5063</v>
      </c>
      <c r="D1191" s="3" t="s">
        <v>5064</v>
      </c>
      <c r="E1191" s="2" t="str">
        <f>IMAGE("http://ift.tt/1kelum2",1)</f>
        <v/>
      </c>
      <c r="F1191" s="1" t="s">
        <v>4</v>
      </c>
      <c r="G1191" s="3" t="s">
        <v>5065</v>
      </c>
    </row>
    <row r="1192">
      <c r="A1192" s="1" t="s">
        <v>5066</v>
      </c>
      <c r="B1192" s="1" t="s">
        <v>1402</v>
      </c>
      <c r="C1192" s="1" t="s">
        <v>5067</v>
      </c>
      <c r="D1192" s="1" t="s">
        <v>5068</v>
      </c>
      <c r="E1192" s="2" t="str">
        <f t="shared" ref="E1192:E1193" si="156">IMAGE("http://ift.tt/eA8V8J",1)</f>
        <v/>
      </c>
      <c r="F1192" s="1" t="s">
        <v>4</v>
      </c>
      <c r="G1192" s="3" t="s">
        <v>5069</v>
      </c>
    </row>
    <row r="1193">
      <c r="A1193" s="1" t="s">
        <v>5070</v>
      </c>
      <c r="B1193" s="1" t="s">
        <v>5071</v>
      </c>
      <c r="C1193" s="1" t="s">
        <v>5072</v>
      </c>
      <c r="D1193" s="1" t="s">
        <v>5073</v>
      </c>
      <c r="E1193" s="2" t="str">
        <f t="shared" si="156"/>
        <v/>
      </c>
      <c r="F1193" s="1" t="s">
        <v>4</v>
      </c>
      <c r="G1193" s="3" t="s">
        <v>5074</v>
      </c>
    </row>
    <row r="1194">
      <c r="A1194" s="1" t="s">
        <v>5075</v>
      </c>
      <c r="B1194" s="1" t="s">
        <v>5076</v>
      </c>
      <c r="C1194" s="1" t="s">
        <v>5077</v>
      </c>
      <c r="D1194" s="3" t="s">
        <v>5078</v>
      </c>
      <c r="E1194" s="2" t="str">
        <f>IMAGE("http://ift.tt/1kIa1LH",1)</f>
        <v/>
      </c>
      <c r="F1194" s="1" t="s">
        <v>4</v>
      </c>
      <c r="G1194" s="3" t="s">
        <v>5079</v>
      </c>
    </row>
    <row r="1195">
      <c r="A1195" s="1" t="s">
        <v>5075</v>
      </c>
      <c r="B1195" s="1" t="s">
        <v>5080</v>
      </c>
      <c r="C1195" s="1" t="s">
        <v>5081</v>
      </c>
      <c r="D1195" s="1" t="s">
        <v>5082</v>
      </c>
      <c r="E1195" s="2" t="str">
        <f>IMAGE("http://ift.tt/eA8V8J",1)</f>
        <v/>
      </c>
      <c r="F1195" s="1" t="s">
        <v>4</v>
      </c>
      <c r="G1195" s="3" t="s">
        <v>5083</v>
      </c>
    </row>
    <row r="1196">
      <c r="A1196" s="1" t="s">
        <v>5084</v>
      </c>
      <c r="B1196" s="1" t="s">
        <v>2557</v>
      </c>
      <c r="C1196" s="1" t="s">
        <v>5085</v>
      </c>
      <c r="D1196" s="3" t="s">
        <v>5086</v>
      </c>
      <c r="E1196" s="2" t="str">
        <f>IMAGE("http://ift.tt/1c8EoZC",1)</f>
        <v/>
      </c>
      <c r="F1196" s="1" t="s">
        <v>4</v>
      </c>
      <c r="G1196" s="3" t="s">
        <v>5087</v>
      </c>
    </row>
    <row r="1197">
      <c r="A1197" s="1" t="s">
        <v>5088</v>
      </c>
      <c r="B1197" s="1" t="s">
        <v>5089</v>
      </c>
      <c r="C1197" s="1" t="s">
        <v>5090</v>
      </c>
      <c r="D1197" s="1" t="s">
        <v>5091</v>
      </c>
      <c r="E1197" s="2" t="str">
        <f t="shared" ref="E1197:E1198" si="157">IMAGE("http://ift.tt/eA8V8J",1)</f>
        <v/>
      </c>
      <c r="F1197" s="1" t="s">
        <v>4</v>
      </c>
      <c r="G1197" s="3" t="s">
        <v>5092</v>
      </c>
    </row>
    <row r="1198">
      <c r="A1198" s="1" t="s">
        <v>5030</v>
      </c>
      <c r="B1198" s="1" t="s">
        <v>5031</v>
      </c>
      <c r="C1198" s="1" t="s">
        <v>5032</v>
      </c>
      <c r="D1198" s="1" t="s">
        <v>5093</v>
      </c>
      <c r="E1198" s="2" t="str">
        <f t="shared" si="157"/>
        <v/>
      </c>
      <c r="F1198" s="1" t="s">
        <v>4</v>
      </c>
      <c r="G1198" s="3" t="s">
        <v>5034</v>
      </c>
    </row>
    <row r="1199">
      <c r="A1199" s="1" t="s">
        <v>5035</v>
      </c>
      <c r="B1199" s="1" t="s">
        <v>5036</v>
      </c>
      <c r="C1199" s="1" t="s">
        <v>5037</v>
      </c>
      <c r="D1199" s="3" t="s">
        <v>5038</v>
      </c>
      <c r="E1199" s="2" t="str">
        <f>IMAGE("data:image/jpeg;base64,/9j/4AAQSkZJRgABAQAAAQABAAD/2wCEAAkGBxIHBhAIBxMKFhUXFhwVGBcXDRsZHBoTGRMZIhcYFRokICkgGiYxHBgaLTEtKik3Li4uIx8/RDMtNyotLisBCgoKDg0OGxAQGi4mICQ1NSw2NzI3Li4xLzcyMjA0NzQ0LzgvNzc4NzQ1LzQ0NDQ0Ly80NTYyLzQ0LDc0NSw2NP/AABEIALkBEQMBEQACEQEDEQH/"&amp;"xAAbAAEAAgMBAQAAAAAAAAAAAAAAAgMEBQYBB//EAEIQAAIBAgEJBQYDBgMJAAAAAAABAgMEEQUSExYhMVGT0gYiQVSSMmFxcrGyMzSRFBUjQoHwQ1KhByQ2YoKis8HR/8QAGwEBAAIDAQEAAAAAAAAAAAAAAAECAwQFBgf/xABAEQACAAQDBQUHAwEGBgMAAAAAAQIDBBEhUdESFTGRoQVBUmFxEyIyU4Gx8AYUwXIjQnOywuEkNGKCkvEzQ0T"&amp;"/2gAMAwEAAhEDEQA/AOYpU46KOyO5fyrgcRt3PqkEEOysES0ceEfShdltiHJDRx4R9KF2NiHJDRx4R9KF2NiHJDRx4R9KF2NiHJDRx4R9KF2NiHJDRx4R9KF2NiHJDRx4R9KF2NiHJDRx4R9KF2NiHJDRx4R9KF2NiHJDRx4R9KF2NiHJDRx4R9KF2NiHJDRx4R9KF2NiHJDRx4R9KF2NiHJDRx4R9KF2NiHJDRx4R9KF2NiHJDRx4R9KF2NiHJ"&amp;"DRx4R9KF2NiHJDRx4R9KF2NiHJDRx4R9KF2NiHJDRx4R9KF2NiHJDRx4R9KF2NiHJDRx4R9KF2NiHJDRx4R9KF2NiHJDRx4R9KF2NiHJDRx4R9KF2NiHJDRx4R9KF2NiHJDRx4R9KF2NiHJDRx4R9KF2NiHJDRx4R9KF2NiHJDRx4R9KF2NiHJDRx4R9KF2NiHJDRx4R9KF2NiHJDRx4R9KF2NiHJDRx4R9KF2NiHJCl+FH4L6B8RB8KJEFwAAA"&amp;"AAAAAAAAAAAAAAAAAAAAAAAAAAAAAAAAAAAAAAAAAAAAAARpfhR+C+hL4lIPhRIguAAAAAAAAAAAAAAAAAAAAAAAAAAAAAAAAAAAAAAAAAAAAAAAAACNL8KPwX0JfEpB8KJEFwAAAAAAAAAAAAAAAAAAAAAAAAAAAAAAAAAAAAAAAAAAAAAAAAARpfhR+C+hL4lIPhRIguAAAAAAAAAAAAAAAAAAAAAAAAAAAAAAAAAAAAAAAAAAAAAAAAADcUO"&amp;"yd9KjGUbee5f4kOHzGjF2nSpv3+j0ObB2rR7K/tOj0J6o33l58yn1EbzpPH0ehbetH8zo9BqjfeXnzKfUN50nj6PQb1o/mdHoNUb7y8+ZT6hvOk8fR6DetH8zo9BqjfeXnzKfUN50nj6PQb1o/mdHoNUb7y8+ZT6hvOk8fR6DetH8zo9BqjfeXnzKfUN50nj6PQb1o/mdHoNUb7y8+ZT6hvOk8fR6DetH8zo9BqjfeXnzKfUN50nj6PQb1o/mdH"&amp;"oNUb7y8+ZT6hvOk8fR6DetH8zo9BqjfeXnzKfUN50nj6PQb1o/mdHoNUb7y8+ZT6hvOk8fR6DetH8zo9BqjfeXnzKfUN50nj6PQb1o/mdHoNUb7y8+ZT6hvOk8fR6DetH8zo9BqjfeXnzKfUN50nj6PQb1o/mdHoNUb7y8+ZT6hvOk8fR6DetH8zo9BqjfeXnzKfUN50nj6PQb1o/mdHoNUb7y8+ZT6hvOk8fR6DetH8zo9BqjfeXnzKfUN50nj"&amp;"6PQb1o/mdHoNUb7y8+ZT6hvOk8fR6DetH8zo9BqjfeXnzKfUN50nj6PQb1o/mdHoNUb7y8+ZT6hvOk8fR6DetH8zo9BqjfeXnzKfUN50nj6PQb1o/mdHoNUb7y8+ZT6hvOk8fR6DetH8zo9BqjfeXnzKfUN50nj6PQb1o/mdHoNUb7y8+ZT6hvOk8fR6DetH8zo9BqjfeXnzKfUN50nj6PQb1o/mdHoNUb7y8+ZT6hvOk8fR6DetH8zo9BqjfeX"&amp;"nzKfUN50nj6PQb1o/mdHoNUb7y8+ZT6hvOk8fR6DetH8zo9BqjfeXnzKfUN50nj6PQb1o/mdHoNUb7y8+ZT6hvOk8fR6DetH8zo9BqjfeXnzKfUN50nj6PQb1o/mdHoNUb7y8+ZT6hvOk8fR6DetH8zo9BqjfeXnzKfUN50nj6PQb1o/mdHofW7L8nT+SP2o8dM+N+p4VFxQAAAAAAAAAAAAAA8x24AHoAAAAAAAAAAAAAAAAAAAAAAAAAAAAAA"&amp;"AAABTZfk6fyR+1F5nxv1CLigAAAAAAAAAAB5KSisZNGSXJmTXaXC36K4bS4lcq6Twji/gZv2ccKvNag/qvd/RJu3na3nxI2sjWTuav78jFReizdrzFvwl3fazscWv5cME+Ozow0VN+zcXtFt343it3f9GSeF9pvFKyxptRbXDD88zZxrrHCWK+KOf+zjiV5TUf8ATe/JpPkmX2sycZqXstGGbImyv/kha9U0E0+BIxEgAAAAAAAAAAAAAAAAAAA"&amp;"AAAAAAAAAAFNl+Tp/JH7UXmfG/UIuKAAAAAAAAAAEPgDmct9p6ORaihdQqzqS7yio7FHFpYyezwe7FnfdDOnxRSoHswQPZ+q77Li3xu88DfoOzJtWnHC0lm9DVX/bOpbZMpXdnQjHSuW2bbSzWlswwzv1+pn3ZKnTdmKZfZhhTS8lb+L/AFN6l7Hginxyo4/htw77/ax7S7RVqnZeeUpv+MpbFodmHg1HxjmYty8NvAh00mGZ+1S91tPj5Ncc7v"&amp;"hqUj7PlKvUpfB6/mN+70zIZL7Z1buxr1byjGWiipt001jjLDBp4peOLx3J7C67NkyJ8Lhjte6s+/Dh1/MDJWdjy4JkEEuO207Y2w7/AC+itkbTIvaqjlmtoaEK1OqlnYNYpxT295f+0jWVBOpYkm1FBE1C1nfyzyaxTNKv7Km0sO22ms/9v/Z1EXisThxw7MThywOcelQAAAAAAAAAAAAAAAAAAAAAAAAAAAACmy/J0/kj9qLzPjfqEXFAAAAAA"&amp;"AADByhlajk6cad1NKUk3GKWMpJb81ePw3szyaaZNTcCwXf3IzyqabNTcCwXf3IjYZYo31Z29KS0ijnOD9pL3/qv1Xg0TOpZkpbTXu8L9zEdNNggUcUOD7+413aTs9HKcXUjC3cs3NUnipRxli2mt+C3Jrf7mzbo+0I5US2ona/reytbH88sEbFFWx0+CbSvey4P6ffH7I1v7ilK2jSjJQpyUYJRp4qUMU8JJZyUm1jKaeHuZt/urRe02bvF4ten"&amp;"ldLgobXysXi7Qhgj2mm4r8ccH9O5dyfDNF88jfxf2VVL2MnBxUo44RptPGjGejzFH/uxUOCTx/uG4r2g45q18/i7uSV/MKs93b2YWsn3vxNbV79OObKP3DOMXSoypuEXPuSpPRxU8W4NYR0qzsGm3hHNisFi2ZHV7bcbhxeN01fBpX79njZq13d+gXaMEUV2ntYK6wbt33d7YcbXvd3fBGb2b7OQsM2tmUN0kp7XOUXJOm2/Zi1HFPBbdmDw369"&amp;"b2jHMiexFEsU+PC3V+XD0Ira+OoWzE3bDDuvbHDK/DLI3l5lCnZL/AHidOPxkl/q9n9o0JVNHMV4Vh+dyNGCXHG7Qpv0PLPKFO72UpQb8UpJ4PxTw96f6Fp1LHKxfD8zIigih+JNGWaxUAAAAAAAAAAAAAAAAAAAAAAAAAAApsvydP5I/ai8z436hFxQAAAAAAAA1WWrGN1OEpKCltSm4p+Kebta+P9Dbpp8UtPLIyy5sUGCeBDI1hG1uJTWZKW"&amp;"G2SglgnLHDY3veLZNRPimQpd2QmToo1buyOYy124r2GVq1nRp2rUJZqbUsWvftOrS9kSpsmGY4nivI7tJ2NLnSIZsUbV/TM0WVcpVrijC9rxglU2JQu6nhv7md3Tfp6eVBE5cLxWcMP3tiblLTSoI4pUEWMOcMP37zO7F5Gpdoa1w7ydxTVKMZYqu9zcscW93snVp6VTLqJ8PJGHtaqm0Sg2FC9q/93K3n5nSyyfY5Ct4X8rq7kng4pVKks5PHB"&amp;"uMXueD3rDY17jLH2DDPvAr3twtAn9Lo4jqayqbl+zh/8Uur/jE3tDKNG4qRoWtWMpOnpUtH/hqWGOOOG/8AvYzk1P6Zky6WZUXjWynxssUm7NW8v9zRcE6FXihsk9n6mLlqwhdVITkqalg0puKezFPN2tf2jy1NURS01fDIzS50UGCeBHI2T4WteU4qm5Ye0oJYJvcsG1teLJqKiKZClwWX59CZk6KPBvA3BpmEAAAAAAAAAAAAAAAAAAAAAAAA"&amp;"AAApsvydP5I/ai8z436hFxQAAAAAAAA8zIVK0FcKm44tvOSa9iW/E9B+moVFWNNf3X90Yp3wmN+0UKV5KnbztFsWyM4rbnz8F7sDN+pZX/EQuCHDZ7vVlpUEahu0z5jeZr7fzVbOw0/g8Hjgs14/NgbMva3ctnjs/nQ9hC4l2TeHwvld36XOlq1raVnG5z6mbWjPMaqz76lFzkl/0weGOGzdhuOf+0rIZkctwYyrbWC92zUP3a4XzPLy6mKKKBQ"&amp;"2xatguK4d3PPvMP8A2S0o15X1K4TcXSgpJY7VjPFbNv6HsqN2iifp/J3f1O3D7FrOL/SazLtvcfu9StYZQVnGWdCNaEU4TecmltcsFtXD3HrKeOVFGom4dt5flrlKWZK9r70UPtHg7Xs+H0udv2ZhSo09HZ1IVE7SjtW+ObUqYqXDFz3b9kjg9tOJ0c5xK2Ef+X86HEq3MbvGrPbfW3Dl9jY1bmhOrClcTtX3lslOPHgzwX6blf8AFtxLDZfH1R"&amp;"hmQRuG6TMqpThTuH+yqkouKfdSSbxlt2E/qaFQ1UKS/ur7spJ4A84ZQAAAAAAAAAAAAAAAAAAAAAAAAAACmy/J0/kj9qLzPjfqEXFAAAAAAAADg3k2rlfttVyZlWU8xtVaTdLOShBppU9qS35rfjtPZdkU8mfKhUGGD2rcb8Mfusjt/u5dNRQzZKW1jC8ccU8c2ssUlzL73s1aUsp/uCVa9U50U4pqLWZCrUeCeb4Zvi93iT2rDMoo1MlQpw8Xf"&amp;"jd4d1vtxKSe1auKD9xsw2T8+LS8/wDa5yVpZ0sldp5W97UahRnipZu9xknFNbdn97CZk2bPpVHLhxiXI7c2ZOqKDalQXceFvJ3ubWv2ht3C4tVTtsynBK3cYvvSlTalmLD+Hhjh8MSsVFNhly5ynROZMb9om3gk7q7v717X78TztL2TV+3hUUvZhTVnh9rnMZIvb3JdwrrJUqkE6Tq7G+9ThJrvJ91vxSw3SXE9hLoaeCU/7W0xRKC2GztNJpZ2"&amp;"xs3fBp4YGOs7dhqKjZjkqKVjjjtW4XT4LO1scMT6faW1Tt5k+jlC5qUo0lmuVJUcXpoOanmyzu6pJrDfvWzFYu1HV7EDez7zw48Pp6oibFD2dNjlwJt90V/7rs1hbQu7O5IqQ7KXuS7lVIRk5U4Z9JZyjOmsZPDZLbP/AEw2eFO1qmFyop0PFQtv6J4GOqqYXVS50Nm1Zu3C6fDoai17NWtPKMMh6a8dRR0mCjBJQdWDxxzP80Vsxfj7jx3ZbmV"&amp;"8xxzIUofLjdYd9+55HQn9q1ew6hQw2vbvyfnkyu9yfPIva2hkvJkq0pSjCpKajmpU3VnpHWS2VG1GW/BJ4YLF4q/alJKp4Itp3hthfjfgksrYcPrgWgqoKmljmzklxSzvZWt3pLyePfgd0eMOKAAAAAAAAAAAAAAAAAAAAAAAAAAAU2X5On8kftReZ8b9Qi4oAAAAAAAAcve9pLmplmWTez9s51IPBzm8IpuL+C3Pxkt25nq+waSKXGpyabiTsv"&amp;"K6x6HSgoJHsYZ1TN2YXwSxb7vzBk8j9nq1LLbytl+rpK+bglH2YpymsFsXv2JJLF73tH6jqJsDUmLvV3z4FZ1dJik+wpoNmC98eLfn+P6cCjKVlSqdprZ1KdB50Lhyxpp4tNYOWzacqTNmKljtE8HB3+pEmZGqWZZvBw/6jl7nJCv8j5Kt7SFNVJwrPFRScpRhik3/AEw/qdWGpcudURRt2Th+l3Y7Mup9jUT44uELXJuzt9Dj6cn+wu0gpueco"&amp;"xnnbqLUsafHbKT7vi37kfRN50ziVTE1a13BbFx+7aK9rYJYRXwX1PLx/p2rhmOXCvcvhHdWUPnjf6ZnSZOt5W9nmOWU4vNz8Kdxmpt4YRilj3s3a8fhhi0zxMytmuO8MSSb8+fFYX1vgz1syOW4lZQNX2fehu0krXbwwww53wZsIOVG+s6lKtfvOuaUZQncuSUXKLSaTweK972e/YteKqnTJU2CN4bMWePFfmBgWxHBNhilwYQNpqG3DDLu9Edb"&amp;"2g7PVbvKVPKmRqzpXCSgm/Zksdiex+PFNPZsNT9Oz5kUxyIXbBxfZWOPT10uVKcmog2oG7+aea/F6mPT7S3dplenYdpbbNlNxpxqU33W3JqLw2rx24PFYbvA2e3aOKdH7RxJRQw8M0m3f+DL+wpo5UU2lm3Sxaiwa/PS3mdWeQOYAAAAAAAAAAAAAAAAAAAAAAAAAAAU2X5On8kftReZ8b9Qi4oAAAAAAAAYttbU7LKzvsc3SZqlwxhCeEvi1JJ"&amp;"+6MT0X6fqoYahKbEklDFZt24uHDpfmRPjiilqDL+fzqzIlVjWupSpNNYL75//AEfqSdLm1EDlxJrZ7nfvZjkppYnOX/8AxLafJc/VHPlf8rM9YP5OlK/5Wb6w/wCo1GRfayD8tf8A8TN2p/8A1/8Ab9zfqeNV6r/MaiEV+6sjtqOOkrvfg9ldtYcXjuXi8F4m42/a1HpD9jb4TKn+mH7L88liLbNo28Y4RgklLDP0i0ekhhLOku4nKUZd3Fd1vf"&amp;"HB3bTcV/ebw8NnZ9y4uyaxztwZr1kufOmwxS5nB+97qW17sXu4PjxWOOKXBkacFG9tO5mS/baeKdaU28dG87vJPasHt2rZxIcTcEzG62H3JZ5G2o25cz3rr2b7klxathhqfUpVVSqQlUaSzl9TQ/Ts2CVVuKZEktl8XbvR5Gam4cCvKFGllHKNO4xUtHhKPis/CSxa4pPZ8TP+oaqGKf8A2USacKTad+9u2BaRFFBA1mXnmiwAAAAAAAAAAAAAA"&amp;"AAAAAAAAAAAABTZfk6fyR+1F5nxv1CLigAAAAAAABz2V8pyp3zpKk5KH/LX2tpbYqNJ52Cf8ra34tbT0FD2VKm0/tXNs3/h4Yvi3MVr+aheSeBgjmuF2t99DzJWVJTvM2pRlDOwisI1l475aSnHDDbux37cFgy1X2RBBJcyCcotlX/+vpszIutvK7wEM5t2a+/8pF2U7Gay1Qv47acY1IySTbUpxjg0lvWMf6N8N3LkTYXJild7at9L6m/BNUMi"&amp;"OW+LafK+ppMi2tTHIjVOu8yNfPwpt5uNNpZ+zu7eJ2plHPmuphggfvbNsLXxzeBv1E+U3UtRLFq2Kx97uzJU8iqXZehaaWz0lJyrxraWLpQqKo5aOcsfHSYNrxXuWPY9hadFIcD99XcXdgrW4cLLO94uFjUh7Wk+3jqdr+zfuNXV7Ws3lg1/GZz1xZypzqyuqOVYSqR7+FDSReLTxozTwazXKK24Zr34rB4HSVMGzDspqHhx62Xo8O9cMu7LqII"&amp;"oYNiZLcMLwvFsvg/iXrZ+q87redlsiTuLqjdXEK1OjQxdKNT25Tl4yX8qWOzduRxa+qhghilppxxfFbgrd3rn9TQrayHZihhacUdtpr4cO5Z373yN1lrKcqd1oqVKU83fiquG1LatHTnt371xw8SaHsmCbJU2Oaodr+jufftTIenDvtgeejmtOyX3/hMhk3KkpXsYaGUVJ5r7tdPDwbjKks3x2vBe8tV9kypdO5inJtf4Vn5Jqa7+iu/+kQzm3a"&amp;"330OjPOmcAAAAAAAAAAAAAAAAAAAAAAAAAAApsvydP5I/ai8z436hFxQAAAAAAAAwbjI1tdTnO5t7OTng5OVCLcmklFybW3BJYG9J7UrZMMMMqdHCoeCUTSV+NlfvKOXA+KRG3yHa2tSNS1oWsGtzhSUN27HDDH+peZ2vXzYYoJk6KJRcdpuL73t9LEKVAndJGwOcZCObg8Y4r3p4P9UbEmsqJKtLjiS8m7cuBDhT4orlawnU0kopvHHF78eOPE"&amp;"299V9re1fTQp7GX4UWuOLxli/i2/qas6tqJytMmRNZXduXAuoUuCPTWJMC6yLbXlV1byhbVG9+fTU/Bbk8UtyOhJ7WrpMClyp0UKXhbh6qzf1KOVA3dpHlDIlrbuLt7eyi4vOi1Qimpf5k8Nj94m9rV81RKZPjaiVneKJprJq/AKVAuEKNgc8uAAAAAAAAAAAAAAAAAAAAAAAAAAAfKrft7dwoQilZbIpfhS4fOeti7Fpm27xc1oevh7CpXCneL"&amp;"mtCzX+84WXKl1kbkps4ua0J3FS5xc1oNf7zhZcqXWNyU2cXNaDcVLnFzWg1/vOFlypdY3JTZxc1oNxUucXNaDX+84WXKl1jclNnFzWg3FS5xc1oNf7zhZcqXWNyU2cXNaDcVLnFzWg1/vOFlypdY3JTZxc1oNxUucXNaDX+84WXKl1jclNnFzWg3FS5xc1oNf7zhZcqXWNyU2cXNaDcVLnFzWg1/vOFlypdY3JTZxc1oNxUucXNaDX+84WXKl1j"&amp;"clNnFzWg3FS5xc1oNf7zhZcqXWNyU2cXNaDcVLnFzWg1/vOFlypdY3JTZxc1oNxUucXNaDX+84WXKl1jclNnFzWg3FS5xc1oNf7zhZcqXWNyU2cXNaDcVLnFzWg1/vOFlypdY3JTZxc1oNxUucXNaDX+84WXKl1jclNnFzWg3FS5xc1oNf7zhZcqXWNyU2cXNaDcVLnFzWg1/vOFlypdY3JTZxc1oNxUucXNaDX+84WXKl1jclNnFzWg3FS5xc1"&amp;"oNf7zhZcqXWNyU2cXNaDcVLnFzWg1/vOFlypdY3JTZxc1oNxUucXNaDX+84WXKl1jclNnFzWg3FS5xc1oNf7zhZcqXWNyU2cXNaDcVLnFzWg1/vOFlypdY3JTZxc1oNxUucXNaDX+84WXKl1jclNnFzWg3FS5xc1oNf7zhZcqXWNyU2cXNaDcVLnFzWg1/vOFlypdY3JTZxc1oNxUucXNaDX+84WXKl1jclNnFzWg3FS5xc1oNf7zhZcqXWNyU2"&amp;"cXNaDcVLnFzWg1/vOFlypdY3JTZxc1oNxUucXNaDX+84WXKl1jclNnFzWg3FS5xc1oNf7zhZcqXWNyU2cXNaDcVLnFzWg1/vOFlypdY3JTZxc1oNxUucXNaDX+84WXKl1jclNnFzWg3FS5xc1oclS/Cj8F9DsPideD4USILgAAAAAAAAAAAAAAAAAAAAAAAAAAAAAAAAAAAAAAAAAAAAAAAAAjS/Cj8F9CXxKQfCiRBcAAAAAAAAAAAAAAAAAAA"&amp;"AAAAAAAAAAAAAAAAAAAAAAAAAAAAAAEaX4UfgvoS+JSD4USILgAAAAAAAAAAAAAAAAAAAAAAAAAAAAAAAAAAAAAAAAAAAAAAAAAjS/Cj8F9CXxKQfCiRBcAAAAAAAAAAAAAAAAAAAAAAAAAAAAAAAAAAAAAAAAAAAAAAAAAEaX4UfgvoS+JWD4USILAAAAAAAAAAAAAAAAAAAAAAAAAAAAAAAAAAAAAAAAAAAAAAAAAA1dP2F8F9DOzlQfCiRBY"&amp;"AAAAAAAAAAAAAAAAAAAAAAAAAAAAAAAAAAAAAAAAAAAAAAAAAH//Z",1)</f>
        <v>#VALUE!</v>
      </c>
      <c r="F1199" s="1" t="s">
        <v>4</v>
      </c>
      <c r="G1199" s="3" t="s">
        <v>5039</v>
      </c>
    </row>
    <row r="1200">
      <c r="A1200" s="1" t="s">
        <v>5040</v>
      </c>
      <c r="B1200" s="1" t="s">
        <v>5041</v>
      </c>
      <c r="C1200" s="1" t="s">
        <v>5042</v>
      </c>
      <c r="D1200" s="3" t="s">
        <v>5043</v>
      </c>
      <c r="E1200" s="2" t="str">
        <f>IMAGE("http://ift.tt/eA8V8J",1)</f>
        <v/>
      </c>
      <c r="F1200" s="1" t="s">
        <v>4</v>
      </c>
      <c r="G1200" s="3" t="s">
        <v>5044</v>
      </c>
    </row>
    <row r="1201">
      <c r="A1201" s="1" t="s">
        <v>5094</v>
      </c>
      <c r="B1201" s="1" t="s">
        <v>5095</v>
      </c>
      <c r="C1201" s="1" t="s">
        <v>5096</v>
      </c>
      <c r="D1201" s="3" t="s">
        <v>5097</v>
      </c>
      <c r="E1201" s="2" t="str">
        <f>IMAGE("http://ift.tt/1kIaI7R",1)</f>
        <v/>
      </c>
      <c r="F1201" s="1" t="s">
        <v>4</v>
      </c>
      <c r="G1201" s="3" t="s">
        <v>5098</v>
      </c>
    </row>
    <row r="1202">
      <c r="A1202" s="1" t="s">
        <v>5099</v>
      </c>
      <c r="B1202" s="1" t="s">
        <v>600</v>
      </c>
      <c r="C1202" s="1" t="s">
        <v>5100</v>
      </c>
      <c r="D1202" s="3" t="s">
        <v>5101</v>
      </c>
      <c r="E1202" s="2" t="str">
        <f>IMAGE("http://ift.tt/1kIaPA2",1)</f>
        <v/>
      </c>
      <c r="F1202" s="1" t="s">
        <v>4</v>
      </c>
      <c r="G1202" s="3" t="s">
        <v>5102</v>
      </c>
    </row>
    <row r="1203">
      <c r="A1203" s="1" t="s">
        <v>5103</v>
      </c>
      <c r="B1203" s="1" t="s">
        <v>5104</v>
      </c>
      <c r="C1203" s="1" t="s">
        <v>5105</v>
      </c>
      <c r="D1203" s="1" t="s">
        <v>5106</v>
      </c>
      <c r="E1203" s="2" t="str">
        <f>IMAGE("http://ift.tt/eA8V8J",1)</f>
        <v/>
      </c>
      <c r="F1203" s="1" t="s">
        <v>4</v>
      </c>
      <c r="G1203" s="3" t="s">
        <v>5107</v>
      </c>
    </row>
    <row r="1204">
      <c r="A1204" s="1" t="s">
        <v>5108</v>
      </c>
      <c r="B1204" s="1" t="s">
        <v>5109</v>
      </c>
      <c r="C1204" s="1" t="s">
        <v>5110</v>
      </c>
      <c r="D1204" s="3" t="s">
        <v>5111</v>
      </c>
      <c r="E1204" s="2" t="str">
        <f>IMAGE("http://ift.tt/1bXJSm7",1)</f>
        <v/>
      </c>
      <c r="F1204" s="1" t="s">
        <v>4</v>
      </c>
      <c r="G1204" s="3" t="s">
        <v>5112</v>
      </c>
    </row>
    <row r="1205">
      <c r="A1205" s="1" t="s">
        <v>5113</v>
      </c>
      <c r="B1205" s="1" t="s">
        <v>4375</v>
      </c>
      <c r="C1205" s="1" t="s">
        <v>5114</v>
      </c>
      <c r="D1205" s="3" t="s">
        <v>5115</v>
      </c>
      <c r="E1205" s="2" t="str">
        <f t="shared" ref="E1205:E1207" si="158">IMAGE("http://ift.tt/eA8V8J",1)</f>
        <v/>
      </c>
      <c r="F1205" s="1" t="s">
        <v>4</v>
      </c>
      <c r="G1205" s="3" t="s">
        <v>5116</v>
      </c>
    </row>
    <row r="1206">
      <c r="A1206" s="1" t="s">
        <v>5117</v>
      </c>
      <c r="B1206" s="1" t="s">
        <v>5118</v>
      </c>
      <c r="C1206" s="1" t="s">
        <v>5119</v>
      </c>
      <c r="D1206" s="1" t="s">
        <v>5120</v>
      </c>
      <c r="E1206" s="2" t="str">
        <f t="shared" si="158"/>
        <v/>
      </c>
      <c r="F1206" s="1" t="s">
        <v>4</v>
      </c>
      <c r="G1206" s="3" t="s">
        <v>5121</v>
      </c>
    </row>
    <row r="1207">
      <c r="A1207" s="1" t="s">
        <v>5122</v>
      </c>
      <c r="B1207" s="1" t="s">
        <v>5123</v>
      </c>
      <c r="C1207" s="1" t="s">
        <v>5124</v>
      </c>
      <c r="D1207" s="1" t="s">
        <v>5125</v>
      </c>
      <c r="E1207" s="2" t="str">
        <f t="shared" si="158"/>
        <v/>
      </c>
      <c r="F1207" s="1" t="s">
        <v>4</v>
      </c>
      <c r="G1207" s="3" t="s">
        <v>5126</v>
      </c>
    </row>
    <row r="1208">
      <c r="A1208" s="1" t="s">
        <v>5127</v>
      </c>
      <c r="B1208" s="1" t="s">
        <v>5128</v>
      </c>
      <c r="C1208" s="1" t="s">
        <v>5129</v>
      </c>
      <c r="D1208" s="3" t="s">
        <v>5130</v>
      </c>
      <c r="E1208" s="2" t="str">
        <f>IMAGE("http://ift.tt/1nLeeRg",1)</f>
        <v/>
      </c>
      <c r="F1208" s="1" t="s">
        <v>4</v>
      </c>
      <c r="G1208" s="3" t="s">
        <v>5131</v>
      </c>
    </row>
    <row r="1209">
      <c r="A1209" s="1" t="s">
        <v>5132</v>
      </c>
      <c r="B1209" s="1" t="s">
        <v>5133</v>
      </c>
      <c r="C1209" s="1" t="s">
        <v>5134</v>
      </c>
      <c r="D1209" s="1" t="s">
        <v>5135</v>
      </c>
      <c r="E1209" s="2" t="str">
        <f t="shared" ref="E1209:E1211" si="159">IMAGE("http://ift.tt/eA8V8J",1)</f>
        <v/>
      </c>
      <c r="F1209" s="1" t="s">
        <v>4</v>
      </c>
      <c r="G1209" s="3" t="s">
        <v>5136</v>
      </c>
    </row>
    <row r="1210">
      <c r="A1210" s="1" t="s">
        <v>5137</v>
      </c>
      <c r="B1210" s="1" t="s">
        <v>5138</v>
      </c>
      <c r="C1210" s="1" t="s">
        <v>5139</v>
      </c>
      <c r="D1210" s="1" t="s">
        <v>9</v>
      </c>
      <c r="E1210" s="2" t="str">
        <f t="shared" si="159"/>
        <v/>
      </c>
      <c r="F1210" s="1" t="s">
        <v>4</v>
      </c>
      <c r="G1210" s="3" t="s">
        <v>5140</v>
      </c>
    </row>
    <row r="1211">
      <c r="A1211" s="1" t="s">
        <v>5141</v>
      </c>
      <c r="B1211" s="1" t="s">
        <v>5142</v>
      </c>
      <c r="C1211" s="1" t="s">
        <v>5143</v>
      </c>
      <c r="D1211" s="1" t="s">
        <v>5144</v>
      </c>
      <c r="E1211" s="2" t="str">
        <f t="shared" si="159"/>
        <v/>
      </c>
      <c r="F1211" s="1" t="s">
        <v>4</v>
      </c>
      <c r="G1211" s="3" t="s">
        <v>5145</v>
      </c>
    </row>
    <row r="1212">
      <c r="A1212" s="1" t="s">
        <v>5146</v>
      </c>
      <c r="B1212" s="1" t="s">
        <v>5147</v>
      </c>
      <c r="C1212" s="1" t="s">
        <v>5148</v>
      </c>
      <c r="D1212" s="3" t="s">
        <v>5149</v>
      </c>
      <c r="E1212" s="2" t="str">
        <f>IMAGE("http://ift.tt/1nLi8tp",1)</f>
        <v/>
      </c>
      <c r="F1212" s="1" t="s">
        <v>4</v>
      </c>
      <c r="G1212" s="3" t="s">
        <v>5150</v>
      </c>
    </row>
    <row r="1213">
      <c r="A1213" s="1" t="s">
        <v>5117</v>
      </c>
      <c r="B1213" s="1" t="s">
        <v>5118</v>
      </c>
      <c r="C1213" s="1" t="s">
        <v>5119</v>
      </c>
      <c r="D1213" s="1" t="s">
        <v>5120</v>
      </c>
      <c r="E1213" s="2" t="str">
        <f t="shared" ref="E1213:E1214" si="160">IMAGE("http://ift.tt/eA8V8J",1)</f>
        <v/>
      </c>
      <c r="F1213" s="1" t="s">
        <v>4</v>
      </c>
      <c r="G1213" s="3" t="s">
        <v>5121</v>
      </c>
    </row>
    <row r="1214">
      <c r="A1214" s="1" t="s">
        <v>5122</v>
      </c>
      <c r="B1214" s="1" t="s">
        <v>5123</v>
      </c>
      <c r="C1214" s="1" t="s">
        <v>5124</v>
      </c>
      <c r="D1214" s="1" t="s">
        <v>5125</v>
      </c>
      <c r="E1214" s="2" t="str">
        <f t="shared" si="160"/>
        <v/>
      </c>
      <c r="F1214" s="1" t="s">
        <v>4</v>
      </c>
      <c r="G1214" s="3" t="s">
        <v>5126</v>
      </c>
    </row>
    <row r="1215">
      <c r="A1215" s="1" t="s">
        <v>5127</v>
      </c>
      <c r="B1215" s="1" t="s">
        <v>5128</v>
      </c>
      <c r="C1215" s="1" t="s">
        <v>5129</v>
      </c>
      <c r="D1215" s="3" t="s">
        <v>5130</v>
      </c>
      <c r="E1215" s="2" t="str">
        <f>IMAGE("http://ift.tt/1nLeeRg",1)</f>
        <v/>
      </c>
      <c r="F1215" s="1" t="s">
        <v>4</v>
      </c>
      <c r="G1215" s="3" t="s">
        <v>5131</v>
      </c>
    </row>
    <row r="1216">
      <c r="A1216" s="1" t="s">
        <v>5132</v>
      </c>
      <c r="B1216" s="1" t="s">
        <v>5133</v>
      </c>
      <c r="C1216" s="1" t="s">
        <v>5134</v>
      </c>
      <c r="D1216" s="1" t="s">
        <v>5135</v>
      </c>
      <c r="E1216" s="2" t="str">
        <f t="shared" ref="E1216:E1217" si="161">IMAGE("http://ift.tt/eA8V8J",1)</f>
        <v/>
      </c>
      <c r="F1216" s="1" t="s">
        <v>4</v>
      </c>
      <c r="G1216" s="3" t="s">
        <v>5136</v>
      </c>
    </row>
    <row r="1217">
      <c r="A1217" s="1" t="s">
        <v>5137</v>
      </c>
      <c r="B1217" s="1" t="s">
        <v>5138</v>
      </c>
      <c r="C1217" s="1" t="s">
        <v>5139</v>
      </c>
      <c r="D1217" s="1" t="s">
        <v>9</v>
      </c>
      <c r="E1217" s="2" t="str">
        <f t="shared" si="161"/>
        <v/>
      </c>
      <c r="F1217" s="1" t="s">
        <v>4</v>
      </c>
      <c r="G1217" s="3" t="s">
        <v>5140</v>
      </c>
    </row>
    <row r="1218">
      <c r="A1218" s="1" t="s">
        <v>5151</v>
      </c>
      <c r="B1218" s="1" t="s">
        <v>3634</v>
      </c>
      <c r="C1218" s="1" t="s">
        <v>5152</v>
      </c>
      <c r="D1218" s="3" t="s">
        <v>5153</v>
      </c>
      <c r="E1218" s="2" t="str">
        <f>IMAGE("http://ift.tt/1nLfeEQ",1)</f>
        <v/>
      </c>
      <c r="F1218" s="1" t="s">
        <v>4</v>
      </c>
      <c r="G1218" s="3" t="s">
        <v>5154</v>
      </c>
    </row>
    <row r="1219">
      <c r="A1219" s="1" t="s">
        <v>5155</v>
      </c>
      <c r="B1219" s="1" t="s">
        <v>5156</v>
      </c>
      <c r="C1219" s="1" t="s">
        <v>5157</v>
      </c>
      <c r="D1219" s="1" t="s">
        <v>5158</v>
      </c>
      <c r="E1219" s="2" t="str">
        <f>IMAGE("http://ift.tt/eA8V8J",1)</f>
        <v/>
      </c>
      <c r="F1219" s="1" t="s">
        <v>4</v>
      </c>
      <c r="G1219" s="3" t="s">
        <v>5159</v>
      </c>
    </row>
    <row r="1220">
      <c r="A1220" s="1" t="s">
        <v>5160</v>
      </c>
      <c r="B1220" s="1">
        <v>733.0</v>
      </c>
      <c r="C1220" s="1" t="s">
        <v>5161</v>
      </c>
      <c r="D1220" s="3" t="s">
        <v>5162</v>
      </c>
      <c r="E1220" s="2" t="str">
        <f>IMAGE("http://ift.tt/1kJ26O4",1)</f>
        <v/>
      </c>
      <c r="F1220" s="1" t="s">
        <v>4</v>
      </c>
      <c r="G1220" s="3" t="s">
        <v>5163</v>
      </c>
    </row>
    <row r="1221">
      <c r="A1221" s="1" t="s">
        <v>5164</v>
      </c>
      <c r="B1221" s="1" t="s">
        <v>5165</v>
      </c>
      <c r="C1221" s="1" t="s">
        <v>5166</v>
      </c>
      <c r="D1221" s="1" t="s">
        <v>5167</v>
      </c>
      <c r="E1221" s="2" t="str">
        <f t="shared" ref="E1221:E1222" si="162">IMAGE("http://ift.tt/eA8V8J",1)</f>
        <v/>
      </c>
      <c r="F1221" s="1" t="s">
        <v>4</v>
      </c>
      <c r="G1221" s="3" t="s">
        <v>5168</v>
      </c>
    </row>
    <row r="1222">
      <c r="A1222" s="1" t="s">
        <v>5169</v>
      </c>
      <c r="B1222" s="1" t="s">
        <v>5170</v>
      </c>
      <c r="C1222" s="1" t="s">
        <v>5171</v>
      </c>
      <c r="D1222" s="1" t="s">
        <v>5172</v>
      </c>
      <c r="E1222" s="2" t="str">
        <f t="shared" si="162"/>
        <v/>
      </c>
      <c r="F1222" s="1" t="s">
        <v>4</v>
      </c>
      <c r="G1222" s="3" t="s">
        <v>5173</v>
      </c>
    </row>
    <row r="1223">
      <c r="A1223" s="1" t="s">
        <v>5174</v>
      </c>
      <c r="B1223" s="1" t="s">
        <v>113</v>
      </c>
      <c r="C1223" s="1" t="s">
        <v>5175</v>
      </c>
      <c r="D1223" s="3" t="s">
        <v>5176</v>
      </c>
      <c r="E1223" s="2" t="str">
        <f>IMAGE("http://ift.tt/1kJ378T",1)</f>
        <v/>
      </c>
      <c r="F1223" s="1" t="s">
        <v>4</v>
      </c>
      <c r="G1223" s="3" t="s">
        <v>5177</v>
      </c>
    </row>
    <row r="1224">
      <c r="A1224" s="1" t="s">
        <v>5178</v>
      </c>
      <c r="B1224" s="1" t="s">
        <v>5179</v>
      </c>
      <c r="C1224" s="1" t="s">
        <v>5180</v>
      </c>
      <c r="D1224" s="1" t="s">
        <v>5181</v>
      </c>
      <c r="E1224" s="2" t="str">
        <f>IMAGE("http://ift.tt/eA8V8J",1)</f>
        <v/>
      </c>
      <c r="F1224" s="1" t="s">
        <v>4</v>
      </c>
      <c r="G1224" s="3" t="s">
        <v>5182</v>
      </c>
    </row>
    <row r="1225">
      <c r="A1225" s="1" t="s">
        <v>5183</v>
      </c>
      <c r="B1225" s="1" t="s">
        <v>2850</v>
      </c>
      <c r="C1225" s="1" t="s">
        <v>5184</v>
      </c>
      <c r="D1225" s="3" t="s">
        <v>5185</v>
      </c>
      <c r="E1225" s="2" t="str">
        <f>IMAGE("http://ift.tt/1j9q2we",1)</f>
        <v/>
      </c>
      <c r="F1225" s="1" t="s">
        <v>4</v>
      </c>
      <c r="G1225" s="3" t="s">
        <v>5186</v>
      </c>
    </row>
    <row r="1226">
      <c r="A1226" s="1" t="s">
        <v>5187</v>
      </c>
      <c r="B1226" s="1" t="s">
        <v>5188</v>
      </c>
      <c r="C1226" s="1" t="s">
        <v>5189</v>
      </c>
      <c r="D1226" s="1" t="s">
        <v>5190</v>
      </c>
      <c r="E1226" s="2" t="str">
        <f>IMAGE("http://ift.tt/eA8V8J",1)</f>
        <v/>
      </c>
      <c r="F1226" s="1" t="s">
        <v>4</v>
      </c>
      <c r="G1226" s="3" t="s">
        <v>5191</v>
      </c>
    </row>
    <row r="1227">
      <c r="A1227" s="1" t="s">
        <v>5192</v>
      </c>
      <c r="B1227" s="1" t="s">
        <v>5193</v>
      </c>
      <c r="C1227" s="1" t="s">
        <v>5194</v>
      </c>
      <c r="D1227" s="3" t="s">
        <v>5195</v>
      </c>
      <c r="E1227" s="2" t="str">
        <f>IMAGE("http://ift.tt/1kJ3Jvb",1)</f>
        <v/>
      </c>
      <c r="F1227" s="1" t="s">
        <v>4</v>
      </c>
      <c r="G1227" s="3" t="s">
        <v>5196</v>
      </c>
    </row>
    <row r="1228">
      <c r="A1228" s="1" t="s">
        <v>5197</v>
      </c>
      <c r="B1228" s="1" t="s">
        <v>5198</v>
      </c>
      <c r="C1228" s="1" t="s">
        <v>5199</v>
      </c>
      <c r="D1228" s="1" t="s">
        <v>5200</v>
      </c>
      <c r="E1228" s="2" t="str">
        <f t="shared" ref="E1228:E1230" si="163">IMAGE("http://ift.tt/eA8V8J",1)</f>
        <v/>
      </c>
      <c r="F1228" s="1" t="s">
        <v>4</v>
      </c>
      <c r="G1228" s="3" t="s">
        <v>5201</v>
      </c>
    </row>
    <row r="1229">
      <c r="A1229" s="1" t="s">
        <v>5202</v>
      </c>
      <c r="B1229" s="1" t="s">
        <v>5203</v>
      </c>
      <c r="C1229" s="1" t="s">
        <v>5204</v>
      </c>
      <c r="D1229" s="1" t="s">
        <v>5205</v>
      </c>
      <c r="E1229" s="2" t="str">
        <f t="shared" si="163"/>
        <v/>
      </c>
      <c r="F1229" s="1" t="s">
        <v>4</v>
      </c>
      <c r="G1229" s="3" t="s">
        <v>5206</v>
      </c>
    </row>
    <row r="1230">
      <c r="A1230" s="1" t="s">
        <v>5202</v>
      </c>
      <c r="B1230" s="1" t="s">
        <v>421</v>
      </c>
      <c r="C1230" s="1" t="s">
        <v>5207</v>
      </c>
      <c r="D1230" s="1" t="s">
        <v>5208</v>
      </c>
      <c r="E1230" s="2" t="str">
        <f t="shared" si="163"/>
        <v/>
      </c>
      <c r="F1230" s="1" t="s">
        <v>4</v>
      </c>
      <c r="G1230" s="3" t="s">
        <v>5209</v>
      </c>
    </row>
    <row r="1231">
      <c r="A1231" s="1" t="s">
        <v>5210</v>
      </c>
      <c r="B1231" s="1" t="s">
        <v>4764</v>
      </c>
      <c r="C1231" s="1" t="s">
        <v>5211</v>
      </c>
      <c r="D1231" s="3" t="s">
        <v>5212</v>
      </c>
      <c r="E1231" s="2" t="str">
        <f>IMAGE("http://ift.tt/MVcib1",1)</f>
        <v/>
      </c>
      <c r="F1231" s="1" t="s">
        <v>4</v>
      </c>
      <c r="G1231" s="3" t="s">
        <v>5213</v>
      </c>
    </row>
    <row r="1232">
      <c r="A1232" s="1" t="s">
        <v>5214</v>
      </c>
      <c r="B1232" s="1" t="s">
        <v>5215</v>
      </c>
      <c r="C1232" s="1" t="s">
        <v>5216</v>
      </c>
      <c r="D1232" s="1" t="s">
        <v>9</v>
      </c>
      <c r="E1232" s="2" t="str">
        <f t="shared" ref="E1232:E1233" si="164">IMAGE("http://ift.tt/eA8V8J",1)</f>
        <v/>
      </c>
      <c r="F1232" s="1" t="s">
        <v>4</v>
      </c>
      <c r="G1232" s="3" t="s">
        <v>5217</v>
      </c>
    </row>
    <row r="1233">
      <c r="A1233" s="1" t="s">
        <v>5218</v>
      </c>
      <c r="B1233" s="1" t="s">
        <v>5219</v>
      </c>
      <c r="C1233" s="1" t="s">
        <v>5220</v>
      </c>
      <c r="D1233" s="1" t="s">
        <v>9</v>
      </c>
      <c r="E1233" s="2" t="str">
        <f t="shared" si="164"/>
        <v/>
      </c>
      <c r="F1233" s="1" t="s">
        <v>4</v>
      </c>
      <c r="G1233" s="3" t="s">
        <v>5221</v>
      </c>
    </row>
    <row r="1234">
      <c r="A1234" s="1" t="s">
        <v>5222</v>
      </c>
      <c r="B1234" s="1" t="s">
        <v>5223</v>
      </c>
      <c r="C1234" s="1" t="s">
        <v>5224</v>
      </c>
      <c r="D1234" s="3" t="s">
        <v>5225</v>
      </c>
      <c r="E1234" s="2" t="str">
        <f>IMAGE("http://ift.tt/1amSlUB",1)</f>
        <v/>
      </c>
      <c r="F1234" s="1" t="s">
        <v>4</v>
      </c>
      <c r="G1234" s="3" t="s">
        <v>5226</v>
      </c>
    </row>
    <row r="1235">
      <c r="A1235" s="1" t="s">
        <v>5227</v>
      </c>
      <c r="B1235" s="1" t="s">
        <v>5228</v>
      </c>
      <c r="C1235" s="1" t="s">
        <v>5229</v>
      </c>
      <c r="D1235" s="3" t="s">
        <v>5230</v>
      </c>
      <c r="E1235" s="2" t="str">
        <f>IMAGE("http://ift.tt/1bpMhJs",1)</f>
        <v/>
      </c>
      <c r="F1235" s="1" t="s">
        <v>4</v>
      </c>
      <c r="G1235" s="3" t="s">
        <v>5231</v>
      </c>
    </row>
    <row r="1236">
      <c r="A1236" s="1" t="s">
        <v>5232</v>
      </c>
      <c r="B1236" s="1" t="s">
        <v>3036</v>
      </c>
      <c r="C1236" s="1" t="s">
        <v>5233</v>
      </c>
      <c r="D1236" s="1" t="s">
        <v>5234</v>
      </c>
      <c r="E1236" s="2" t="str">
        <f>IMAGE("http://ift.tt/eA8V8J",1)</f>
        <v/>
      </c>
      <c r="F1236" s="1" t="s">
        <v>4</v>
      </c>
      <c r="G1236" s="3" t="s">
        <v>5235</v>
      </c>
    </row>
    <row r="1237">
      <c r="A1237" s="1" t="s">
        <v>5236</v>
      </c>
      <c r="B1237" s="1" t="s">
        <v>5237</v>
      </c>
      <c r="C1237" s="1" t="s">
        <v>5238</v>
      </c>
      <c r="D1237" s="3" t="s">
        <v>5239</v>
      </c>
      <c r="E1237" s="2" t="str">
        <f>IMAGE("http://ift.tt/1bpMpbW",1)</f>
        <v/>
      </c>
      <c r="F1237" s="1" t="s">
        <v>4</v>
      </c>
      <c r="G1237" s="3" t="s">
        <v>5240</v>
      </c>
    </row>
    <row r="1238">
      <c r="A1238" s="1" t="s">
        <v>5241</v>
      </c>
      <c r="B1238" s="1" t="s">
        <v>5242</v>
      </c>
      <c r="C1238" s="1" t="s">
        <v>5243</v>
      </c>
      <c r="D1238" s="1" t="s">
        <v>5244</v>
      </c>
      <c r="E1238" s="2" t="str">
        <f t="shared" ref="E1238:E1239" si="165">IMAGE("http://ift.tt/eA8V8J",1)</f>
        <v/>
      </c>
      <c r="F1238" s="1" t="s">
        <v>4</v>
      </c>
      <c r="G1238" s="3" t="s">
        <v>5245</v>
      </c>
    </row>
    <row r="1239">
      <c r="A1239" s="1" t="s">
        <v>5246</v>
      </c>
      <c r="B1239" s="1" t="s">
        <v>421</v>
      </c>
      <c r="C1239" s="1" t="s">
        <v>5247</v>
      </c>
      <c r="D1239" s="1" t="s">
        <v>5248</v>
      </c>
      <c r="E1239" s="2" t="str">
        <f t="shared" si="165"/>
        <v/>
      </c>
      <c r="F1239" s="1" t="s">
        <v>4</v>
      </c>
      <c r="G1239" s="3" t="s">
        <v>5249</v>
      </c>
    </row>
    <row r="1240">
      <c r="A1240" s="1" t="s">
        <v>5250</v>
      </c>
      <c r="B1240" s="1" t="s">
        <v>4851</v>
      </c>
      <c r="C1240" s="1" t="s">
        <v>5251</v>
      </c>
      <c r="D1240" s="3" t="s">
        <v>5252</v>
      </c>
      <c r="E1240" s="2" t="str">
        <f>IMAGE("http://ift.tt/1ihVhS4",1)</f>
        <v/>
      </c>
      <c r="F1240" s="1" t="s">
        <v>4</v>
      </c>
      <c r="G1240" s="3" t="s">
        <v>5253</v>
      </c>
    </row>
    <row r="1241">
      <c r="A1241" s="1" t="s">
        <v>5254</v>
      </c>
      <c r="B1241" s="1" t="s">
        <v>5255</v>
      </c>
      <c r="C1241" s="1" t="s">
        <v>5256</v>
      </c>
      <c r="D1241" s="3" t="s">
        <v>5257</v>
      </c>
      <c r="E1241" s="2" t="str">
        <f t="shared" ref="E1241:E1242" si="166">IMAGE("http://ift.tt/eA8V8J",1)</f>
        <v/>
      </c>
      <c r="F1241" s="1" t="s">
        <v>4</v>
      </c>
      <c r="G1241" s="3" t="s">
        <v>5258</v>
      </c>
    </row>
    <row r="1242">
      <c r="A1242" s="1" t="s">
        <v>5218</v>
      </c>
      <c r="B1242" s="1" t="s">
        <v>5219</v>
      </c>
      <c r="C1242" s="1" t="s">
        <v>5220</v>
      </c>
      <c r="D1242" s="1" t="s">
        <v>9</v>
      </c>
      <c r="E1242" s="2" t="str">
        <f t="shared" si="166"/>
        <v/>
      </c>
      <c r="F1242" s="1" t="s">
        <v>4</v>
      </c>
      <c r="G1242" s="3" t="s">
        <v>5221</v>
      </c>
    </row>
    <row r="1243">
      <c r="A1243" s="1" t="s">
        <v>5222</v>
      </c>
      <c r="B1243" s="1" t="s">
        <v>5223</v>
      </c>
      <c r="C1243" s="1" t="s">
        <v>5224</v>
      </c>
      <c r="D1243" s="3" t="s">
        <v>5225</v>
      </c>
      <c r="E1243" s="2" t="str">
        <f>IMAGE("http://ift.tt/1amSlUB",1)</f>
        <v/>
      </c>
      <c r="F1243" s="1" t="s">
        <v>4</v>
      </c>
      <c r="G1243" s="3" t="s">
        <v>5226</v>
      </c>
    </row>
    <row r="1244">
      <c r="A1244" s="1" t="s">
        <v>5227</v>
      </c>
      <c r="B1244" s="1" t="s">
        <v>5228</v>
      </c>
      <c r="C1244" s="1" t="s">
        <v>5229</v>
      </c>
      <c r="D1244" s="3" t="s">
        <v>5230</v>
      </c>
      <c r="E1244" s="2" t="str">
        <f>IMAGE("http://ift.tt/1bpMhJs",1)</f>
        <v/>
      </c>
      <c r="F1244" s="1" t="s">
        <v>4</v>
      </c>
      <c r="G1244" s="3" t="s">
        <v>5231</v>
      </c>
    </row>
    <row r="1245">
      <c r="A1245" s="1" t="s">
        <v>5232</v>
      </c>
      <c r="B1245" s="1" t="s">
        <v>3036</v>
      </c>
      <c r="C1245" s="1" t="s">
        <v>5233</v>
      </c>
      <c r="D1245" s="1" t="s">
        <v>5234</v>
      </c>
      <c r="E1245" s="2" t="str">
        <f>IMAGE("http://ift.tt/eA8V8J",1)</f>
        <v/>
      </c>
      <c r="F1245" s="1" t="s">
        <v>4</v>
      </c>
      <c r="G1245" s="3" t="s">
        <v>5235</v>
      </c>
    </row>
    <row r="1246">
      <c r="A1246" s="1" t="s">
        <v>5236</v>
      </c>
      <c r="B1246" s="1" t="s">
        <v>5237</v>
      </c>
      <c r="C1246" s="1" t="s">
        <v>5238</v>
      </c>
      <c r="D1246" s="3" t="s">
        <v>5239</v>
      </c>
      <c r="E1246" s="2" t="str">
        <f>IMAGE("http://ift.tt/1bpMpbW",1)</f>
        <v/>
      </c>
      <c r="F1246" s="1" t="s">
        <v>4</v>
      </c>
      <c r="G1246" s="3" t="s">
        <v>5240</v>
      </c>
    </row>
    <row r="1247">
      <c r="A1247" s="1" t="s">
        <v>5241</v>
      </c>
      <c r="B1247" s="1" t="s">
        <v>5242</v>
      </c>
      <c r="C1247" s="1" t="s">
        <v>5243</v>
      </c>
      <c r="D1247" s="1" t="s">
        <v>5244</v>
      </c>
      <c r="E1247" s="2" t="str">
        <f t="shared" ref="E1247:E1248" si="167">IMAGE("http://ift.tt/eA8V8J",1)</f>
        <v/>
      </c>
      <c r="F1247" s="1" t="s">
        <v>4</v>
      </c>
      <c r="G1247" s="3" t="s">
        <v>5245</v>
      </c>
    </row>
    <row r="1248">
      <c r="A1248" s="1" t="s">
        <v>5246</v>
      </c>
      <c r="B1248" s="1" t="s">
        <v>421</v>
      </c>
      <c r="C1248" s="1" t="s">
        <v>5247</v>
      </c>
      <c r="D1248" s="1" t="s">
        <v>5248</v>
      </c>
      <c r="E1248" s="2" t="str">
        <f t="shared" si="167"/>
        <v/>
      </c>
      <c r="F1248" s="1" t="s">
        <v>4</v>
      </c>
      <c r="G1248" s="3" t="s">
        <v>5249</v>
      </c>
    </row>
    <row r="1249">
      <c r="A1249" s="1" t="s">
        <v>5259</v>
      </c>
      <c r="B1249" s="1" t="s">
        <v>1181</v>
      </c>
      <c r="C1249" s="1" t="s">
        <v>5260</v>
      </c>
      <c r="D1249" s="3" t="s">
        <v>5261</v>
      </c>
      <c r="E1249" s="2" t="str">
        <f>IMAGE("http://ift.tt/1bpMHj9",1)</f>
        <v/>
      </c>
      <c r="F1249" s="1" t="s">
        <v>4</v>
      </c>
      <c r="G1249" s="3" t="s">
        <v>5262</v>
      </c>
    </row>
    <row r="1250">
      <c r="A1250" s="1" t="s">
        <v>5263</v>
      </c>
      <c r="B1250" s="1" t="s">
        <v>5264</v>
      </c>
      <c r="C1250" s="1" t="s">
        <v>5265</v>
      </c>
      <c r="D1250" s="3" t="s">
        <v>5266</v>
      </c>
      <c r="E1250" s="2" t="str">
        <f>IMAGE("http://ift.tt/1iX5t5U",1)</f>
        <v/>
      </c>
      <c r="F1250" s="1" t="s">
        <v>4</v>
      </c>
      <c r="G1250" s="3" t="s">
        <v>5267</v>
      </c>
    </row>
    <row r="1251">
      <c r="A1251" s="1" t="s">
        <v>5268</v>
      </c>
      <c r="B1251" s="1" t="s">
        <v>678</v>
      </c>
      <c r="C1251" s="1" t="s">
        <v>5269</v>
      </c>
      <c r="D1251" s="1" t="s">
        <v>5270</v>
      </c>
      <c r="E1251" s="2" t="str">
        <f>IMAGE("http://ift.tt/eA8V8J",1)</f>
        <v/>
      </c>
      <c r="F1251" s="1" t="s">
        <v>4</v>
      </c>
      <c r="G1251" s="3" t="s">
        <v>5271</v>
      </c>
    </row>
    <row r="1252">
      <c r="A1252" s="1" t="s">
        <v>5272</v>
      </c>
      <c r="B1252" s="1" t="s">
        <v>5273</v>
      </c>
      <c r="C1252" s="1" t="s">
        <v>5274</v>
      </c>
      <c r="D1252" s="3" t="s">
        <v>5275</v>
      </c>
      <c r="E1252" s="2" t="str">
        <f>IMAGE("http://ift.tt/1nN4lCv",1)</f>
        <v/>
      </c>
      <c r="F1252" s="1" t="s">
        <v>4</v>
      </c>
      <c r="G1252" s="3" t="s">
        <v>5276</v>
      </c>
    </row>
    <row r="1253">
      <c r="A1253" s="1" t="s">
        <v>5277</v>
      </c>
      <c r="B1253" s="1" t="s">
        <v>5278</v>
      </c>
      <c r="C1253" s="1" t="s">
        <v>5279</v>
      </c>
      <c r="D1253" s="3" t="s">
        <v>5280</v>
      </c>
      <c r="E1253" s="2" t="str">
        <f>IMAGE("http://ift.tt/1nN4HZS",1)</f>
        <v/>
      </c>
      <c r="F1253" s="1" t="s">
        <v>4</v>
      </c>
      <c r="G1253" s="3" t="s">
        <v>5281</v>
      </c>
    </row>
    <row r="1254">
      <c r="A1254" s="1" t="s">
        <v>5282</v>
      </c>
      <c r="B1254" s="1" t="s">
        <v>5283</v>
      </c>
      <c r="C1254" s="1" t="s">
        <v>5284</v>
      </c>
      <c r="D1254" s="3" t="s">
        <v>5285</v>
      </c>
      <c r="E1254" s="2" t="str">
        <f>IMAGE("http://ift.tt/1cQbGNu",1)</f>
        <v/>
      </c>
      <c r="F1254" s="1" t="s">
        <v>4</v>
      </c>
      <c r="G1254" s="3" t="s">
        <v>5286</v>
      </c>
    </row>
    <row r="1255">
      <c r="A1255" s="1" t="s">
        <v>5287</v>
      </c>
      <c r="B1255" s="1" t="s">
        <v>5288</v>
      </c>
      <c r="C1255" s="1" t="s">
        <v>5289</v>
      </c>
      <c r="D1255" s="3" t="s">
        <v>5290</v>
      </c>
      <c r="E1255" s="2" t="str">
        <f>IMAGE("http://ift.tt/1kKNZbb",1)</f>
        <v/>
      </c>
      <c r="F1255" s="1" t="s">
        <v>4</v>
      </c>
      <c r="G1255" s="3" t="s">
        <v>5291</v>
      </c>
    </row>
    <row r="1256">
      <c r="A1256" s="1" t="s">
        <v>5292</v>
      </c>
      <c r="B1256" s="1" t="s">
        <v>2246</v>
      </c>
      <c r="C1256" s="1" t="s">
        <v>5293</v>
      </c>
      <c r="D1256" s="3" t="s">
        <v>5294</v>
      </c>
      <c r="E1256" s="2" t="str">
        <f>IMAGE("http://ift.tt/1kKSOBl",1)</f>
        <v/>
      </c>
      <c r="F1256" s="1" t="s">
        <v>4</v>
      </c>
      <c r="G1256" s="3" t="s">
        <v>5295</v>
      </c>
    </row>
    <row r="1257">
      <c r="A1257" s="1" t="s">
        <v>5296</v>
      </c>
      <c r="B1257" s="1" t="s">
        <v>5297</v>
      </c>
      <c r="C1257" s="1" t="s">
        <v>5298</v>
      </c>
      <c r="D1257" s="3" t="s">
        <v>5299</v>
      </c>
      <c r="E1257" s="2" t="str">
        <f>IMAGE("http://ift.tt/1kKT0k1",1)</f>
        <v/>
      </c>
      <c r="F1257" s="1" t="s">
        <v>4</v>
      </c>
      <c r="G1257" s="3" t="s">
        <v>5300</v>
      </c>
    </row>
    <row r="1258">
      <c r="A1258" s="1" t="s">
        <v>5301</v>
      </c>
      <c r="B1258" s="1" t="s">
        <v>5302</v>
      </c>
      <c r="C1258" s="1" t="s">
        <v>5303</v>
      </c>
      <c r="D1258" s="3" t="s">
        <v>5304</v>
      </c>
      <c r="E1258" s="2" t="str">
        <f>IMAGE("http://ift.tt/MWnV1q",1)</f>
        <v/>
      </c>
      <c r="F1258" s="1" t="s">
        <v>4</v>
      </c>
      <c r="G1258" s="3" t="s">
        <v>5305</v>
      </c>
    </row>
    <row r="1259">
      <c r="A1259" s="1" t="s">
        <v>5306</v>
      </c>
      <c r="B1259" s="1" t="s">
        <v>3599</v>
      </c>
      <c r="C1259" s="1" t="s">
        <v>5307</v>
      </c>
      <c r="D1259" s="1" t="s">
        <v>5308</v>
      </c>
      <c r="E1259" s="2" t="str">
        <f t="shared" ref="E1259:E1260" si="168">IMAGE("http://ift.tt/eA8V8J",1)</f>
        <v/>
      </c>
      <c r="F1259" s="1" t="s">
        <v>4</v>
      </c>
      <c r="G1259" s="3" t="s">
        <v>5309</v>
      </c>
    </row>
    <row r="1260">
      <c r="A1260" s="1" t="s">
        <v>5310</v>
      </c>
      <c r="B1260" s="1" t="s">
        <v>5311</v>
      </c>
      <c r="C1260" s="1" t="s">
        <v>5312</v>
      </c>
      <c r="D1260" s="1" t="s">
        <v>5313</v>
      </c>
      <c r="E1260" s="2" t="str">
        <f t="shared" si="168"/>
        <v/>
      </c>
      <c r="F1260" s="1" t="s">
        <v>4</v>
      </c>
      <c r="G1260" s="3" t="s">
        <v>5314</v>
      </c>
    </row>
    <row r="1261">
      <c r="A1261" s="1" t="s">
        <v>5315</v>
      </c>
      <c r="B1261" s="1" t="s">
        <v>5316</v>
      </c>
      <c r="C1261" s="1" t="s">
        <v>5317</v>
      </c>
      <c r="D1261" s="3" t="s">
        <v>5318</v>
      </c>
      <c r="E1261" s="2" t="str">
        <f>IMAGE("http://ift.tt/1gJ54E7",1)</f>
        <v/>
      </c>
      <c r="F1261" s="1" t="s">
        <v>4</v>
      </c>
      <c r="G1261" s="3" t="s">
        <v>5319</v>
      </c>
    </row>
    <row r="1262">
      <c r="A1262" s="1" t="s">
        <v>5315</v>
      </c>
      <c r="B1262" s="1" t="s">
        <v>5320</v>
      </c>
      <c r="C1262" s="1" t="s">
        <v>5321</v>
      </c>
      <c r="D1262" s="3" t="s">
        <v>5322</v>
      </c>
      <c r="E1262" s="2" t="str">
        <f>IMAGE("http://ift.tt/1gJ53jv",1)</f>
        <v/>
      </c>
      <c r="F1262" s="1" t="s">
        <v>4</v>
      </c>
      <c r="G1262" s="3" t="s">
        <v>5323</v>
      </c>
    </row>
    <row r="1263">
      <c r="A1263" s="1" t="s">
        <v>5324</v>
      </c>
      <c r="B1263" s="1" t="s">
        <v>1981</v>
      </c>
      <c r="C1263" s="1" t="s">
        <v>5325</v>
      </c>
      <c r="D1263" s="3" t="s">
        <v>5326</v>
      </c>
      <c r="E1263" s="2" t="str">
        <f>IMAGE("http://ift.tt/12Fg0am",1)</f>
        <v/>
      </c>
      <c r="F1263" s="1" t="s">
        <v>4</v>
      </c>
      <c r="G1263" s="3" t="s">
        <v>5327</v>
      </c>
    </row>
    <row r="1264">
      <c r="A1264" s="1" t="s">
        <v>5328</v>
      </c>
      <c r="B1264" s="1" t="s">
        <v>5329</v>
      </c>
      <c r="C1264" s="1" t="s">
        <v>5330</v>
      </c>
      <c r="D1264" s="1" t="s">
        <v>5331</v>
      </c>
      <c r="E1264" s="2" t="str">
        <f t="shared" ref="E1264:E1265" si="169">IMAGE("http://ift.tt/eA8V8J",1)</f>
        <v/>
      </c>
      <c r="F1264" s="1" t="s">
        <v>4</v>
      </c>
      <c r="G1264" s="3" t="s">
        <v>5332</v>
      </c>
    </row>
    <row r="1265">
      <c r="A1265" s="1" t="s">
        <v>5328</v>
      </c>
      <c r="B1265" s="1" t="s">
        <v>5333</v>
      </c>
      <c r="C1265" s="1" t="s">
        <v>5334</v>
      </c>
      <c r="D1265" s="1" t="s">
        <v>5335</v>
      </c>
      <c r="E1265" s="2" t="str">
        <f t="shared" si="169"/>
        <v/>
      </c>
      <c r="F1265" s="1" t="s">
        <v>4</v>
      </c>
      <c r="G1265" s="3" t="s">
        <v>5336</v>
      </c>
    </row>
    <row r="1266">
      <c r="A1266" s="1" t="s">
        <v>5337</v>
      </c>
      <c r="B1266" s="1" t="s">
        <v>5338</v>
      </c>
      <c r="C1266" s="1" t="s">
        <v>5339</v>
      </c>
      <c r="D1266" s="3" t="s">
        <v>5340</v>
      </c>
      <c r="E1266" s="2" t="str">
        <f>IMAGE("http://ift.tt/1gJ5gDj",1)</f>
        <v/>
      </c>
      <c r="F1266" s="1" t="s">
        <v>4</v>
      </c>
      <c r="G1266" s="3" t="s">
        <v>5341</v>
      </c>
    </row>
    <row r="1267">
      <c r="A1267" s="1" t="s">
        <v>5342</v>
      </c>
      <c r="B1267" s="1" t="s">
        <v>5343</v>
      </c>
      <c r="C1267" s="1" t="s">
        <v>5344</v>
      </c>
      <c r="D1267" s="1" t="s">
        <v>5345</v>
      </c>
      <c r="E1267" s="2" t="str">
        <f>IMAGE("http://ift.tt/eA8V8J",1)</f>
        <v/>
      </c>
      <c r="F1267" s="1" t="s">
        <v>4</v>
      </c>
      <c r="G1267" s="3" t="s">
        <v>5346</v>
      </c>
    </row>
    <row r="1268">
      <c r="A1268" s="1" t="s">
        <v>5347</v>
      </c>
      <c r="B1268" s="1" t="s">
        <v>5348</v>
      </c>
      <c r="C1268" s="1" t="s">
        <v>5349</v>
      </c>
      <c r="D1268" s="3" t="s">
        <v>5350</v>
      </c>
      <c r="E1268" s="2" t="str">
        <f>IMAGE("http://ift.tt/1kLjIZG",1)</f>
        <v/>
      </c>
      <c r="F1268" s="1" t="s">
        <v>4</v>
      </c>
      <c r="G1268" s="3" t="s">
        <v>5351</v>
      </c>
    </row>
    <row r="1269">
      <c r="A1269" s="1" t="s">
        <v>5352</v>
      </c>
      <c r="B1269" s="1" t="s">
        <v>5353</v>
      </c>
      <c r="C1269" s="1" t="s">
        <v>5354</v>
      </c>
      <c r="D1269" s="1" t="s">
        <v>5355</v>
      </c>
      <c r="E1269" s="2" t="str">
        <f>IMAGE("http://ift.tt/eA8V8J",1)</f>
        <v/>
      </c>
      <c r="F1269" s="1" t="s">
        <v>4</v>
      </c>
      <c r="G1269" s="3" t="s">
        <v>5356</v>
      </c>
    </row>
    <row r="1270">
      <c r="A1270" s="1" t="s">
        <v>5357</v>
      </c>
      <c r="B1270" s="1" t="s">
        <v>5358</v>
      </c>
      <c r="C1270" s="1" t="s">
        <v>5359</v>
      </c>
      <c r="D1270" s="3" t="s">
        <v>5360</v>
      </c>
      <c r="E1270" s="2" t="str">
        <f>IMAGE("http://ift.tt/1kLkJ46",1)</f>
        <v/>
      </c>
      <c r="F1270" s="1" t="s">
        <v>4</v>
      </c>
      <c r="G1270" s="3" t="s">
        <v>5361</v>
      </c>
    </row>
    <row r="1271">
      <c r="A1271" s="1" t="s">
        <v>5362</v>
      </c>
      <c r="B1271" s="1" t="s">
        <v>5363</v>
      </c>
      <c r="C1271" s="1" t="s">
        <v>5364</v>
      </c>
      <c r="D1271" s="1" t="s">
        <v>5365</v>
      </c>
      <c r="E1271" s="2" t="str">
        <f>IMAGE("http://ift.tt/eA8V8J",1)</f>
        <v/>
      </c>
      <c r="F1271" s="1" t="s">
        <v>4</v>
      </c>
      <c r="G1271" s="3" t="s">
        <v>5366</v>
      </c>
    </row>
    <row r="1272">
      <c r="A1272" s="1" t="s">
        <v>5362</v>
      </c>
      <c r="B1272" s="1" t="s">
        <v>5367</v>
      </c>
      <c r="C1272" s="1" t="s">
        <v>5368</v>
      </c>
      <c r="D1272" s="3" t="s">
        <v>5369</v>
      </c>
      <c r="E1272" s="2" t="str">
        <f>IMAGE("http://ift.tt/1nNsQzw",1)</f>
        <v/>
      </c>
      <c r="F1272" s="1" t="s">
        <v>4</v>
      </c>
      <c r="G1272" s="3" t="s">
        <v>5370</v>
      </c>
    </row>
    <row r="1273">
      <c r="A1273" s="1" t="s">
        <v>5371</v>
      </c>
      <c r="B1273" s="1" t="s">
        <v>5372</v>
      </c>
      <c r="C1273" s="1" t="s">
        <v>5373</v>
      </c>
      <c r="D1273" s="3" t="s">
        <v>5374</v>
      </c>
      <c r="E1273" s="2" t="str">
        <f>IMAGE("http://ift.tt/1kLlpqb",1)</f>
        <v/>
      </c>
      <c r="F1273" s="1" t="s">
        <v>4</v>
      </c>
      <c r="G1273" s="3" t="s">
        <v>5375</v>
      </c>
    </row>
    <row r="1274">
      <c r="A1274" s="1" t="s">
        <v>5376</v>
      </c>
      <c r="B1274" s="1" t="s">
        <v>5377</v>
      </c>
      <c r="C1274" s="1" t="s">
        <v>5378</v>
      </c>
      <c r="D1274" s="3" t="s">
        <v>5379</v>
      </c>
      <c r="E1274" s="2" t="str">
        <f>IMAGE("http://ift.tt/1bqqAsT",1)</f>
        <v/>
      </c>
      <c r="F1274" s="1" t="s">
        <v>4</v>
      </c>
      <c r="G1274" s="3" t="s">
        <v>5380</v>
      </c>
    </row>
    <row r="1275">
      <c r="A1275" s="1" t="s">
        <v>5381</v>
      </c>
      <c r="B1275" s="1" t="s">
        <v>5382</v>
      </c>
      <c r="C1275" s="1" t="s">
        <v>5383</v>
      </c>
      <c r="D1275" s="3" t="s">
        <v>5384</v>
      </c>
      <c r="E1275" s="2" t="str">
        <f>IMAGE("http://ift.tt/1b5NWE2",1)</f>
        <v/>
      </c>
      <c r="F1275" s="1" t="s">
        <v>4</v>
      </c>
      <c r="G1275" s="3" t="s">
        <v>5385</v>
      </c>
    </row>
    <row r="1276">
      <c r="A1276" s="1" t="s">
        <v>5386</v>
      </c>
      <c r="B1276" s="1" t="s">
        <v>5387</v>
      </c>
      <c r="C1276" s="1" t="s">
        <v>5388</v>
      </c>
      <c r="D1276" s="3" t="s">
        <v>5389</v>
      </c>
      <c r="E1276" s="2" t="str">
        <f>IMAGE("http://ift.tt/1kLm1Ms",1)</f>
        <v/>
      </c>
      <c r="F1276" s="1" t="s">
        <v>4</v>
      </c>
      <c r="G1276" s="3" t="s">
        <v>5390</v>
      </c>
    </row>
    <row r="1277">
      <c r="A1277" s="1" t="s">
        <v>5391</v>
      </c>
      <c r="B1277" s="1" t="s">
        <v>4124</v>
      </c>
      <c r="C1277" s="1" t="s">
        <v>5392</v>
      </c>
      <c r="D1277" s="3" t="s">
        <v>5393</v>
      </c>
      <c r="E1277" s="2" t="str">
        <f>IMAGE("http://ift.tt/1nNtCfT",1)</f>
        <v/>
      </c>
      <c r="F1277" s="1" t="s">
        <v>4</v>
      </c>
      <c r="G1277" s="3" t="s">
        <v>5394</v>
      </c>
    </row>
    <row r="1278">
      <c r="A1278" s="1" t="s">
        <v>5395</v>
      </c>
      <c r="B1278" s="1" t="s">
        <v>5396</v>
      </c>
      <c r="C1278" s="1" t="s">
        <v>5397</v>
      </c>
      <c r="D1278" s="3" t="s">
        <v>5398</v>
      </c>
      <c r="E1278" s="2" t="str">
        <f>IMAGE("http://ift.tt/1kLmn5M",1)</f>
        <v/>
      </c>
      <c r="F1278" s="1" t="s">
        <v>4</v>
      </c>
      <c r="G1278" s="3" t="s">
        <v>5399</v>
      </c>
    </row>
    <row r="1279">
      <c r="A1279" s="1" t="s">
        <v>5400</v>
      </c>
      <c r="B1279" s="1" t="s">
        <v>5401</v>
      </c>
      <c r="C1279" s="1" t="s">
        <v>5402</v>
      </c>
      <c r="D1279" s="3" t="s">
        <v>5403</v>
      </c>
      <c r="E1279" s="2" t="str">
        <f>IMAGE("http://ift.tt/1nNtWey",1)</f>
        <v/>
      </c>
      <c r="F1279" s="1" t="s">
        <v>4</v>
      </c>
      <c r="G1279" s="3" t="s">
        <v>5404</v>
      </c>
    </row>
    <row r="1280">
      <c r="A1280" s="1" t="s">
        <v>5405</v>
      </c>
      <c r="B1280" s="1" t="s">
        <v>5406</v>
      </c>
      <c r="C1280" s="1" t="s">
        <v>5407</v>
      </c>
      <c r="D1280" s="1" t="s">
        <v>5408</v>
      </c>
      <c r="E1280" s="2" t="str">
        <f t="shared" ref="E1280:E1281" si="170">IMAGE("http://ift.tt/eA8V8J",1)</f>
        <v/>
      </c>
      <c r="F1280" s="1" t="s">
        <v>4</v>
      </c>
      <c r="G1280" s="3" t="s">
        <v>5409</v>
      </c>
    </row>
    <row r="1281">
      <c r="A1281" s="1" t="s">
        <v>5410</v>
      </c>
      <c r="B1281" s="1" t="s">
        <v>5411</v>
      </c>
      <c r="C1281" s="1" t="s">
        <v>5412</v>
      </c>
      <c r="D1281" s="1" t="s">
        <v>5413</v>
      </c>
      <c r="E1281" s="2" t="str">
        <f t="shared" si="170"/>
        <v/>
      </c>
      <c r="F1281" s="1" t="s">
        <v>4</v>
      </c>
      <c r="G1281" s="3" t="s">
        <v>5414</v>
      </c>
    </row>
    <row r="1282">
      <c r="A1282" s="1" t="s">
        <v>5415</v>
      </c>
      <c r="B1282" s="1" t="s">
        <v>5416</v>
      </c>
      <c r="C1282" s="1" t="s">
        <v>5417</v>
      </c>
      <c r="D1282" s="3" t="s">
        <v>5418</v>
      </c>
      <c r="E1282" s="2" t="str">
        <f>IMAGE("http://ift.tt/MWDKVW",1)</f>
        <v/>
      </c>
      <c r="F1282" s="1" t="s">
        <v>4</v>
      </c>
      <c r="G1282" s="3" t="s">
        <v>5419</v>
      </c>
    </row>
    <row r="1283">
      <c r="A1283" s="1" t="s">
        <v>5420</v>
      </c>
      <c r="B1283" s="1" t="s">
        <v>5421</v>
      </c>
      <c r="C1283" s="1" t="s">
        <v>5422</v>
      </c>
      <c r="D1283" s="3" t="s">
        <v>5423</v>
      </c>
      <c r="E1283" s="2" t="str">
        <f>IMAGE("http://ift.tt/1kLxSKj",1)</f>
        <v/>
      </c>
      <c r="F1283" s="1" t="s">
        <v>4</v>
      </c>
      <c r="G1283" s="3" t="s">
        <v>5424</v>
      </c>
    </row>
    <row r="1284">
      <c r="A1284" s="1" t="s">
        <v>5425</v>
      </c>
      <c r="B1284" s="1" t="s">
        <v>5426</v>
      </c>
      <c r="C1284" s="1" t="s">
        <v>5427</v>
      </c>
      <c r="D1284" s="3" t="s">
        <v>5428</v>
      </c>
      <c r="E1284" s="2" t="str">
        <f>IMAGE("http://ift.tt/1bqzwOS",1)</f>
        <v/>
      </c>
      <c r="F1284" s="1" t="s">
        <v>4</v>
      </c>
      <c r="G1284" s="3" t="s">
        <v>5429</v>
      </c>
    </row>
    <row r="1285">
      <c r="A1285" s="1" t="s">
        <v>5430</v>
      </c>
      <c r="B1285" s="1" t="s">
        <v>5431</v>
      </c>
      <c r="C1285" s="1" t="s">
        <v>5432</v>
      </c>
      <c r="D1285" s="3" t="s">
        <v>5433</v>
      </c>
      <c r="E1285" s="2" t="str">
        <f>IMAGE("http://ift.tt/1bZyy92",1)</f>
        <v/>
      </c>
      <c r="F1285" s="1" t="s">
        <v>4</v>
      </c>
      <c r="G1285" s="3" t="s">
        <v>5434</v>
      </c>
    </row>
    <row r="1286">
      <c r="A1286" s="1" t="s">
        <v>5430</v>
      </c>
      <c r="B1286" s="1" t="s">
        <v>5435</v>
      </c>
      <c r="C1286" s="1" t="s">
        <v>5436</v>
      </c>
      <c r="D1286" s="1" t="s">
        <v>5437</v>
      </c>
      <c r="E1286" s="2" t="str">
        <f t="shared" ref="E1286:E1287" si="171">IMAGE("http://ift.tt/eA8V8J",1)</f>
        <v/>
      </c>
      <c r="F1286" s="1" t="s">
        <v>4</v>
      </c>
      <c r="G1286" s="3" t="s">
        <v>5438</v>
      </c>
    </row>
    <row r="1287">
      <c r="A1287" s="1" t="s">
        <v>5439</v>
      </c>
      <c r="B1287" s="1" t="s">
        <v>5440</v>
      </c>
      <c r="C1287" s="1" t="s">
        <v>5441</v>
      </c>
      <c r="D1287" s="1" t="s">
        <v>5442</v>
      </c>
      <c r="E1287" s="2" t="str">
        <f t="shared" si="171"/>
        <v/>
      </c>
      <c r="F1287" s="1" t="s">
        <v>4</v>
      </c>
      <c r="G1287" s="3" t="s">
        <v>5443</v>
      </c>
    </row>
    <row r="1288">
      <c r="A1288" s="1" t="s">
        <v>5439</v>
      </c>
      <c r="B1288" s="1" t="s">
        <v>5444</v>
      </c>
      <c r="C1288" s="1" t="s">
        <v>5445</v>
      </c>
      <c r="D1288" s="3" t="s">
        <v>5446</v>
      </c>
      <c r="E1288" s="2" t="str">
        <f>IMAGE("http://ift.tt/1kLywYt",1)</f>
        <v/>
      </c>
      <c r="F1288" s="1" t="s">
        <v>4</v>
      </c>
      <c r="G1288" s="3" t="s">
        <v>5447</v>
      </c>
    </row>
    <row r="1289">
      <c r="A1289" s="1" t="s">
        <v>5439</v>
      </c>
      <c r="B1289" s="1" t="s">
        <v>5448</v>
      </c>
      <c r="C1289" s="1" t="s">
        <v>5449</v>
      </c>
      <c r="D1289" s="3" t="s">
        <v>5450</v>
      </c>
      <c r="E1289" s="2" t="str">
        <f>IMAGE("http://ift.tt/1bqzOoP",1)</f>
        <v/>
      </c>
      <c r="F1289" s="1" t="s">
        <v>4</v>
      </c>
      <c r="G1289" s="3" t="s">
        <v>5451</v>
      </c>
    </row>
    <row r="1290">
      <c r="A1290" s="1" t="s">
        <v>5452</v>
      </c>
      <c r="B1290" s="1" t="s">
        <v>4807</v>
      </c>
      <c r="C1290" s="1" t="s">
        <v>5453</v>
      </c>
      <c r="D1290" s="3" t="s">
        <v>5454</v>
      </c>
      <c r="E1290" s="2" t="str">
        <f>IMAGE("http://ift.tt/1kLyShy",1)</f>
        <v/>
      </c>
      <c r="F1290" s="1" t="s">
        <v>4</v>
      </c>
      <c r="G1290" s="3" t="s">
        <v>5455</v>
      </c>
    </row>
    <row r="1291">
      <c r="A1291" s="1" t="s">
        <v>5452</v>
      </c>
      <c r="B1291" s="1" t="s">
        <v>5456</v>
      </c>
      <c r="C1291" s="1" t="s">
        <v>5457</v>
      </c>
      <c r="D1291" s="3" t="s">
        <v>5458</v>
      </c>
      <c r="E1291" s="2" t="str">
        <f>IMAGE("http://ift.tt/1epBwqG",1)</f>
        <v/>
      </c>
      <c r="F1291" s="1" t="s">
        <v>4</v>
      </c>
      <c r="G1291" s="3" t="s">
        <v>5459</v>
      </c>
    </row>
    <row r="1292">
      <c r="A1292" s="1" t="s">
        <v>5460</v>
      </c>
      <c r="B1292" s="1" t="s">
        <v>5461</v>
      </c>
      <c r="C1292" s="1" t="s">
        <v>5462</v>
      </c>
      <c r="D1292" s="1" t="s">
        <v>5463</v>
      </c>
      <c r="E1292" s="2" t="str">
        <f t="shared" ref="E1292:E1294" si="172">IMAGE("http://ift.tt/eA8V8J",1)</f>
        <v/>
      </c>
      <c r="F1292" s="1" t="s">
        <v>4</v>
      </c>
      <c r="G1292" s="3" t="s">
        <v>5464</v>
      </c>
    </row>
    <row r="1293">
      <c r="A1293" s="1" t="s">
        <v>5465</v>
      </c>
      <c r="B1293" s="1" t="s">
        <v>1696</v>
      </c>
      <c r="C1293" s="1" t="s">
        <v>5466</v>
      </c>
      <c r="D1293" s="3" t="s">
        <v>5467</v>
      </c>
      <c r="E1293" s="2" t="str">
        <f t="shared" si="172"/>
        <v/>
      </c>
      <c r="F1293" s="1" t="s">
        <v>4</v>
      </c>
      <c r="G1293" s="3" t="s">
        <v>5468</v>
      </c>
    </row>
    <row r="1294">
      <c r="A1294" s="1" t="s">
        <v>5469</v>
      </c>
      <c r="B1294" s="1" t="s">
        <v>5470</v>
      </c>
      <c r="C1294" s="1" t="s">
        <v>5471</v>
      </c>
      <c r="D1294" s="3" t="s">
        <v>5472</v>
      </c>
      <c r="E1294" s="2" t="str">
        <f t="shared" si="172"/>
        <v/>
      </c>
      <c r="F1294" s="1" t="s">
        <v>4</v>
      </c>
      <c r="G1294" s="3" t="s">
        <v>5473</v>
      </c>
    </row>
    <row r="1295">
      <c r="A1295" s="1" t="s">
        <v>5469</v>
      </c>
      <c r="B1295" s="1" t="s">
        <v>5474</v>
      </c>
      <c r="C1295" s="1" t="s">
        <v>5475</v>
      </c>
      <c r="D1295" s="3" t="s">
        <v>5476</v>
      </c>
      <c r="E1295" s="2" t="str">
        <f>IMAGE("http://ift.tt/1ijhRtv",1)</f>
        <v/>
      </c>
      <c r="F1295" s="1" t="s">
        <v>4</v>
      </c>
      <c r="G1295" s="3" t="s">
        <v>5477</v>
      </c>
    </row>
    <row r="1296">
      <c r="A1296" s="1" t="s">
        <v>5478</v>
      </c>
      <c r="B1296" s="1" t="s">
        <v>5479</v>
      </c>
      <c r="C1296" s="1" t="s">
        <v>5480</v>
      </c>
      <c r="D1296" s="3" t="s">
        <v>5481</v>
      </c>
      <c r="E1296" s="2" t="str">
        <f>IMAGE("http://ift.tt/1kLzyUi",1)</f>
        <v/>
      </c>
      <c r="F1296" s="1" t="s">
        <v>4</v>
      </c>
      <c r="G1296" s="3" t="s">
        <v>5482</v>
      </c>
    </row>
    <row r="1297">
      <c r="A1297" s="1" t="s">
        <v>5478</v>
      </c>
      <c r="B1297" s="1" t="s">
        <v>5483</v>
      </c>
      <c r="C1297" s="1" t="s">
        <v>5484</v>
      </c>
      <c r="D1297" s="1" t="s">
        <v>5485</v>
      </c>
      <c r="E1297" s="2" t="str">
        <f t="shared" ref="E1297:E1300" si="173">IMAGE("http://ift.tt/eA8V8J",1)</f>
        <v/>
      </c>
      <c r="F1297" s="1" t="s">
        <v>4</v>
      </c>
      <c r="G1297" s="3" t="s">
        <v>5486</v>
      </c>
    </row>
    <row r="1298">
      <c r="A1298" s="1" t="s">
        <v>5487</v>
      </c>
      <c r="B1298" s="1" t="s">
        <v>5488</v>
      </c>
      <c r="C1298" s="1" t="s">
        <v>5489</v>
      </c>
      <c r="D1298" s="1" t="s">
        <v>5490</v>
      </c>
      <c r="E1298" s="2" t="str">
        <f t="shared" si="173"/>
        <v/>
      </c>
      <c r="F1298" s="1" t="s">
        <v>4</v>
      </c>
      <c r="G1298" s="3" t="s">
        <v>5491</v>
      </c>
    </row>
    <row r="1299">
      <c r="A1299" s="1" t="s">
        <v>5487</v>
      </c>
      <c r="B1299" s="1" t="s">
        <v>5492</v>
      </c>
      <c r="C1299" s="1" t="s">
        <v>5493</v>
      </c>
      <c r="D1299" s="3" t="s">
        <v>5494</v>
      </c>
      <c r="E1299" s="2" t="str">
        <f t="shared" si="173"/>
        <v/>
      </c>
      <c r="F1299" s="1" t="s">
        <v>4</v>
      </c>
      <c r="G1299" s="3" t="s">
        <v>5495</v>
      </c>
    </row>
    <row r="1300">
      <c r="A1300" s="1" t="s">
        <v>5496</v>
      </c>
      <c r="B1300" s="1" t="s">
        <v>22</v>
      </c>
      <c r="C1300" s="1" t="s">
        <v>5497</v>
      </c>
      <c r="D1300" s="1" t="s">
        <v>5498</v>
      </c>
      <c r="E1300" s="2" t="str">
        <f t="shared" si="173"/>
        <v/>
      </c>
      <c r="F1300" s="1" t="s">
        <v>4</v>
      </c>
      <c r="G1300" s="3" t="s">
        <v>5499</v>
      </c>
    </row>
    <row r="1301">
      <c r="A1301" s="1" t="s">
        <v>5500</v>
      </c>
      <c r="B1301" s="1" t="s">
        <v>5501</v>
      </c>
      <c r="C1301" s="1" t="s">
        <v>5502</v>
      </c>
      <c r="D1301" s="3" t="s">
        <v>5503</v>
      </c>
      <c r="E1301" s="2" t="str">
        <f>IMAGE("http://ift.tt/1bqADht",1)</f>
        <v/>
      </c>
      <c r="F1301" s="1" t="s">
        <v>4</v>
      </c>
      <c r="G1301" s="3" t="s">
        <v>5504</v>
      </c>
    </row>
    <row r="1302">
      <c r="A1302" s="1" t="s">
        <v>5505</v>
      </c>
      <c r="B1302" s="1" t="s">
        <v>5506</v>
      </c>
      <c r="C1302" s="1" t="s">
        <v>5507</v>
      </c>
      <c r="D1302" s="1" t="s">
        <v>5508</v>
      </c>
      <c r="E1302" s="2" t="str">
        <f>IMAGE("http://ift.tt/eA8V8J",1)</f>
        <v/>
      </c>
      <c r="F1302" s="1" t="s">
        <v>4</v>
      </c>
      <c r="G1302" s="3" t="s">
        <v>5509</v>
      </c>
    </row>
    <row r="1303">
      <c r="A1303" s="1" t="s">
        <v>5510</v>
      </c>
      <c r="B1303" s="1" t="s">
        <v>5511</v>
      </c>
      <c r="C1303" s="1" t="s">
        <v>5512</v>
      </c>
      <c r="D1303" s="3" t="s">
        <v>5513</v>
      </c>
      <c r="E1303" s="2" t="str">
        <f>IMAGE("http://ift.tt/1cRfQVo",1)</f>
        <v/>
      </c>
      <c r="F1303" s="1" t="s">
        <v>4</v>
      </c>
      <c r="G1303" s="3" t="s">
        <v>5514</v>
      </c>
    </row>
    <row r="1304">
      <c r="A1304" s="1" t="s">
        <v>5510</v>
      </c>
      <c r="B1304" s="1" t="s">
        <v>5515</v>
      </c>
      <c r="C1304" s="1" t="s">
        <v>5516</v>
      </c>
      <c r="D1304" s="3" t="s">
        <v>5517</v>
      </c>
      <c r="E1304" s="2" t="str">
        <f>IMAGE("http://ift.tt/Qxj0NZ",1)</f>
        <v/>
      </c>
      <c r="F1304" s="1" t="s">
        <v>4</v>
      </c>
      <c r="G1304" s="3" t="s">
        <v>5518</v>
      </c>
    </row>
    <row r="1305">
      <c r="A1305" s="1" t="s">
        <v>5519</v>
      </c>
      <c r="B1305" s="1" t="s">
        <v>5520</v>
      </c>
      <c r="C1305" s="1" t="s">
        <v>5521</v>
      </c>
      <c r="D1305" s="3" t="s">
        <v>5522</v>
      </c>
      <c r="E1305" s="2" t="str">
        <f>IMAGE("http://ift.tt/1cV5rXM",1)</f>
        <v/>
      </c>
      <c r="F1305" s="1" t="s">
        <v>4</v>
      </c>
      <c r="G1305" s="3" t="s">
        <v>5523</v>
      </c>
    </row>
    <row r="1306">
      <c r="A1306" s="1" t="s">
        <v>5524</v>
      </c>
      <c r="B1306" s="1" t="s">
        <v>5525</v>
      </c>
      <c r="C1306" s="1" t="s">
        <v>5526</v>
      </c>
      <c r="D1306" s="3" t="s">
        <v>5527</v>
      </c>
      <c r="E1306" s="2" t="str">
        <f>IMAGE("http://ift.tt/1kM51ph",1)</f>
        <v/>
      </c>
      <c r="F1306" s="1" t="s">
        <v>4</v>
      </c>
      <c r="G1306" s="3" t="s">
        <v>5528</v>
      </c>
    </row>
    <row r="1307">
      <c r="A1307" s="1" t="s">
        <v>5529</v>
      </c>
      <c r="B1307" s="1" t="s">
        <v>5530</v>
      </c>
      <c r="C1307" s="1" t="s">
        <v>5531</v>
      </c>
      <c r="D1307" s="1" t="s">
        <v>5532</v>
      </c>
      <c r="E1307" s="2" t="str">
        <f t="shared" ref="E1307:E1309" si="174">IMAGE("http://ift.tt/eA8V8J",1)</f>
        <v/>
      </c>
      <c r="F1307" s="1" t="s">
        <v>4</v>
      </c>
      <c r="G1307" s="3" t="s">
        <v>5533</v>
      </c>
    </row>
    <row r="1308">
      <c r="A1308" s="1" t="s">
        <v>5529</v>
      </c>
      <c r="B1308" s="1" t="s">
        <v>5534</v>
      </c>
      <c r="C1308" s="1" t="s">
        <v>5535</v>
      </c>
      <c r="D1308" s="3" t="s">
        <v>5536</v>
      </c>
      <c r="E1308" s="2" t="str">
        <f t="shared" si="174"/>
        <v/>
      </c>
      <c r="F1308" s="1" t="s">
        <v>4</v>
      </c>
      <c r="G1308" s="3" t="s">
        <v>5537</v>
      </c>
    </row>
    <row r="1309">
      <c r="A1309" s="1" t="s">
        <v>5538</v>
      </c>
      <c r="B1309" s="1" t="s">
        <v>5539</v>
      </c>
      <c r="C1309" s="1" t="s">
        <v>5540</v>
      </c>
      <c r="D1309" s="1" t="s">
        <v>5541</v>
      </c>
      <c r="E1309" s="2" t="str">
        <f t="shared" si="174"/>
        <v/>
      </c>
      <c r="F1309" s="1" t="s">
        <v>4</v>
      </c>
      <c r="G1309" s="3" t="s">
        <v>5542</v>
      </c>
    </row>
    <row r="1310">
      <c r="A1310" s="1" t="s">
        <v>5543</v>
      </c>
      <c r="B1310" s="1" t="s">
        <v>3154</v>
      </c>
      <c r="C1310" s="1" t="s">
        <v>5544</v>
      </c>
      <c r="D1310" s="3" t="s">
        <v>5545</v>
      </c>
      <c r="E1310" s="2" t="str">
        <f>IMAGE("http://ift.tt/1kMBhso",1)</f>
        <v/>
      </c>
      <c r="F1310" s="1" t="s">
        <v>4</v>
      </c>
      <c r="G1310" s="3" t="s">
        <v>5546</v>
      </c>
    </row>
    <row r="1311">
      <c r="A1311" s="1" t="s">
        <v>5547</v>
      </c>
      <c r="B1311" s="1" t="s">
        <v>5548</v>
      </c>
      <c r="C1311" s="1" t="s">
        <v>5549</v>
      </c>
      <c r="D1311" s="3" t="s">
        <v>5550</v>
      </c>
      <c r="E1311" s="2" t="str">
        <f>IMAGE("http://ift.tt/1ikkmvV",1)</f>
        <v/>
      </c>
      <c r="F1311" s="1" t="s">
        <v>4</v>
      </c>
      <c r="G1311" s="3" t="s">
        <v>5551</v>
      </c>
    </row>
    <row r="1312">
      <c r="A1312" s="1" t="s">
        <v>5552</v>
      </c>
      <c r="B1312" s="1" t="s">
        <v>5553</v>
      </c>
      <c r="C1312" s="1" t="s">
        <v>5554</v>
      </c>
      <c r="D1312" s="3" t="s">
        <v>5555</v>
      </c>
      <c r="E1312" s="2" t="str">
        <f>IMAGE("http://ift.tt/1ifb8kt",1)</f>
        <v/>
      </c>
      <c r="F1312" s="1" t="s">
        <v>4</v>
      </c>
      <c r="G1312" s="3" t="s">
        <v>5556</v>
      </c>
    </row>
    <row r="1313">
      <c r="A1313" s="1" t="s">
        <v>5557</v>
      </c>
      <c r="B1313" s="1" t="s">
        <v>5558</v>
      </c>
      <c r="C1313" s="1" t="s">
        <v>5559</v>
      </c>
      <c r="D1313" s="1" t="s">
        <v>5560</v>
      </c>
      <c r="E1313" s="2" t="str">
        <f t="shared" ref="E1313:E1314" si="175">IMAGE("http://ift.tt/eA8V8J",1)</f>
        <v/>
      </c>
      <c r="F1313" s="1" t="s">
        <v>4</v>
      </c>
      <c r="G1313" s="3" t="s">
        <v>5561</v>
      </c>
    </row>
    <row r="1314">
      <c r="A1314" s="1" t="s">
        <v>5562</v>
      </c>
      <c r="B1314" s="1" t="s">
        <v>1299</v>
      </c>
      <c r="C1314" s="1" t="s">
        <v>5563</v>
      </c>
      <c r="D1314" s="1" t="s">
        <v>9</v>
      </c>
      <c r="E1314" s="2" t="str">
        <f t="shared" si="175"/>
        <v/>
      </c>
      <c r="F1314" s="1" t="s">
        <v>4</v>
      </c>
      <c r="G1314" s="3" t="s">
        <v>5564</v>
      </c>
    </row>
    <row r="1315">
      <c r="A1315" s="1" t="s">
        <v>5565</v>
      </c>
      <c r="B1315" s="1" t="s">
        <v>5566</v>
      </c>
      <c r="C1315" s="1" t="s">
        <v>5567</v>
      </c>
      <c r="D1315" s="3" t="s">
        <v>5568</v>
      </c>
      <c r="E1315" s="2" t="str">
        <f>IMAGE("http://ift.tt/1fY2jdq",1)</f>
        <v/>
      </c>
      <c r="F1315" s="1" t="s">
        <v>4</v>
      </c>
      <c r="G1315" s="3" t="s">
        <v>5569</v>
      </c>
    </row>
    <row r="1316">
      <c r="A1316" s="1" t="s">
        <v>5570</v>
      </c>
      <c r="B1316" s="1" t="s">
        <v>5571</v>
      </c>
      <c r="C1316" s="1" t="s">
        <v>5572</v>
      </c>
      <c r="D1316" s="1" t="s">
        <v>5573</v>
      </c>
      <c r="E1316" s="2" t="str">
        <f>IMAGE("http://ift.tt/eA8V8J",1)</f>
        <v/>
      </c>
      <c r="F1316" s="1" t="s">
        <v>4</v>
      </c>
      <c r="G1316" s="3" t="s">
        <v>5574</v>
      </c>
    </row>
    <row r="1317">
      <c r="A1317" s="1" t="s">
        <v>5575</v>
      </c>
      <c r="B1317" s="1" t="s">
        <v>5576</v>
      </c>
      <c r="C1317" s="1" t="s">
        <v>5577</v>
      </c>
      <c r="D1317" s="3" t="s">
        <v>5578</v>
      </c>
      <c r="E1317" s="2" t="str">
        <f>IMAGE("http://ift.tt/1ensJIh",1)</f>
        <v/>
      </c>
      <c r="F1317" s="1" t="s">
        <v>4</v>
      </c>
      <c r="G1317" s="3" t="s">
        <v>5579</v>
      </c>
    </row>
    <row r="1318">
      <c r="A1318" s="1" t="s">
        <v>5580</v>
      </c>
      <c r="B1318" s="1" t="s">
        <v>3154</v>
      </c>
      <c r="C1318" s="1" t="s">
        <v>5581</v>
      </c>
      <c r="D1318" s="3" t="s">
        <v>5582</v>
      </c>
      <c r="E1318" s="2" t="str">
        <f>IMAGE("http://ift.tt/eA8V8J",1)</f>
        <v/>
      </c>
      <c r="F1318" s="1" t="s">
        <v>4</v>
      </c>
      <c r="G1318" s="3" t="s">
        <v>5583</v>
      </c>
    </row>
    <row r="1319">
      <c r="A1319" s="1" t="s">
        <v>5584</v>
      </c>
      <c r="B1319" s="1" t="s">
        <v>5585</v>
      </c>
      <c r="C1319" s="1" t="s">
        <v>5586</v>
      </c>
      <c r="D1319" s="3" t="s">
        <v>5587</v>
      </c>
      <c r="E1319" s="2" t="str">
        <f>IMAGE("http://ift.tt/1ik6t0z",1)</f>
        <v/>
      </c>
      <c r="F1319" s="1" t="s">
        <v>4</v>
      </c>
      <c r="G1319" s="3" t="s">
        <v>5588</v>
      </c>
    </row>
    <row r="1320">
      <c r="A1320" s="1" t="s">
        <v>5589</v>
      </c>
      <c r="B1320" s="1" t="s">
        <v>5590</v>
      </c>
      <c r="C1320" s="1" t="s">
        <v>5591</v>
      </c>
      <c r="D1320" s="3" t="s">
        <v>5592</v>
      </c>
      <c r="E1320" s="2" t="str">
        <f>IMAGE("http://ift.tt/1ensSeW",1)</f>
        <v/>
      </c>
      <c r="F1320" s="1" t="s">
        <v>4</v>
      </c>
      <c r="G1320" s="3" t="s">
        <v>5593</v>
      </c>
    </row>
    <row r="1321">
      <c r="A1321" s="1" t="s">
        <v>5510</v>
      </c>
      <c r="B1321" s="1" t="s">
        <v>5511</v>
      </c>
      <c r="C1321" s="1" t="s">
        <v>5512</v>
      </c>
      <c r="D1321" s="3" t="s">
        <v>5513</v>
      </c>
      <c r="E1321" s="2" t="str">
        <f>IMAGE("http://ift.tt/1cRfQVo",1)</f>
        <v/>
      </c>
      <c r="F1321" s="1" t="s">
        <v>4</v>
      </c>
      <c r="G1321" s="3" t="s">
        <v>5514</v>
      </c>
    </row>
    <row r="1322">
      <c r="A1322" s="1" t="s">
        <v>5510</v>
      </c>
      <c r="B1322" s="1" t="s">
        <v>5515</v>
      </c>
      <c r="C1322" s="1" t="s">
        <v>5516</v>
      </c>
      <c r="D1322" s="3" t="s">
        <v>5517</v>
      </c>
      <c r="E1322" s="2" t="str">
        <f>IMAGE("http://ift.tt/Qxj0NZ",1)</f>
        <v/>
      </c>
      <c r="F1322" s="1" t="s">
        <v>4</v>
      </c>
      <c r="G1322" s="3" t="s">
        <v>5518</v>
      </c>
    </row>
    <row r="1323">
      <c r="A1323" s="1" t="s">
        <v>5519</v>
      </c>
      <c r="B1323" s="1" t="s">
        <v>5520</v>
      </c>
      <c r="C1323" s="1" t="s">
        <v>5521</v>
      </c>
      <c r="D1323" s="3" t="s">
        <v>5522</v>
      </c>
      <c r="E1323" s="2" t="str">
        <f>IMAGE("http://ift.tt/1cV5rXM",1)</f>
        <v/>
      </c>
      <c r="F1323" s="1" t="s">
        <v>4</v>
      </c>
      <c r="G1323" s="3" t="s">
        <v>5523</v>
      </c>
    </row>
    <row r="1324">
      <c r="A1324" s="1" t="s">
        <v>5524</v>
      </c>
      <c r="B1324" s="1" t="s">
        <v>5525</v>
      </c>
      <c r="C1324" s="1" t="s">
        <v>5526</v>
      </c>
      <c r="D1324" s="3" t="s">
        <v>5527</v>
      </c>
      <c r="E1324" s="2" t="str">
        <f>IMAGE("http://ift.tt/1kM51ph",1)</f>
        <v/>
      </c>
      <c r="F1324" s="1" t="s">
        <v>4</v>
      </c>
      <c r="G1324" s="3" t="s">
        <v>5528</v>
      </c>
    </row>
    <row r="1325">
      <c r="A1325" s="1" t="s">
        <v>5529</v>
      </c>
      <c r="B1325" s="1" t="s">
        <v>5530</v>
      </c>
      <c r="C1325" s="1" t="s">
        <v>5531</v>
      </c>
      <c r="D1325" s="1" t="s">
        <v>5532</v>
      </c>
      <c r="E1325" s="2" t="str">
        <f t="shared" ref="E1325:E1330" si="176">IMAGE("http://ift.tt/eA8V8J",1)</f>
        <v/>
      </c>
      <c r="F1325" s="1" t="s">
        <v>4</v>
      </c>
      <c r="G1325" s="3" t="s">
        <v>5533</v>
      </c>
    </row>
    <row r="1326">
      <c r="A1326" s="1" t="s">
        <v>5529</v>
      </c>
      <c r="B1326" s="1" t="s">
        <v>5534</v>
      </c>
      <c r="C1326" s="1" t="s">
        <v>5535</v>
      </c>
      <c r="D1326" s="3" t="s">
        <v>5536</v>
      </c>
      <c r="E1326" s="2" t="str">
        <f t="shared" si="176"/>
        <v/>
      </c>
      <c r="F1326" s="1" t="s">
        <v>4</v>
      </c>
      <c r="G1326" s="3" t="s">
        <v>5537</v>
      </c>
    </row>
    <row r="1327">
      <c r="A1327" s="1" t="s">
        <v>5538</v>
      </c>
      <c r="B1327" s="1" t="s">
        <v>5539</v>
      </c>
      <c r="C1327" s="1" t="s">
        <v>5540</v>
      </c>
      <c r="D1327" s="1" t="s">
        <v>5541</v>
      </c>
      <c r="E1327" s="2" t="str">
        <f t="shared" si="176"/>
        <v/>
      </c>
      <c r="F1327" s="1" t="s">
        <v>4</v>
      </c>
      <c r="G1327" s="3" t="s">
        <v>5542</v>
      </c>
    </row>
    <row r="1328">
      <c r="A1328" s="1" t="s">
        <v>5594</v>
      </c>
      <c r="B1328" s="1" t="s">
        <v>5595</v>
      </c>
      <c r="C1328" s="1" t="s">
        <v>5596</v>
      </c>
      <c r="D1328" s="1" t="s">
        <v>5597</v>
      </c>
      <c r="E1328" s="2" t="str">
        <f t="shared" si="176"/>
        <v/>
      </c>
      <c r="F1328" s="1" t="s">
        <v>4</v>
      </c>
      <c r="G1328" s="3" t="s">
        <v>5598</v>
      </c>
    </row>
    <row r="1329">
      <c r="A1329" s="1" t="s">
        <v>5594</v>
      </c>
      <c r="B1329" s="1" t="s">
        <v>5599</v>
      </c>
      <c r="C1329" s="1" t="s">
        <v>5600</v>
      </c>
      <c r="D1329" s="1" t="s">
        <v>5601</v>
      </c>
      <c r="E1329" s="2" t="str">
        <f t="shared" si="176"/>
        <v/>
      </c>
      <c r="F1329" s="1" t="s">
        <v>4</v>
      </c>
      <c r="G1329" s="3" t="s">
        <v>5602</v>
      </c>
    </row>
    <row r="1330">
      <c r="A1330" s="1" t="s">
        <v>5603</v>
      </c>
      <c r="B1330" s="1" t="s">
        <v>5604</v>
      </c>
      <c r="C1330" s="1" t="s">
        <v>5605</v>
      </c>
      <c r="D1330" s="1" t="s">
        <v>5606</v>
      </c>
      <c r="E1330" s="2" t="str">
        <f t="shared" si="176"/>
        <v/>
      </c>
      <c r="F1330" s="1" t="s">
        <v>4</v>
      </c>
      <c r="G1330" s="3" t="s">
        <v>5607</v>
      </c>
    </row>
    <row r="1331">
      <c r="A1331" s="1" t="s">
        <v>5608</v>
      </c>
      <c r="B1331" s="1" t="s">
        <v>5609</v>
      </c>
      <c r="C1331" s="1" t="s">
        <v>5610</v>
      </c>
      <c r="D1331" s="3" t="s">
        <v>5611</v>
      </c>
      <c r="E1331" s="2" t="str">
        <f>IMAGE("http://ift.tt/1ilFT7s",1)</f>
        <v/>
      </c>
      <c r="F1331" s="1" t="s">
        <v>4</v>
      </c>
      <c r="G1331" s="3" t="s">
        <v>5612</v>
      </c>
    </row>
    <row r="1332">
      <c r="A1332" s="1" t="s">
        <v>5613</v>
      </c>
      <c r="B1332" s="1" t="s">
        <v>4217</v>
      </c>
      <c r="C1332" s="1" t="s">
        <v>5614</v>
      </c>
      <c r="D1332" s="3" t="s">
        <v>5615</v>
      </c>
      <c r="E1332" s="2" t="str">
        <f>IMAGE("http://ift.tt/1ilGtly",1)</f>
        <v/>
      </c>
      <c r="F1332" s="1" t="s">
        <v>4</v>
      </c>
      <c r="G1332" s="3" t="s">
        <v>5616</v>
      </c>
    </row>
    <row r="1333">
      <c r="A1333" s="1" t="s">
        <v>5617</v>
      </c>
      <c r="B1333" s="1" t="s">
        <v>4217</v>
      </c>
      <c r="C1333" s="1" t="s">
        <v>5618</v>
      </c>
      <c r="D1333" s="3" t="s">
        <v>5619</v>
      </c>
      <c r="E1333" s="2" t="str">
        <f>IMAGE("http://ift.tt/192hjrx",1)</f>
        <v/>
      </c>
      <c r="F1333" s="1" t="s">
        <v>4</v>
      </c>
      <c r="G1333" s="3" t="s">
        <v>5620</v>
      </c>
    </row>
    <row r="1334">
      <c r="A1334" s="1" t="s">
        <v>5621</v>
      </c>
      <c r="B1334" s="1" t="s">
        <v>585</v>
      </c>
      <c r="C1334" s="1" t="s">
        <v>5622</v>
      </c>
      <c r="D1334" s="3" t="s">
        <v>5623</v>
      </c>
      <c r="E1334" s="2" t="str">
        <f>IMAGE("http://ift.tt/1a9kor5",1)</f>
        <v/>
      </c>
      <c r="F1334" s="1" t="s">
        <v>4</v>
      </c>
      <c r="G1334" s="3" t="s">
        <v>5624</v>
      </c>
    </row>
    <row r="1335">
      <c r="A1335" s="1" t="s">
        <v>5621</v>
      </c>
      <c r="B1335" s="1" t="s">
        <v>5625</v>
      </c>
      <c r="C1335" s="1" t="s">
        <v>5626</v>
      </c>
      <c r="D1335" s="1" t="s">
        <v>5627</v>
      </c>
      <c r="E1335" s="2" t="str">
        <f t="shared" ref="E1335:E1337" si="177">IMAGE("http://ift.tt/eA8V8J",1)</f>
        <v/>
      </c>
      <c r="F1335" s="1" t="s">
        <v>4</v>
      </c>
      <c r="G1335" s="3" t="s">
        <v>5628</v>
      </c>
    </row>
    <row r="1336">
      <c r="A1336" s="1" t="s">
        <v>5594</v>
      </c>
      <c r="B1336" s="1" t="s">
        <v>5595</v>
      </c>
      <c r="C1336" s="1" t="s">
        <v>5596</v>
      </c>
      <c r="D1336" s="1" t="s">
        <v>5597</v>
      </c>
      <c r="E1336" s="2" t="str">
        <f t="shared" si="177"/>
        <v/>
      </c>
      <c r="F1336" s="1" t="s">
        <v>4</v>
      </c>
      <c r="G1336" s="3" t="s">
        <v>5598</v>
      </c>
    </row>
    <row r="1337">
      <c r="A1337" s="1" t="s">
        <v>5594</v>
      </c>
      <c r="B1337" s="1" t="s">
        <v>5599</v>
      </c>
      <c r="C1337" s="1" t="s">
        <v>5600</v>
      </c>
      <c r="D1337" s="1" t="s">
        <v>5601</v>
      </c>
      <c r="E1337" s="2" t="str">
        <f t="shared" si="177"/>
        <v/>
      </c>
      <c r="F1337" s="1" t="s">
        <v>4</v>
      </c>
      <c r="G1337" s="3" t="s">
        <v>5602</v>
      </c>
    </row>
    <row r="1338">
      <c r="A1338" s="1" t="s">
        <v>5629</v>
      </c>
      <c r="B1338" s="1" t="s">
        <v>736</v>
      </c>
      <c r="C1338" s="1" t="s">
        <v>5630</v>
      </c>
      <c r="D1338" s="3" t="s">
        <v>5631</v>
      </c>
      <c r="E1338" s="2" t="str">
        <f>IMAGE("http://ift.tt/1gKtg9h",1)</f>
        <v/>
      </c>
      <c r="F1338" s="1" t="s">
        <v>4</v>
      </c>
      <c r="G1338" s="3" t="s">
        <v>5632</v>
      </c>
    </row>
    <row r="1339">
      <c r="A1339" s="1" t="s">
        <v>5633</v>
      </c>
      <c r="B1339" s="1" t="s">
        <v>5634</v>
      </c>
      <c r="C1339" s="1" t="s">
        <v>5635</v>
      </c>
      <c r="D1339" s="1" t="s">
        <v>5636</v>
      </c>
      <c r="E1339" s="2" t="str">
        <f t="shared" ref="E1339:E1340" si="178">IMAGE("http://ift.tt/eA8V8J",1)</f>
        <v/>
      </c>
      <c r="F1339" s="1" t="s">
        <v>4</v>
      </c>
      <c r="G1339" s="3" t="s">
        <v>5637</v>
      </c>
    </row>
    <row r="1340">
      <c r="A1340" s="1" t="s">
        <v>5638</v>
      </c>
      <c r="B1340" s="1" t="s">
        <v>5639</v>
      </c>
      <c r="C1340" s="1" t="s">
        <v>5640</v>
      </c>
      <c r="D1340" s="1" t="s">
        <v>5641</v>
      </c>
      <c r="E1340" s="2" t="str">
        <f t="shared" si="178"/>
        <v/>
      </c>
      <c r="F1340" s="1" t="s">
        <v>4</v>
      </c>
      <c r="G1340" s="3" t="s">
        <v>5642</v>
      </c>
    </row>
    <row r="1341">
      <c r="A1341" s="1" t="s">
        <v>5643</v>
      </c>
      <c r="B1341" s="1" t="s">
        <v>1562</v>
      </c>
      <c r="C1341" s="1" t="s">
        <v>5644</v>
      </c>
      <c r="D1341" s="3" t="s">
        <v>5645</v>
      </c>
      <c r="E1341" s="2" t="str">
        <f>IMAGE("http://ift.tt/LNeWPl",1)</f>
        <v/>
      </c>
      <c r="F1341" s="1" t="s">
        <v>4</v>
      </c>
      <c r="G1341" s="3" t="s">
        <v>5646</v>
      </c>
    </row>
    <row r="1342">
      <c r="A1342" s="1" t="s">
        <v>5647</v>
      </c>
      <c r="B1342" s="1" t="s">
        <v>5648</v>
      </c>
      <c r="C1342" s="1" t="s">
        <v>5649</v>
      </c>
      <c r="D1342" s="1" t="s">
        <v>5650</v>
      </c>
      <c r="E1342" s="2" t="str">
        <f t="shared" ref="E1342:E1343" si="179">IMAGE("http://ift.tt/eA8V8J",1)</f>
        <v/>
      </c>
      <c r="F1342" s="1" t="s">
        <v>4</v>
      </c>
      <c r="G1342" s="3" t="s">
        <v>5651</v>
      </c>
    </row>
    <row r="1343">
      <c r="A1343" s="1" t="s">
        <v>5652</v>
      </c>
      <c r="B1343" s="1" t="s">
        <v>5653</v>
      </c>
      <c r="C1343" s="1" t="s">
        <v>5654</v>
      </c>
      <c r="D1343" s="1" t="s">
        <v>5655</v>
      </c>
      <c r="E1343" s="2" t="str">
        <f t="shared" si="179"/>
        <v/>
      </c>
      <c r="F1343" s="1" t="s">
        <v>4</v>
      </c>
      <c r="G1343" s="3" t="s">
        <v>5656</v>
      </c>
    </row>
    <row r="1344">
      <c r="A1344" s="1" t="s">
        <v>5657</v>
      </c>
      <c r="B1344" s="1" t="s">
        <v>5658</v>
      </c>
      <c r="C1344" s="1" t="s">
        <v>5659</v>
      </c>
      <c r="D1344" s="3" t="s">
        <v>5660</v>
      </c>
      <c r="E1344" s="2" t="str">
        <f>IMAGE("http://ift.tt/1enKB0r",1)</f>
        <v/>
      </c>
      <c r="F1344" s="1" t="s">
        <v>4</v>
      </c>
      <c r="G1344" s="3" t="s">
        <v>5661</v>
      </c>
    </row>
    <row r="1345">
      <c r="A1345" s="1" t="s">
        <v>5657</v>
      </c>
      <c r="B1345" s="1" t="s">
        <v>5662</v>
      </c>
      <c r="C1345" s="1" t="s">
        <v>5663</v>
      </c>
      <c r="D1345" s="3" t="s">
        <v>5664</v>
      </c>
      <c r="E1345" s="2" t="str">
        <f>IMAGE("http://ift.tt/LNfip3",1)</f>
        <v/>
      </c>
      <c r="F1345" s="1" t="s">
        <v>4</v>
      </c>
      <c r="G1345" s="3" t="s">
        <v>5665</v>
      </c>
    </row>
    <row r="1346">
      <c r="A1346" s="1" t="s">
        <v>5666</v>
      </c>
      <c r="B1346" s="1" t="s">
        <v>5667</v>
      </c>
      <c r="C1346" s="1" t="s">
        <v>5668</v>
      </c>
      <c r="D1346" s="3" t="s">
        <v>5669</v>
      </c>
      <c r="E1346" s="2" t="str">
        <f>IMAGE("http://ift.tt/MYYsUY",1)</f>
        <v/>
      </c>
      <c r="F1346" s="1" t="s">
        <v>4</v>
      </c>
      <c r="G1346" s="3" t="s">
        <v>5670</v>
      </c>
    </row>
    <row r="1347">
      <c r="A1347" s="1" t="s">
        <v>5671</v>
      </c>
      <c r="B1347" s="1" t="s">
        <v>5672</v>
      </c>
      <c r="C1347" s="1" t="s">
        <v>5673</v>
      </c>
      <c r="D1347" s="1" t="s">
        <v>5674</v>
      </c>
      <c r="E1347" s="2" t="str">
        <f t="shared" ref="E1347:E1348" si="180">IMAGE("http://ift.tt/eA8V8J",1)</f>
        <v/>
      </c>
      <c r="F1347" s="1" t="s">
        <v>4</v>
      </c>
      <c r="G1347" s="3" t="s">
        <v>5675</v>
      </c>
    </row>
    <row r="1348">
      <c r="A1348" s="1" t="s">
        <v>5676</v>
      </c>
      <c r="B1348" s="1" t="s">
        <v>1142</v>
      </c>
      <c r="C1348" s="1" t="s">
        <v>5677</v>
      </c>
      <c r="D1348" s="1" t="s">
        <v>5678</v>
      </c>
      <c r="E1348" s="2" t="str">
        <f t="shared" si="180"/>
        <v/>
      </c>
      <c r="F1348" s="1" t="s">
        <v>4</v>
      </c>
      <c r="G1348" s="3" t="s">
        <v>5679</v>
      </c>
    </row>
    <row r="1349">
      <c r="A1349" s="1" t="s">
        <v>5680</v>
      </c>
      <c r="B1349" s="1" t="s">
        <v>5681</v>
      </c>
      <c r="C1349" s="1" t="s">
        <v>5663</v>
      </c>
      <c r="D1349" s="3" t="s">
        <v>5682</v>
      </c>
      <c r="E1349" s="2" t="str">
        <f>IMAGE("http://ift.tt/Lwrwl2",1)</f>
        <v/>
      </c>
      <c r="F1349" s="1" t="s">
        <v>4</v>
      </c>
      <c r="G1349" s="3" t="s">
        <v>5683</v>
      </c>
    </row>
    <row r="1350">
      <c r="A1350" s="1" t="s">
        <v>5684</v>
      </c>
      <c r="B1350" s="1" t="s">
        <v>5685</v>
      </c>
      <c r="C1350" s="1" t="s">
        <v>5686</v>
      </c>
      <c r="D1350" s="1" t="s">
        <v>5687</v>
      </c>
      <c r="E1350" s="2" t="str">
        <f t="shared" ref="E1350:E1357" si="181">IMAGE("http://ift.tt/eA8V8J",1)</f>
        <v/>
      </c>
      <c r="F1350" s="1" t="s">
        <v>4</v>
      </c>
      <c r="G1350" s="3" t="s">
        <v>5688</v>
      </c>
    </row>
    <row r="1351">
      <c r="A1351" s="1" t="s">
        <v>5689</v>
      </c>
      <c r="B1351" s="1" t="s">
        <v>5690</v>
      </c>
      <c r="C1351" s="1" t="s">
        <v>5691</v>
      </c>
      <c r="D1351" s="1" t="s">
        <v>5692</v>
      </c>
      <c r="E1351" s="2" t="str">
        <f t="shared" si="181"/>
        <v/>
      </c>
      <c r="F1351" s="1" t="s">
        <v>4</v>
      </c>
      <c r="G1351" s="3" t="s">
        <v>5693</v>
      </c>
    </row>
    <row r="1352">
      <c r="A1352" s="1" t="s">
        <v>5694</v>
      </c>
      <c r="B1352" s="1" t="s">
        <v>543</v>
      </c>
      <c r="C1352" s="1" t="s">
        <v>5695</v>
      </c>
      <c r="D1352" s="1" t="s">
        <v>5696</v>
      </c>
      <c r="E1352" s="2" t="str">
        <f t="shared" si="181"/>
        <v/>
      </c>
      <c r="F1352" s="1" t="s">
        <v>4</v>
      </c>
      <c r="G1352" s="3" t="s">
        <v>5697</v>
      </c>
    </row>
    <row r="1353">
      <c r="A1353" s="1" t="s">
        <v>5698</v>
      </c>
      <c r="B1353" s="1" t="s">
        <v>5699</v>
      </c>
      <c r="C1353" s="1" t="s">
        <v>5700</v>
      </c>
      <c r="D1353" s="1" t="s">
        <v>5701</v>
      </c>
      <c r="E1353" s="2" t="str">
        <f t="shared" si="181"/>
        <v/>
      </c>
      <c r="F1353" s="1" t="s">
        <v>4</v>
      </c>
      <c r="G1353" s="3" t="s">
        <v>5702</v>
      </c>
    </row>
    <row r="1354">
      <c r="A1354" s="1" t="s">
        <v>5703</v>
      </c>
      <c r="B1354" s="1" t="s">
        <v>5704</v>
      </c>
      <c r="C1354" s="1" t="s">
        <v>5705</v>
      </c>
      <c r="D1354" s="1" t="s">
        <v>5706</v>
      </c>
      <c r="E1354" s="2" t="str">
        <f t="shared" si="181"/>
        <v/>
      </c>
      <c r="F1354" s="1" t="s">
        <v>4</v>
      </c>
      <c r="G1354" s="3" t="s">
        <v>5707</v>
      </c>
    </row>
    <row r="1355">
      <c r="A1355" s="1" t="s">
        <v>5703</v>
      </c>
      <c r="B1355" s="1" t="s">
        <v>1517</v>
      </c>
      <c r="C1355" s="1" t="s">
        <v>5708</v>
      </c>
      <c r="D1355" s="1" t="s">
        <v>5709</v>
      </c>
      <c r="E1355" s="2" t="str">
        <f t="shared" si="181"/>
        <v/>
      </c>
      <c r="F1355" s="1" t="s">
        <v>4</v>
      </c>
      <c r="G1355" s="3" t="s">
        <v>5710</v>
      </c>
    </row>
    <row r="1356">
      <c r="A1356" s="1" t="s">
        <v>5711</v>
      </c>
      <c r="B1356" s="1" t="s">
        <v>5712</v>
      </c>
      <c r="C1356" s="1" t="s">
        <v>5713</v>
      </c>
      <c r="D1356" s="1" t="s">
        <v>5714</v>
      </c>
      <c r="E1356" s="2" t="str">
        <f t="shared" si="181"/>
        <v/>
      </c>
      <c r="F1356" s="1" t="s">
        <v>4</v>
      </c>
      <c r="G1356" s="3" t="s">
        <v>5715</v>
      </c>
    </row>
    <row r="1357">
      <c r="A1357" s="1" t="s">
        <v>5716</v>
      </c>
      <c r="B1357" s="1" t="s">
        <v>5717</v>
      </c>
      <c r="C1357" s="1" t="s">
        <v>5718</v>
      </c>
      <c r="D1357" s="1" t="s">
        <v>9</v>
      </c>
      <c r="E1357" s="2" t="str">
        <f t="shared" si="181"/>
        <v/>
      </c>
      <c r="F1357" s="1" t="s">
        <v>4</v>
      </c>
      <c r="G1357" s="3" t="s">
        <v>5719</v>
      </c>
    </row>
    <row r="1358">
      <c r="A1358" s="1" t="s">
        <v>5720</v>
      </c>
      <c r="B1358" s="1" t="s">
        <v>5721</v>
      </c>
      <c r="C1358" s="1" t="s">
        <v>5722</v>
      </c>
      <c r="D1358" s="3" t="s">
        <v>5723</v>
      </c>
      <c r="E1358" s="2" t="str">
        <f>IMAGE("http://ift.tt/1c23fdJ",1)</f>
        <v/>
      </c>
      <c r="F1358" s="1" t="s">
        <v>4</v>
      </c>
      <c r="G1358" s="3" t="s">
        <v>5724</v>
      </c>
    </row>
    <row r="1359">
      <c r="A1359" s="1" t="s">
        <v>5725</v>
      </c>
      <c r="B1359" s="1" t="s">
        <v>5726</v>
      </c>
      <c r="C1359" s="1" t="s">
        <v>5727</v>
      </c>
      <c r="D1359" s="1" t="s">
        <v>5728</v>
      </c>
      <c r="E1359" s="2" t="str">
        <f t="shared" ref="E1359:E1360" si="182">IMAGE("http://ift.tt/eA8V8J",1)</f>
        <v/>
      </c>
      <c r="F1359" s="1" t="s">
        <v>4</v>
      </c>
      <c r="G1359" s="3" t="s">
        <v>5729</v>
      </c>
    </row>
    <row r="1360">
      <c r="A1360" s="1" t="s">
        <v>5730</v>
      </c>
      <c r="B1360" s="1" t="s">
        <v>5731</v>
      </c>
      <c r="C1360" s="1" t="s">
        <v>5732</v>
      </c>
      <c r="D1360" s="1" t="s">
        <v>5733</v>
      </c>
      <c r="E1360" s="2" t="str">
        <f t="shared" si="182"/>
        <v/>
      </c>
      <c r="F1360" s="1" t="s">
        <v>4</v>
      </c>
      <c r="G1360" s="3" t="s">
        <v>5734</v>
      </c>
    </row>
    <row r="1361">
      <c r="A1361" s="1" t="s">
        <v>5735</v>
      </c>
      <c r="B1361" s="1" t="s">
        <v>5736</v>
      </c>
      <c r="C1361" s="1" t="s">
        <v>5737</v>
      </c>
      <c r="D1361" s="3" t="s">
        <v>5738</v>
      </c>
      <c r="E1361" s="2" t="str">
        <f>IMAGE("http://ift.tt/1c23iq6",1)</f>
        <v/>
      </c>
      <c r="F1361" s="1" t="s">
        <v>4</v>
      </c>
      <c r="G1361" s="3" t="s">
        <v>5739</v>
      </c>
    </row>
    <row r="1362">
      <c r="A1362" s="1" t="s">
        <v>5735</v>
      </c>
      <c r="B1362" s="1" t="s">
        <v>4892</v>
      </c>
      <c r="C1362" s="1" t="s">
        <v>5740</v>
      </c>
      <c r="D1362" s="3" t="s">
        <v>5741</v>
      </c>
      <c r="E1362" s="2" t="str">
        <f>IMAGE("http://ift.tt/1kanCh4",1)</f>
        <v/>
      </c>
      <c r="F1362" s="1" t="s">
        <v>4</v>
      </c>
      <c r="G1362" s="3" t="s">
        <v>5742</v>
      </c>
    </row>
    <row r="1363">
      <c r="A1363" s="1" t="s">
        <v>5743</v>
      </c>
      <c r="B1363" s="1" t="s">
        <v>2001</v>
      </c>
      <c r="C1363" s="1" t="s">
        <v>5744</v>
      </c>
      <c r="D1363" s="3" t="s">
        <v>5745</v>
      </c>
      <c r="E1363" s="2" t="str">
        <f t="shared" ref="E1363:E1366" si="183">IMAGE("http://ift.tt/eA8V8J",1)</f>
        <v/>
      </c>
      <c r="F1363" s="1" t="s">
        <v>4</v>
      </c>
      <c r="G1363" s="3" t="s">
        <v>5746</v>
      </c>
    </row>
    <row r="1364">
      <c r="A1364" s="1" t="s">
        <v>5747</v>
      </c>
      <c r="B1364" s="1" t="s">
        <v>5748</v>
      </c>
      <c r="C1364" s="1" t="s">
        <v>5749</v>
      </c>
      <c r="D1364" s="1" t="s">
        <v>5750</v>
      </c>
      <c r="E1364" s="2" t="str">
        <f t="shared" si="183"/>
        <v/>
      </c>
      <c r="F1364" s="1" t="s">
        <v>4</v>
      </c>
      <c r="G1364" s="3" t="s">
        <v>5751</v>
      </c>
    </row>
    <row r="1365">
      <c r="A1365" s="1" t="s">
        <v>5752</v>
      </c>
      <c r="B1365" s="1" t="s">
        <v>1827</v>
      </c>
      <c r="C1365" s="1" t="s">
        <v>5753</v>
      </c>
      <c r="D1365" s="1" t="s">
        <v>5754</v>
      </c>
      <c r="E1365" s="2" t="str">
        <f t="shared" si="183"/>
        <v/>
      </c>
      <c r="F1365" s="1" t="s">
        <v>4</v>
      </c>
      <c r="G1365" s="3" t="s">
        <v>5755</v>
      </c>
    </row>
    <row r="1366">
      <c r="A1366" s="1" t="s">
        <v>5756</v>
      </c>
      <c r="B1366" s="1" t="s">
        <v>5757</v>
      </c>
      <c r="C1366" s="1" t="s">
        <v>5758</v>
      </c>
      <c r="D1366" s="1" t="s">
        <v>5759</v>
      </c>
      <c r="E1366" s="2" t="str">
        <f t="shared" si="183"/>
        <v/>
      </c>
      <c r="F1366" s="1" t="s">
        <v>4</v>
      </c>
      <c r="G1366" s="3" t="s">
        <v>5760</v>
      </c>
    </row>
    <row r="1367">
      <c r="A1367" s="1" t="s">
        <v>5761</v>
      </c>
      <c r="B1367" s="1" t="s">
        <v>5762</v>
      </c>
      <c r="C1367" s="1" t="s">
        <v>5763</v>
      </c>
      <c r="D1367" s="3" t="s">
        <v>5764</v>
      </c>
      <c r="E1367" s="2" t="str">
        <f>IMAGE("http://ift.tt/1bsOS5x",1)</f>
        <v/>
      </c>
      <c r="F1367" s="1" t="s">
        <v>4</v>
      </c>
      <c r="G1367" s="3" t="s">
        <v>5765</v>
      </c>
    </row>
    <row r="1368">
      <c r="A1368" s="1" t="s">
        <v>5766</v>
      </c>
      <c r="B1368" s="1" t="s">
        <v>5767</v>
      </c>
      <c r="C1368" s="1" t="s">
        <v>5768</v>
      </c>
      <c r="D1368" s="3" t="s">
        <v>5769</v>
      </c>
      <c r="E1368" s="2" t="str">
        <f>IMAGE("http://ift.tt/1bsOPXn",1)</f>
        <v/>
      </c>
      <c r="F1368" s="1" t="s">
        <v>4</v>
      </c>
      <c r="G1368" s="3" t="s">
        <v>5770</v>
      </c>
    </row>
    <row r="1369">
      <c r="A1369" s="1" t="s">
        <v>5771</v>
      </c>
      <c r="B1369" s="1" t="s">
        <v>5772</v>
      </c>
      <c r="C1369" s="1" t="s">
        <v>5773</v>
      </c>
      <c r="D1369" s="3" t="s">
        <v>5774</v>
      </c>
      <c r="E1369" s="2" t="str">
        <f>IMAGE("http://ift.tt/LO2fUr",1)</f>
        <v/>
      </c>
      <c r="F1369" s="1" t="s">
        <v>4</v>
      </c>
      <c r="G1369" s="3" t="s">
        <v>5775</v>
      </c>
    </row>
    <row r="1370">
      <c r="A1370" s="1" t="s">
        <v>5776</v>
      </c>
      <c r="B1370" s="1" t="s">
        <v>5777</v>
      </c>
      <c r="C1370" s="1" t="s">
        <v>5778</v>
      </c>
      <c r="D1370" s="3" t="s">
        <v>5779</v>
      </c>
      <c r="E1370" s="2" t="str">
        <f>IMAGE("http://ift.tt/1fOzEJ1",1)</f>
        <v/>
      </c>
      <c r="F1370" s="1" t="s">
        <v>4</v>
      </c>
      <c r="G1370" s="3" t="s">
        <v>5780</v>
      </c>
    </row>
    <row r="1371">
      <c r="A1371" s="1" t="s">
        <v>5781</v>
      </c>
      <c r="B1371" s="1" t="s">
        <v>5782</v>
      </c>
      <c r="C1371" s="1" t="s">
        <v>5783</v>
      </c>
      <c r="D1371" s="3" t="s">
        <v>5784</v>
      </c>
      <c r="E1371" s="2" t="str">
        <f>IMAGE("http://ift.tt/KZLIf0",1)</f>
        <v/>
      </c>
      <c r="F1371" s="1" t="s">
        <v>4</v>
      </c>
      <c r="G1371" s="3" t="s">
        <v>5785</v>
      </c>
    </row>
    <row r="1372">
      <c r="A1372" s="1" t="s">
        <v>5786</v>
      </c>
      <c r="B1372" s="1" t="s">
        <v>5787</v>
      </c>
      <c r="C1372" s="1" t="s">
        <v>5788</v>
      </c>
      <c r="D1372" s="1" t="s">
        <v>5789</v>
      </c>
      <c r="E1372" s="2" t="str">
        <f t="shared" ref="E1372:E1375" si="184">IMAGE("http://ift.tt/eA8V8J",1)</f>
        <v/>
      </c>
      <c r="F1372" s="1" t="s">
        <v>4</v>
      </c>
      <c r="G1372" s="3" t="s">
        <v>5790</v>
      </c>
    </row>
    <row r="1373">
      <c r="A1373" s="1" t="s">
        <v>5791</v>
      </c>
      <c r="B1373" s="1" t="s">
        <v>5792</v>
      </c>
      <c r="C1373" s="1" t="s">
        <v>5793</v>
      </c>
      <c r="D1373" s="1" t="s">
        <v>5794</v>
      </c>
      <c r="E1373" s="2" t="str">
        <f t="shared" si="184"/>
        <v/>
      </c>
      <c r="F1373" s="1" t="s">
        <v>4</v>
      </c>
      <c r="G1373" s="3" t="s">
        <v>5795</v>
      </c>
    </row>
    <row r="1374">
      <c r="A1374" s="1" t="s">
        <v>5796</v>
      </c>
      <c r="B1374" s="1" t="s">
        <v>5797</v>
      </c>
      <c r="C1374" s="1" t="s">
        <v>5798</v>
      </c>
      <c r="D1374" s="1" t="s">
        <v>5799</v>
      </c>
      <c r="E1374" s="2" t="str">
        <f t="shared" si="184"/>
        <v/>
      </c>
      <c r="F1374" s="1" t="s">
        <v>4</v>
      </c>
      <c r="G1374" s="3" t="s">
        <v>5800</v>
      </c>
    </row>
    <row r="1375">
      <c r="A1375" s="1" t="s">
        <v>5801</v>
      </c>
      <c r="B1375" s="1" t="s">
        <v>5802</v>
      </c>
      <c r="C1375" s="1" t="s">
        <v>5803</v>
      </c>
      <c r="D1375" s="1" t="s">
        <v>9</v>
      </c>
      <c r="E1375" s="2" t="str">
        <f t="shared" si="184"/>
        <v/>
      </c>
      <c r="F1375" s="1" t="s">
        <v>4</v>
      </c>
      <c r="G1375" s="3" t="s">
        <v>5804</v>
      </c>
    </row>
    <row r="1376">
      <c r="A1376" s="1" t="s">
        <v>5805</v>
      </c>
      <c r="B1376" s="1" t="s">
        <v>5806</v>
      </c>
      <c r="C1376" s="1" t="s">
        <v>5807</v>
      </c>
      <c r="D1376" s="3" t="s">
        <v>5808</v>
      </c>
      <c r="E1376" s="2" t="str">
        <f>IMAGE("http://ift.tt/1ckghGz",1)</f>
        <v/>
      </c>
      <c r="F1376" s="1" t="s">
        <v>4</v>
      </c>
      <c r="G1376" s="3" t="s">
        <v>5809</v>
      </c>
    </row>
    <row r="1377">
      <c r="A1377" s="1" t="s">
        <v>5810</v>
      </c>
      <c r="B1377" s="1" t="s">
        <v>5811</v>
      </c>
      <c r="C1377" s="1" t="s">
        <v>5812</v>
      </c>
      <c r="D1377" s="3" t="s">
        <v>5813</v>
      </c>
      <c r="E1377" s="2" t="str">
        <f>IMAGE("http://ift.tt/Lxe94m",1)</f>
        <v/>
      </c>
      <c r="F1377" s="1" t="s">
        <v>4</v>
      </c>
      <c r="G1377" s="3" t="s">
        <v>5814</v>
      </c>
    </row>
    <row r="1378">
      <c r="A1378" s="1" t="s">
        <v>5815</v>
      </c>
      <c r="B1378" s="1" t="s">
        <v>5816</v>
      </c>
      <c r="C1378" s="1" t="s">
        <v>5817</v>
      </c>
      <c r="D1378" s="1" t="s">
        <v>5818</v>
      </c>
      <c r="E1378" s="2" t="str">
        <f>IMAGE("http://ift.tt/eA8V8J",1)</f>
        <v/>
      </c>
      <c r="F1378" s="1" t="s">
        <v>4</v>
      </c>
      <c r="G1378" s="3" t="s">
        <v>5819</v>
      </c>
    </row>
    <row r="1379">
      <c r="A1379" s="1" t="s">
        <v>5820</v>
      </c>
      <c r="B1379" s="1" t="s">
        <v>5821</v>
      </c>
      <c r="C1379" s="1" t="s">
        <v>5822</v>
      </c>
      <c r="D1379" s="3" t="s">
        <v>5823</v>
      </c>
      <c r="E1379" s="2" t="str">
        <f>IMAGE("http://ift.tt/1gBh8r1",1)</f>
        <v/>
      </c>
      <c r="F1379" s="1" t="s">
        <v>4</v>
      </c>
      <c r="G1379" s="3" t="s">
        <v>5824</v>
      </c>
    </row>
    <row r="1380">
      <c r="A1380" s="1" t="s">
        <v>5825</v>
      </c>
      <c r="B1380" s="1" t="s">
        <v>309</v>
      </c>
      <c r="C1380" s="1" t="s">
        <v>5826</v>
      </c>
      <c r="D1380" s="1" t="s">
        <v>9</v>
      </c>
      <c r="E1380" s="2" t="str">
        <f t="shared" ref="E1380:E1385" si="185">IMAGE("http://ift.tt/eA8V8J",1)</f>
        <v/>
      </c>
      <c r="F1380" s="1" t="s">
        <v>4</v>
      </c>
      <c r="G1380" s="3" t="s">
        <v>5827</v>
      </c>
    </row>
    <row r="1381">
      <c r="A1381" s="1" t="s">
        <v>5828</v>
      </c>
      <c r="B1381" s="1" t="s">
        <v>5829</v>
      </c>
      <c r="C1381" s="1" t="s">
        <v>5830</v>
      </c>
      <c r="D1381" s="1" t="s">
        <v>5831</v>
      </c>
      <c r="E1381" s="2" t="str">
        <f t="shared" si="185"/>
        <v/>
      </c>
      <c r="F1381" s="1" t="s">
        <v>4</v>
      </c>
      <c r="G1381" s="3" t="s">
        <v>5832</v>
      </c>
    </row>
    <row r="1382">
      <c r="A1382" s="1" t="s">
        <v>5833</v>
      </c>
      <c r="B1382" s="1" t="s">
        <v>5834</v>
      </c>
      <c r="C1382" s="1" t="s">
        <v>5835</v>
      </c>
      <c r="D1382" s="1" t="s">
        <v>5836</v>
      </c>
      <c r="E1382" s="2" t="str">
        <f t="shared" si="185"/>
        <v/>
      </c>
      <c r="F1382" s="1" t="s">
        <v>4</v>
      </c>
      <c r="G1382" s="3" t="s">
        <v>5837</v>
      </c>
    </row>
    <row r="1383">
      <c r="A1383" s="1" t="s">
        <v>5838</v>
      </c>
      <c r="B1383" s="1" t="s">
        <v>2586</v>
      </c>
      <c r="C1383" s="1" t="s">
        <v>5839</v>
      </c>
      <c r="D1383" s="1" t="s">
        <v>5840</v>
      </c>
      <c r="E1383" s="2" t="str">
        <f t="shared" si="185"/>
        <v/>
      </c>
      <c r="F1383" s="1" t="s">
        <v>4</v>
      </c>
      <c r="G1383" s="3" t="s">
        <v>5841</v>
      </c>
    </row>
    <row r="1384">
      <c r="A1384" s="1" t="s">
        <v>5842</v>
      </c>
      <c r="B1384" s="1" t="s">
        <v>5843</v>
      </c>
      <c r="C1384" s="1" t="s">
        <v>5844</v>
      </c>
      <c r="D1384" s="1" t="s">
        <v>5845</v>
      </c>
      <c r="E1384" s="2" t="str">
        <f t="shared" si="185"/>
        <v/>
      </c>
      <c r="F1384" s="1" t="s">
        <v>4</v>
      </c>
      <c r="G1384" s="3" t="s">
        <v>5846</v>
      </c>
    </row>
    <row r="1385">
      <c r="A1385" s="1" t="s">
        <v>5847</v>
      </c>
      <c r="B1385" s="1" t="s">
        <v>5848</v>
      </c>
      <c r="C1385" s="1" t="s">
        <v>5849</v>
      </c>
      <c r="D1385" s="1" t="s">
        <v>5850</v>
      </c>
      <c r="E1385" s="2" t="str">
        <f t="shared" si="185"/>
        <v/>
      </c>
      <c r="F1385" s="1" t="s">
        <v>4</v>
      </c>
      <c r="G1385" s="3" t="s">
        <v>5851</v>
      </c>
    </row>
    <row r="1386">
      <c r="A1386" s="1" t="s">
        <v>5852</v>
      </c>
      <c r="B1386" s="1" t="s">
        <v>5853</v>
      </c>
      <c r="C1386" s="1" t="s">
        <v>5854</v>
      </c>
      <c r="D1386" s="3" t="s">
        <v>5855</v>
      </c>
      <c r="E1386" s="2" t="str">
        <f>IMAGE("http://ift.tt/1bt4FkC",1)</f>
        <v/>
      </c>
      <c r="F1386" s="1" t="s">
        <v>4</v>
      </c>
      <c r="G1386" s="3" t="s">
        <v>5856</v>
      </c>
    </row>
    <row r="1387">
      <c r="A1387" s="1" t="s">
        <v>5857</v>
      </c>
      <c r="B1387" s="1" t="s">
        <v>5802</v>
      </c>
      <c r="C1387" s="1" t="s">
        <v>5858</v>
      </c>
      <c r="D1387" s="1" t="s">
        <v>5859</v>
      </c>
      <c r="E1387" s="2" t="str">
        <f>IMAGE("http://ift.tt/eA8V8J",1)</f>
        <v/>
      </c>
      <c r="F1387" s="1" t="s">
        <v>4</v>
      </c>
      <c r="G1387" s="3" t="s">
        <v>5860</v>
      </c>
    </row>
    <row r="1388">
      <c r="A1388" s="1" t="s">
        <v>5861</v>
      </c>
      <c r="B1388" s="1" t="s">
        <v>5862</v>
      </c>
      <c r="C1388" s="1" t="s">
        <v>5863</v>
      </c>
      <c r="D1388" s="3" t="s">
        <v>5864</v>
      </c>
      <c r="E1388" s="2" t="str">
        <f>IMAGE("http://ift.tt/1ftyqAW",1)</f>
        <v/>
      </c>
      <c r="F1388" s="1" t="s">
        <v>4</v>
      </c>
      <c r="G1388" s="3" t="s">
        <v>5865</v>
      </c>
    </row>
    <row r="1389">
      <c r="A1389" s="1" t="s">
        <v>5866</v>
      </c>
      <c r="B1389" s="1" t="s">
        <v>5867</v>
      </c>
      <c r="C1389" s="1" t="s">
        <v>5868</v>
      </c>
      <c r="D1389" s="1" t="s">
        <v>5869</v>
      </c>
      <c r="E1389" s="2" t="str">
        <f>IMAGE("http://ift.tt/eA8V8J",1)</f>
        <v/>
      </c>
      <c r="F1389" s="1" t="s">
        <v>4</v>
      </c>
      <c r="G1389" s="3" t="s">
        <v>5870</v>
      </c>
    </row>
    <row r="1390">
      <c r="A1390" s="1" t="s">
        <v>5871</v>
      </c>
      <c r="B1390" s="1" t="s">
        <v>5872</v>
      </c>
      <c r="C1390" s="1" t="s">
        <v>5873</v>
      </c>
      <c r="D1390" s="3" t="s">
        <v>5874</v>
      </c>
      <c r="E1390" s="2" t="str">
        <f>IMAGE("http://ift.tt/1ftyFMD",1)</f>
        <v/>
      </c>
      <c r="F1390" s="1" t="s">
        <v>4</v>
      </c>
      <c r="G1390" s="3" t="s">
        <v>5875</v>
      </c>
    </row>
    <row r="1391">
      <c r="A1391" s="1" t="s">
        <v>5871</v>
      </c>
      <c r="B1391" s="1" t="s">
        <v>5876</v>
      </c>
      <c r="C1391" s="1" t="s">
        <v>5877</v>
      </c>
      <c r="D1391" s="1" t="s">
        <v>5878</v>
      </c>
      <c r="E1391" s="2" t="str">
        <f>IMAGE("http://ift.tt/eA8V8J",1)</f>
        <v/>
      </c>
      <c r="F1391" s="1" t="s">
        <v>4</v>
      </c>
      <c r="G1391" s="3" t="s">
        <v>5879</v>
      </c>
    </row>
    <row r="1392">
      <c r="A1392" s="1" t="s">
        <v>5880</v>
      </c>
      <c r="B1392" s="1" t="s">
        <v>985</v>
      </c>
      <c r="C1392" s="1" t="s">
        <v>5881</v>
      </c>
      <c r="D1392" s="3" t="s">
        <v>5882</v>
      </c>
      <c r="E1392" s="2" t="str">
        <f>IMAGE("http://ift.tt/1ftyIrL",1)</f>
        <v/>
      </c>
      <c r="F1392" s="1" t="s">
        <v>4</v>
      </c>
      <c r="G1392" s="3" t="s">
        <v>5883</v>
      </c>
    </row>
    <row r="1393">
      <c r="A1393" s="1" t="s">
        <v>5884</v>
      </c>
      <c r="B1393" s="1" t="s">
        <v>985</v>
      </c>
      <c r="C1393" s="1" t="s">
        <v>4611</v>
      </c>
      <c r="D1393" s="3" t="s">
        <v>5885</v>
      </c>
      <c r="E1393" s="2" t="str">
        <f>IMAGE("http://ift.tt/1ftyJfe",1)</f>
        <v/>
      </c>
      <c r="F1393" s="1" t="s">
        <v>4</v>
      </c>
      <c r="G1393" s="3" t="s">
        <v>5886</v>
      </c>
    </row>
    <row r="1394">
      <c r="A1394" s="1" t="s">
        <v>5887</v>
      </c>
      <c r="B1394" s="1" t="s">
        <v>2223</v>
      </c>
      <c r="C1394" s="1" t="s">
        <v>5888</v>
      </c>
      <c r="D1394" s="3" t="s">
        <v>5889</v>
      </c>
      <c r="E1394" s="2" t="str">
        <f>IMAGE("http://ift.tt/1nRQI53",1)</f>
        <v/>
      </c>
      <c r="F1394" s="1" t="s">
        <v>4</v>
      </c>
      <c r="G1394" s="3" t="s">
        <v>5890</v>
      </c>
    </row>
    <row r="1395">
      <c r="A1395" s="1" t="s">
        <v>5891</v>
      </c>
      <c r="B1395" s="1" t="s">
        <v>5892</v>
      </c>
      <c r="C1395" s="1" t="s">
        <v>5893</v>
      </c>
      <c r="D1395" s="3" t="s">
        <v>5894</v>
      </c>
      <c r="E1395" s="2" t="str">
        <f>IMAGE("http://ift.tt/1kQU1XN",1)</f>
        <v/>
      </c>
      <c r="F1395" s="1" t="s">
        <v>4</v>
      </c>
      <c r="G1395" s="3" t="s">
        <v>5895</v>
      </c>
    </row>
    <row r="1396">
      <c r="A1396" s="1" t="s">
        <v>5896</v>
      </c>
      <c r="B1396" s="1" t="s">
        <v>5897</v>
      </c>
      <c r="C1396" s="1" t="s">
        <v>5898</v>
      </c>
      <c r="D1396" s="3" t="s">
        <v>5899</v>
      </c>
      <c r="E1396" s="2" t="str">
        <f>IMAGE("http://ift.tt/1kQUbOO",1)</f>
        <v/>
      </c>
      <c r="F1396" s="1" t="s">
        <v>4</v>
      </c>
      <c r="G1396" s="3" t="s">
        <v>5900</v>
      </c>
    </row>
    <row r="1397">
      <c r="A1397" s="1" t="s">
        <v>5901</v>
      </c>
      <c r="B1397" s="1" t="s">
        <v>5902</v>
      </c>
      <c r="C1397" s="1" t="s">
        <v>5903</v>
      </c>
      <c r="D1397" s="3" t="s">
        <v>5904</v>
      </c>
      <c r="E1397" s="2" t="str">
        <f t="shared" ref="E1397:E1398" si="186">IMAGE("http://ift.tt/eA8V8J",1)</f>
        <v/>
      </c>
      <c r="F1397" s="1" t="s">
        <v>4</v>
      </c>
      <c r="G1397" s="3" t="s">
        <v>5905</v>
      </c>
    </row>
    <row r="1398">
      <c r="A1398" s="1" t="s">
        <v>5901</v>
      </c>
      <c r="B1398" s="1" t="s">
        <v>5906</v>
      </c>
      <c r="C1398" s="1" t="s">
        <v>5907</v>
      </c>
      <c r="D1398" s="1" t="s">
        <v>5908</v>
      </c>
      <c r="E1398" s="2" t="str">
        <f t="shared" si="186"/>
        <v/>
      </c>
      <c r="F1398" s="1" t="s">
        <v>4</v>
      </c>
      <c r="G1398" s="3" t="s">
        <v>5909</v>
      </c>
    </row>
    <row r="1399">
      <c r="A1399" s="1" t="s">
        <v>5910</v>
      </c>
      <c r="B1399" s="1" t="s">
        <v>2092</v>
      </c>
      <c r="C1399" s="1" t="s">
        <v>5911</v>
      </c>
      <c r="D1399" s="3" t="s">
        <v>5912</v>
      </c>
      <c r="E1399" s="2" t="str">
        <f>IMAGE("http://ift.tt/1nS0nIV",1)</f>
        <v/>
      </c>
      <c r="F1399" s="1" t="s">
        <v>4</v>
      </c>
      <c r="G1399" s="3" t="s">
        <v>5913</v>
      </c>
    </row>
    <row r="1400">
      <c r="A1400" s="1" t="s">
        <v>5914</v>
      </c>
      <c r="B1400" s="1" t="s">
        <v>5915</v>
      </c>
      <c r="C1400" s="1" t="s">
        <v>5916</v>
      </c>
      <c r="D1400" s="1" t="s">
        <v>5917</v>
      </c>
      <c r="E1400" s="2" t="str">
        <f t="shared" ref="E1400:E1401" si="187">IMAGE("http://ift.tt/eA8V8J",1)</f>
        <v/>
      </c>
      <c r="F1400" s="1" t="s">
        <v>4</v>
      </c>
      <c r="G1400" s="3" t="s">
        <v>5918</v>
      </c>
    </row>
    <row r="1401">
      <c r="A1401" s="1" t="s">
        <v>5919</v>
      </c>
      <c r="B1401" s="1" t="s">
        <v>5920</v>
      </c>
      <c r="C1401" s="1" t="s">
        <v>5921</v>
      </c>
      <c r="D1401" s="1" t="s">
        <v>5922</v>
      </c>
      <c r="E1401" s="2" t="str">
        <f t="shared" si="187"/>
        <v/>
      </c>
      <c r="F1401" s="1" t="s">
        <v>4</v>
      </c>
      <c r="G1401" s="3" t="s">
        <v>5923</v>
      </c>
    </row>
    <row r="1402">
      <c r="A1402" s="1" t="s">
        <v>5924</v>
      </c>
      <c r="B1402" s="1" t="s">
        <v>5925</v>
      </c>
      <c r="C1402" s="1" t="s">
        <v>5926</v>
      </c>
      <c r="D1402" s="3" t="s">
        <v>5927</v>
      </c>
      <c r="E1402" s="2" t="str">
        <f>IMAGE("http://ift.tt/1nS0nIV",1)</f>
        <v/>
      </c>
      <c r="F1402" s="1" t="s">
        <v>4</v>
      </c>
      <c r="G1402" s="3" t="s">
        <v>5928</v>
      </c>
    </row>
    <row r="1403">
      <c r="A1403" s="1" t="s">
        <v>5929</v>
      </c>
      <c r="B1403" s="1" t="s">
        <v>1181</v>
      </c>
      <c r="C1403" s="1" t="s">
        <v>5930</v>
      </c>
      <c r="D1403" s="3" t="s">
        <v>5931</v>
      </c>
      <c r="E1403" s="2" t="str">
        <f>IMAGE("http://ift.tt/1kR4KkQ",1)</f>
        <v/>
      </c>
      <c r="F1403" s="1" t="s">
        <v>4</v>
      </c>
      <c r="G1403" s="3" t="s">
        <v>5932</v>
      </c>
    </row>
    <row r="1404">
      <c r="A1404" s="1" t="s">
        <v>5933</v>
      </c>
      <c r="B1404" s="1" t="s">
        <v>5934</v>
      </c>
      <c r="C1404" s="1" t="s">
        <v>5935</v>
      </c>
      <c r="D1404" s="3" t="s">
        <v>5936</v>
      </c>
      <c r="E1404" s="2" t="str">
        <f t="shared" ref="E1404:E1405" si="188">IMAGE("http://ift.tt/eA8V8J",1)</f>
        <v/>
      </c>
      <c r="F1404" s="1" t="s">
        <v>4</v>
      </c>
      <c r="G1404" s="3" t="s">
        <v>5937</v>
      </c>
    </row>
    <row r="1405">
      <c r="A1405" s="1" t="s">
        <v>5938</v>
      </c>
      <c r="B1405" s="1" t="s">
        <v>5939</v>
      </c>
      <c r="C1405" s="1" t="s">
        <v>5940</v>
      </c>
      <c r="D1405" s="1" t="s">
        <v>5941</v>
      </c>
      <c r="E1405" s="2" t="str">
        <f t="shared" si="188"/>
        <v/>
      </c>
      <c r="F1405" s="1" t="s">
        <v>4</v>
      </c>
      <c r="G1405" s="3" t="s">
        <v>5942</v>
      </c>
    </row>
    <row r="1406">
      <c r="A1406" s="1" t="s">
        <v>5943</v>
      </c>
      <c r="B1406" s="1" t="s">
        <v>5944</v>
      </c>
      <c r="C1406" s="1" t="s">
        <v>5945</v>
      </c>
      <c r="D1406" s="3" t="s">
        <v>5946</v>
      </c>
      <c r="E1406" s="2" t="str">
        <f>IMAGE("http://ift.tt/1ir8jNM",1)</f>
        <v/>
      </c>
      <c r="F1406" s="1" t="s">
        <v>4</v>
      </c>
      <c r="G1406" s="3" t="s">
        <v>5947</v>
      </c>
    </row>
    <row r="1407">
      <c r="A1407" s="1" t="s">
        <v>5948</v>
      </c>
      <c r="B1407" s="1" t="s">
        <v>5949</v>
      </c>
      <c r="C1407" s="1" t="s">
        <v>5950</v>
      </c>
      <c r="D1407" s="1" t="s">
        <v>5951</v>
      </c>
      <c r="E1407" s="2" t="str">
        <f t="shared" ref="E1407:E1408" si="189">IMAGE("http://ift.tt/eA8V8J",1)</f>
        <v/>
      </c>
      <c r="F1407" s="1" t="s">
        <v>4</v>
      </c>
      <c r="G1407" s="3" t="s">
        <v>5952</v>
      </c>
    </row>
    <row r="1408">
      <c r="A1408" s="1" t="s">
        <v>5953</v>
      </c>
      <c r="B1408" s="1" t="s">
        <v>1813</v>
      </c>
      <c r="C1408" s="1" t="s">
        <v>5954</v>
      </c>
      <c r="D1408" s="1" t="s">
        <v>5955</v>
      </c>
      <c r="E1408" s="2" t="str">
        <f t="shared" si="189"/>
        <v/>
      </c>
      <c r="F1408" s="1" t="s">
        <v>4</v>
      </c>
      <c r="G1408" s="3" t="s">
        <v>5956</v>
      </c>
    </row>
    <row r="1409">
      <c r="A1409" s="1" t="s">
        <v>5957</v>
      </c>
      <c r="B1409" s="1" t="s">
        <v>635</v>
      </c>
      <c r="C1409" s="1" t="s">
        <v>5958</v>
      </c>
      <c r="D1409" s="3" t="s">
        <v>5959</v>
      </c>
      <c r="E1409" s="2" t="str">
        <f>IMAGE("http://ift.tt/1cTIiWy",1)</f>
        <v/>
      </c>
      <c r="F1409" s="1" t="s">
        <v>4</v>
      </c>
      <c r="G1409" s="3" t="s">
        <v>5960</v>
      </c>
    </row>
    <row r="1410">
      <c r="A1410" s="1" t="s">
        <v>5961</v>
      </c>
      <c r="B1410" s="1" t="s">
        <v>4009</v>
      </c>
      <c r="C1410" s="1" t="s">
        <v>5962</v>
      </c>
      <c r="D1410" s="1" t="s">
        <v>5963</v>
      </c>
      <c r="E1410" s="2" t="str">
        <f>IMAGE("http://ift.tt/eA8V8J",1)</f>
        <v/>
      </c>
      <c r="F1410" s="1" t="s">
        <v>4</v>
      </c>
      <c r="G1410" s="3" t="s">
        <v>5964</v>
      </c>
    </row>
    <row r="1411">
      <c r="A1411" s="1" t="s">
        <v>5965</v>
      </c>
      <c r="B1411" s="1" t="s">
        <v>5966</v>
      </c>
      <c r="C1411" s="1" t="s">
        <v>5967</v>
      </c>
      <c r="D1411" s="3" t="s">
        <v>5968</v>
      </c>
      <c r="E1411" s="2" t="str">
        <f>IMAGE("http://ift.tt/1fPvpwB",1)</f>
        <v/>
      </c>
      <c r="F1411" s="1" t="s">
        <v>4</v>
      </c>
      <c r="G1411" s="3" t="s">
        <v>5969</v>
      </c>
    </row>
    <row r="1412">
      <c r="A1412" s="1" t="s">
        <v>5970</v>
      </c>
      <c r="B1412" s="1" t="s">
        <v>5971</v>
      </c>
      <c r="C1412" s="1" t="s">
        <v>5972</v>
      </c>
      <c r="D1412" s="3" t="s">
        <v>5973</v>
      </c>
      <c r="E1412" s="2" t="str">
        <f>IMAGE("http://ift.tt/1cTIxAZ",1)</f>
        <v/>
      </c>
      <c r="F1412" s="1" t="s">
        <v>4</v>
      </c>
      <c r="G1412" s="3" t="s">
        <v>5974</v>
      </c>
    </row>
    <row r="1413">
      <c r="A1413" s="1" t="s">
        <v>5975</v>
      </c>
      <c r="B1413" s="1" t="s">
        <v>5976</v>
      </c>
      <c r="C1413" s="1" t="s">
        <v>5977</v>
      </c>
      <c r="D1413" s="3" t="s">
        <v>5978</v>
      </c>
      <c r="E1413" s="2" t="str">
        <f>IMAGE("http://ift.tt/1ioaCAL",1)</f>
        <v/>
      </c>
      <c r="F1413" s="1" t="s">
        <v>4</v>
      </c>
      <c r="G1413" s="3" t="s">
        <v>5979</v>
      </c>
    </row>
    <row r="1414">
      <c r="A1414" s="1" t="s">
        <v>5980</v>
      </c>
      <c r="B1414" s="1" t="s">
        <v>5981</v>
      </c>
      <c r="C1414" s="1" t="s">
        <v>5982</v>
      </c>
      <c r="D1414" s="3" t="s">
        <v>5983</v>
      </c>
      <c r="E1414" s="2" t="str">
        <f>IMAGE("http://ift.tt/1ioaPUk",1)</f>
        <v/>
      </c>
      <c r="F1414" s="1" t="s">
        <v>4</v>
      </c>
      <c r="G1414" s="3" t="s">
        <v>5984</v>
      </c>
    </row>
    <row r="1415">
      <c r="A1415" s="1" t="s">
        <v>5985</v>
      </c>
      <c r="B1415" s="1" t="s">
        <v>5986</v>
      </c>
      <c r="C1415" s="1" t="s">
        <v>5987</v>
      </c>
      <c r="D1415" s="3" t="s">
        <v>5988</v>
      </c>
      <c r="E1415" s="2" t="str">
        <f>IMAGE("http://ift.tt/1c2QDTB",1)</f>
        <v/>
      </c>
      <c r="F1415" s="1" t="s">
        <v>4</v>
      </c>
      <c r="G1415" s="3" t="s">
        <v>5989</v>
      </c>
    </row>
    <row r="1416">
      <c r="A1416" s="1" t="s">
        <v>5990</v>
      </c>
      <c r="B1416" s="1" t="s">
        <v>5991</v>
      </c>
      <c r="C1416" s="1" t="s">
        <v>5992</v>
      </c>
      <c r="D1416" s="1" t="s">
        <v>5993</v>
      </c>
      <c r="E1416" s="2" t="str">
        <f t="shared" ref="E1416:E1418" si="190">IMAGE("http://ift.tt/eA8V8J",1)</f>
        <v/>
      </c>
      <c r="F1416" s="1" t="s">
        <v>4</v>
      </c>
      <c r="G1416" s="3" t="s">
        <v>5994</v>
      </c>
    </row>
    <row r="1417">
      <c r="A1417" s="1" t="s">
        <v>5995</v>
      </c>
      <c r="B1417" s="1" t="s">
        <v>5996</v>
      </c>
      <c r="C1417" s="1" t="s">
        <v>5997</v>
      </c>
      <c r="D1417" s="1" t="s">
        <v>5998</v>
      </c>
      <c r="E1417" s="2" t="str">
        <f t="shared" si="190"/>
        <v/>
      </c>
      <c r="F1417" s="1" t="s">
        <v>4</v>
      </c>
      <c r="G1417" s="3" t="s">
        <v>5999</v>
      </c>
    </row>
    <row r="1418">
      <c r="A1418" s="1" t="s">
        <v>6000</v>
      </c>
      <c r="B1418" s="1" t="s">
        <v>6001</v>
      </c>
      <c r="C1418" s="1" t="s">
        <v>6002</v>
      </c>
      <c r="D1418" s="1" t="s">
        <v>6003</v>
      </c>
      <c r="E1418" s="2" t="str">
        <f t="shared" si="190"/>
        <v/>
      </c>
      <c r="F1418" s="1" t="s">
        <v>4</v>
      </c>
      <c r="G1418" s="3" t="s">
        <v>6004</v>
      </c>
    </row>
    <row r="1419">
      <c r="A1419" s="1" t="s">
        <v>6005</v>
      </c>
      <c r="B1419" s="1" t="s">
        <v>6006</v>
      </c>
      <c r="C1419" s="1" t="s">
        <v>6007</v>
      </c>
      <c r="D1419" s="3" t="s">
        <v>6008</v>
      </c>
      <c r="E1419" s="2" t="str">
        <f>IMAGE("http://ift.tt/1fPQEi0",1)</f>
        <v/>
      </c>
      <c r="F1419" s="1" t="s">
        <v>4</v>
      </c>
      <c r="G1419" s="3" t="s">
        <v>6009</v>
      </c>
    </row>
    <row r="1420">
      <c r="A1420" s="1" t="s">
        <v>6005</v>
      </c>
      <c r="B1420" s="1" t="s">
        <v>6010</v>
      </c>
      <c r="C1420" s="1" t="s">
        <v>6011</v>
      </c>
      <c r="D1420" s="1" t="s">
        <v>6012</v>
      </c>
      <c r="E1420" s="2" t="str">
        <f>IMAGE("http://ift.tt/eA8V8J",1)</f>
        <v/>
      </c>
      <c r="F1420" s="1" t="s">
        <v>4</v>
      </c>
      <c r="G1420" s="3" t="s">
        <v>6013</v>
      </c>
    </row>
    <row r="1421">
      <c r="A1421" s="1" t="s">
        <v>6014</v>
      </c>
      <c r="B1421" s="1" t="s">
        <v>6015</v>
      </c>
      <c r="C1421" s="1" t="s">
        <v>6016</v>
      </c>
      <c r="D1421" s="3" t="s">
        <v>6017</v>
      </c>
      <c r="E1421" s="2" t="str">
        <f>IMAGE("http://ift.tt/1fPQSFV",1)</f>
        <v/>
      </c>
      <c r="F1421" s="1" t="s">
        <v>4</v>
      </c>
      <c r="G1421" s="3" t="s">
        <v>6018</v>
      </c>
    </row>
    <row r="1422">
      <c r="A1422" s="1" t="s">
        <v>6019</v>
      </c>
      <c r="B1422" s="1" t="s">
        <v>543</v>
      </c>
      <c r="C1422" s="1" t="s">
        <v>6020</v>
      </c>
      <c r="D1422" s="3" t="s">
        <v>6021</v>
      </c>
      <c r="E1422" s="2" t="str">
        <f>IMAGE("http://ift.tt/1ckghGz",1)</f>
        <v/>
      </c>
      <c r="F1422" s="1" t="s">
        <v>4</v>
      </c>
      <c r="G1422" s="3" t="s">
        <v>6022</v>
      </c>
    </row>
    <row r="1423">
      <c r="A1423" s="1" t="s">
        <v>6023</v>
      </c>
      <c r="B1423" s="1" t="s">
        <v>6024</v>
      </c>
      <c r="C1423" s="1" t="s">
        <v>6025</v>
      </c>
      <c r="D1423" s="3" t="s">
        <v>6026</v>
      </c>
      <c r="E1423" s="2" t="str">
        <f>IMAGE("http://ift.tt/1cU4lwg",1)</f>
        <v/>
      </c>
      <c r="F1423" s="1" t="s">
        <v>4</v>
      </c>
      <c r="G1423" s="3" t="s">
        <v>6027</v>
      </c>
    </row>
    <row r="1424">
      <c r="A1424" s="1" t="s">
        <v>6028</v>
      </c>
      <c r="B1424" s="1" t="s">
        <v>6029</v>
      </c>
      <c r="C1424" s="1" t="s">
        <v>6030</v>
      </c>
      <c r="D1424" s="1" t="s">
        <v>9</v>
      </c>
      <c r="E1424" s="2" t="str">
        <f t="shared" ref="E1424:E1426" si="191">IMAGE("http://ift.tt/eA8V8J",1)</f>
        <v/>
      </c>
      <c r="F1424" s="1" t="s">
        <v>4</v>
      </c>
      <c r="G1424" s="3" t="s">
        <v>6031</v>
      </c>
    </row>
    <row r="1425">
      <c r="A1425" s="1" t="s">
        <v>6032</v>
      </c>
      <c r="B1425" s="1" t="s">
        <v>6033</v>
      </c>
      <c r="C1425" s="1" t="s">
        <v>6034</v>
      </c>
      <c r="D1425" s="1" t="s">
        <v>9</v>
      </c>
      <c r="E1425" s="2" t="str">
        <f t="shared" si="191"/>
        <v/>
      </c>
      <c r="F1425" s="1" t="s">
        <v>4</v>
      </c>
      <c r="G1425" s="3" t="s">
        <v>6035</v>
      </c>
    </row>
    <row r="1426">
      <c r="A1426" s="1" t="s">
        <v>6036</v>
      </c>
      <c r="B1426" s="1" t="s">
        <v>6037</v>
      </c>
      <c r="C1426" s="1" t="s">
        <v>6038</v>
      </c>
      <c r="D1426" s="1" t="s">
        <v>6039</v>
      </c>
      <c r="E1426" s="2" t="str">
        <f t="shared" si="191"/>
        <v/>
      </c>
      <c r="F1426" s="1" t="s">
        <v>4</v>
      </c>
      <c r="G1426" s="3" t="s">
        <v>6040</v>
      </c>
    </row>
    <row r="1427">
      <c r="A1427" s="1" t="s">
        <v>6041</v>
      </c>
      <c r="B1427" s="1" t="s">
        <v>6042</v>
      </c>
      <c r="C1427" s="1" t="s">
        <v>6043</v>
      </c>
      <c r="D1427" s="3" t="s">
        <v>6044</v>
      </c>
      <c r="E1427" s="2" t="str">
        <f>IMAGE("http://ift.tt/17uteHq",1)</f>
        <v/>
      </c>
      <c r="F1427" s="1" t="s">
        <v>4</v>
      </c>
      <c r="G1427" s="3" t="s">
        <v>6045</v>
      </c>
    </row>
    <row r="1428">
      <c r="A1428" s="1" t="s">
        <v>6046</v>
      </c>
      <c r="B1428" s="1" t="s">
        <v>6047</v>
      </c>
      <c r="C1428" s="1" t="s">
        <v>6048</v>
      </c>
      <c r="D1428" s="1" t="s">
        <v>6049</v>
      </c>
      <c r="E1428" s="2" t="str">
        <f>IMAGE("http://ift.tt/eA8V8J",1)</f>
        <v/>
      </c>
      <c r="F1428" s="1" t="s">
        <v>4</v>
      </c>
      <c r="G1428" s="3" t="s">
        <v>6050</v>
      </c>
    </row>
    <row r="1429">
      <c r="A1429" s="1" t="s">
        <v>6051</v>
      </c>
      <c r="B1429" s="1" t="s">
        <v>6052</v>
      </c>
      <c r="C1429" s="1" t="s">
        <v>6053</v>
      </c>
      <c r="D1429" s="3" t="s">
        <v>6054</v>
      </c>
      <c r="E1429" s="2" t="str">
        <f>IMAGE("http://ift.tt/1g1drpG",1)</f>
        <v/>
      </c>
      <c r="F1429" s="1" t="s">
        <v>4</v>
      </c>
      <c r="G1429" s="3" t="s">
        <v>6055</v>
      </c>
    </row>
    <row r="1430">
      <c r="A1430" s="1" t="s">
        <v>5995</v>
      </c>
      <c r="B1430" s="1" t="s">
        <v>5996</v>
      </c>
      <c r="C1430" s="1" t="s">
        <v>5997</v>
      </c>
      <c r="D1430" s="1" t="s">
        <v>5998</v>
      </c>
      <c r="E1430" s="2" t="str">
        <f t="shared" ref="E1430:E1431" si="192">IMAGE("http://ift.tt/eA8V8J",1)</f>
        <v/>
      </c>
      <c r="F1430" s="1" t="s">
        <v>4</v>
      </c>
      <c r="G1430" s="3" t="s">
        <v>5999</v>
      </c>
    </row>
    <row r="1431">
      <c r="A1431" s="1" t="s">
        <v>6000</v>
      </c>
      <c r="B1431" s="1" t="s">
        <v>6001</v>
      </c>
      <c r="C1431" s="1" t="s">
        <v>6002</v>
      </c>
      <c r="D1431" s="1" t="s">
        <v>6003</v>
      </c>
      <c r="E1431" s="2" t="str">
        <f t="shared" si="192"/>
        <v/>
      </c>
      <c r="F1431" s="1" t="s">
        <v>4</v>
      </c>
      <c r="G1431" s="3" t="s">
        <v>6004</v>
      </c>
    </row>
    <row r="1432">
      <c r="A1432" s="1" t="s">
        <v>6005</v>
      </c>
      <c r="B1432" s="1" t="s">
        <v>6006</v>
      </c>
      <c r="C1432" s="1" t="s">
        <v>6007</v>
      </c>
      <c r="D1432" s="3" t="s">
        <v>6008</v>
      </c>
      <c r="E1432" s="2" t="str">
        <f>IMAGE("http://ift.tt/1fPQEi0",1)</f>
        <v/>
      </c>
      <c r="F1432" s="1" t="s">
        <v>4</v>
      </c>
      <c r="G1432" s="3" t="s">
        <v>6009</v>
      </c>
    </row>
    <row r="1433">
      <c r="A1433" s="1" t="s">
        <v>6005</v>
      </c>
      <c r="B1433" s="1" t="s">
        <v>6010</v>
      </c>
      <c r="C1433" s="1" t="s">
        <v>6011</v>
      </c>
      <c r="D1433" s="1" t="s">
        <v>6012</v>
      </c>
      <c r="E1433" s="2" t="str">
        <f>IMAGE("http://ift.tt/eA8V8J",1)</f>
        <v/>
      </c>
      <c r="F1433" s="1" t="s">
        <v>4</v>
      </c>
      <c r="G1433" s="3" t="s">
        <v>6013</v>
      </c>
    </row>
    <row r="1434">
      <c r="A1434" s="1" t="s">
        <v>6014</v>
      </c>
      <c r="B1434" s="1" t="s">
        <v>6015</v>
      </c>
      <c r="C1434" s="1" t="s">
        <v>6016</v>
      </c>
      <c r="D1434" s="3" t="s">
        <v>6017</v>
      </c>
      <c r="E1434" s="2" t="str">
        <f>IMAGE("http://ift.tt/1fPQSFV",1)</f>
        <v/>
      </c>
      <c r="F1434" s="1" t="s">
        <v>4</v>
      </c>
      <c r="G1434" s="3" t="s">
        <v>6018</v>
      </c>
    </row>
    <row r="1435">
      <c r="A1435" s="1" t="s">
        <v>6019</v>
      </c>
      <c r="B1435" s="1" t="s">
        <v>543</v>
      </c>
      <c r="C1435" s="1" t="s">
        <v>6020</v>
      </c>
      <c r="D1435" s="3" t="s">
        <v>6021</v>
      </c>
      <c r="E1435" s="2" t="str">
        <f>IMAGE("http://ift.tt/1ckghGz",1)</f>
        <v/>
      </c>
      <c r="F1435" s="1" t="s">
        <v>4</v>
      </c>
      <c r="G1435" s="3" t="s">
        <v>6022</v>
      </c>
    </row>
    <row r="1436">
      <c r="A1436" s="1" t="s">
        <v>6023</v>
      </c>
      <c r="B1436" s="1" t="s">
        <v>6024</v>
      </c>
      <c r="C1436" s="1" t="s">
        <v>6025</v>
      </c>
      <c r="D1436" s="3" t="s">
        <v>6026</v>
      </c>
      <c r="E1436" s="2" t="str">
        <f>IMAGE("http://ift.tt/1cU4lwg",1)</f>
        <v/>
      </c>
      <c r="F1436" s="1" t="s">
        <v>4</v>
      </c>
      <c r="G1436" s="3" t="s">
        <v>6027</v>
      </c>
    </row>
    <row r="1437">
      <c r="A1437" s="1" t="s">
        <v>6028</v>
      </c>
      <c r="B1437" s="1" t="s">
        <v>6029</v>
      </c>
      <c r="C1437" s="1" t="s">
        <v>6030</v>
      </c>
      <c r="D1437" s="1" t="s">
        <v>9</v>
      </c>
      <c r="E1437" s="2" t="str">
        <f t="shared" ref="E1437:E1439" si="193">IMAGE("http://ift.tt/eA8V8J",1)</f>
        <v/>
      </c>
      <c r="F1437" s="1" t="s">
        <v>4</v>
      </c>
      <c r="G1437" s="3" t="s">
        <v>6031</v>
      </c>
    </row>
    <row r="1438">
      <c r="A1438" s="1" t="s">
        <v>6032</v>
      </c>
      <c r="B1438" s="1" t="s">
        <v>6033</v>
      </c>
      <c r="C1438" s="1" t="s">
        <v>6034</v>
      </c>
      <c r="D1438" s="1" t="s">
        <v>9</v>
      </c>
      <c r="E1438" s="2" t="str">
        <f t="shared" si="193"/>
        <v/>
      </c>
      <c r="F1438" s="1" t="s">
        <v>4</v>
      </c>
      <c r="G1438" s="3" t="s">
        <v>6035</v>
      </c>
    </row>
    <row r="1439">
      <c r="A1439" s="1" t="s">
        <v>6036</v>
      </c>
      <c r="B1439" s="1" t="s">
        <v>6037</v>
      </c>
      <c r="C1439" s="1" t="s">
        <v>6038</v>
      </c>
      <c r="D1439" s="1" t="s">
        <v>6039</v>
      </c>
      <c r="E1439" s="2" t="str">
        <f t="shared" si="193"/>
        <v/>
      </c>
      <c r="F1439" s="1" t="s">
        <v>4</v>
      </c>
      <c r="G1439" s="3" t="s">
        <v>6040</v>
      </c>
    </row>
    <row r="1440">
      <c r="A1440" s="1" t="s">
        <v>6041</v>
      </c>
      <c r="B1440" s="1" t="s">
        <v>6042</v>
      </c>
      <c r="C1440" s="1" t="s">
        <v>6043</v>
      </c>
      <c r="D1440" s="3" t="s">
        <v>6044</v>
      </c>
      <c r="E1440" s="2" t="str">
        <f>IMAGE("http://ift.tt/17uteHq",1)</f>
        <v/>
      </c>
      <c r="F1440" s="1" t="s">
        <v>4</v>
      </c>
      <c r="G1440" s="3" t="s">
        <v>6045</v>
      </c>
    </row>
    <row r="1441">
      <c r="A1441" s="1" t="s">
        <v>6056</v>
      </c>
      <c r="B1441" s="1" t="s">
        <v>635</v>
      </c>
      <c r="C1441" s="1" t="s">
        <v>6057</v>
      </c>
      <c r="D1441" s="3" t="s">
        <v>6058</v>
      </c>
      <c r="E1441" s="2" t="str">
        <f>IMAGE("http://ift.tt/1cU4Gz6",1)</f>
        <v/>
      </c>
      <c r="F1441" s="1" t="s">
        <v>4</v>
      </c>
      <c r="G1441" s="3" t="s">
        <v>6059</v>
      </c>
    </row>
    <row r="1442">
      <c r="A1442" s="1" t="s">
        <v>6056</v>
      </c>
      <c r="B1442" s="1" t="s">
        <v>2223</v>
      </c>
      <c r="C1442" s="1" t="s">
        <v>6060</v>
      </c>
      <c r="D1442" s="3" t="s">
        <v>6061</v>
      </c>
      <c r="E1442" s="2" t="str">
        <f>IMAGE("http://ift.tt/1g1e174",1)</f>
        <v/>
      </c>
      <c r="F1442" s="1" t="s">
        <v>4</v>
      </c>
      <c r="G1442" s="3" t="s">
        <v>6062</v>
      </c>
    </row>
    <row r="1443">
      <c r="A1443" s="1" t="s">
        <v>6063</v>
      </c>
      <c r="B1443" s="1" t="s">
        <v>6064</v>
      </c>
      <c r="C1443" s="1" t="s">
        <v>6065</v>
      </c>
      <c r="D1443" s="1" t="s">
        <v>6066</v>
      </c>
      <c r="E1443" s="2" t="str">
        <f>IMAGE("http://ift.tt/eA8V8J",1)</f>
        <v/>
      </c>
      <c r="F1443" s="1" t="s">
        <v>4</v>
      </c>
      <c r="G1443" s="3" t="s">
        <v>6067</v>
      </c>
    </row>
    <row r="1444">
      <c r="A1444" s="1" t="s">
        <v>6068</v>
      </c>
      <c r="B1444" s="1" t="s">
        <v>6069</v>
      </c>
      <c r="C1444" s="1" t="s">
        <v>6070</v>
      </c>
      <c r="D1444" s="3" t="s">
        <v>6071</v>
      </c>
      <c r="E1444" s="2" t="str">
        <f>IMAGE("http://ift.tt/1cUa3OT",1)</f>
        <v/>
      </c>
      <c r="F1444" s="1" t="s">
        <v>4</v>
      </c>
      <c r="G1444" s="3" t="s">
        <v>6072</v>
      </c>
    </row>
    <row r="1445">
      <c r="A1445" s="1" t="s">
        <v>6073</v>
      </c>
      <c r="B1445" s="1" t="s">
        <v>6074</v>
      </c>
      <c r="C1445" s="1" t="s">
        <v>6075</v>
      </c>
      <c r="D1445" s="1" t="s">
        <v>6076</v>
      </c>
      <c r="E1445" s="2" t="str">
        <f>IMAGE("http://ift.tt/eA8V8J",1)</f>
        <v/>
      </c>
      <c r="F1445" s="1" t="s">
        <v>4</v>
      </c>
      <c r="G1445" s="3" t="s">
        <v>6077</v>
      </c>
    </row>
    <row r="1446">
      <c r="A1446" s="1" t="s">
        <v>6078</v>
      </c>
      <c r="B1446" s="1" t="s">
        <v>6079</v>
      </c>
      <c r="C1446" s="1" t="s">
        <v>6080</v>
      </c>
      <c r="D1446" s="3" t="s">
        <v>6081</v>
      </c>
      <c r="E1446" s="2" t="str">
        <f>IMAGE("http://ift.tt/1c3iUtj",1)</f>
        <v/>
      </c>
      <c r="F1446" s="1" t="s">
        <v>4</v>
      </c>
      <c r="G1446" s="3" t="s">
        <v>6082</v>
      </c>
    </row>
    <row r="1447">
      <c r="A1447" s="1" t="s">
        <v>6083</v>
      </c>
      <c r="B1447" s="1" t="s">
        <v>89</v>
      </c>
      <c r="C1447" s="1" t="s">
        <v>6084</v>
      </c>
      <c r="D1447" s="3" t="s">
        <v>6085</v>
      </c>
      <c r="E1447" s="2" t="str">
        <f>IMAGE("http://ift.tt/1c3j5Vz",1)</f>
        <v/>
      </c>
      <c r="F1447" s="1" t="s">
        <v>4</v>
      </c>
      <c r="G1447" s="3" t="s">
        <v>6086</v>
      </c>
    </row>
    <row r="1448">
      <c r="A1448" s="1" t="s">
        <v>6087</v>
      </c>
      <c r="B1448" s="1" t="s">
        <v>6088</v>
      </c>
      <c r="C1448" s="1" t="s">
        <v>6089</v>
      </c>
      <c r="D1448" s="3" t="s">
        <v>6090</v>
      </c>
      <c r="E1448" s="2" t="str">
        <f>IMAGE("http://ift.tt/1g1q7wM",1)</f>
        <v/>
      </c>
      <c r="F1448" s="1" t="s">
        <v>4</v>
      </c>
      <c r="G1448" s="3" t="s">
        <v>6091</v>
      </c>
    </row>
    <row r="1449">
      <c r="A1449" s="1" t="s">
        <v>6092</v>
      </c>
      <c r="B1449" s="1" t="s">
        <v>6093</v>
      </c>
      <c r="C1449" s="1" t="s">
        <v>6094</v>
      </c>
      <c r="D1449" s="3" t="s">
        <v>6095</v>
      </c>
      <c r="E1449" s="2" t="str">
        <f>IMAGE("http://ift.tt/1epFz94",1)</f>
        <v/>
      </c>
      <c r="F1449" s="1" t="s">
        <v>4</v>
      </c>
      <c r="G1449" s="3" t="s">
        <v>6096</v>
      </c>
    </row>
    <row r="1450">
      <c r="A1450" s="1" t="s">
        <v>6097</v>
      </c>
      <c r="B1450" s="1" t="s">
        <v>6098</v>
      </c>
      <c r="C1450" s="1" t="s">
        <v>6099</v>
      </c>
      <c r="D1450" s="1" t="s">
        <v>6100</v>
      </c>
      <c r="E1450" s="2" t="str">
        <f>IMAGE("http://ift.tt/eA8V8J",1)</f>
        <v/>
      </c>
      <c r="F1450" s="1" t="s">
        <v>4</v>
      </c>
      <c r="G1450" s="3" t="s">
        <v>6101</v>
      </c>
    </row>
    <row r="1451">
      <c r="A1451" s="1" t="s">
        <v>6102</v>
      </c>
      <c r="B1451" s="1" t="s">
        <v>6103</v>
      </c>
      <c r="C1451" s="1" t="s">
        <v>6104</v>
      </c>
      <c r="D1451" s="3" t="s">
        <v>6105</v>
      </c>
      <c r="E1451" s="2" t="str">
        <f>IMAGE("http://ift.tt/1eg0nje",1)</f>
        <v/>
      </c>
      <c r="F1451" s="1" t="s">
        <v>4</v>
      </c>
      <c r="G1451" s="3" t="s">
        <v>6106</v>
      </c>
    </row>
    <row r="1452">
      <c r="A1452" s="1" t="s">
        <v>6107</v>
      </c>
      <c r="B1452" s="1" t="s">
        <v>6108</v>
      </c>
      <c r="C1452" s="1" t="s">
        <v>6109</v>
      </c>
      <c r="D1452" s="1" t="s">
        <v>6110</v>
      </c>
      <c r="E1452" s="2" t="str">
        <f t="shared" ref="E1452:E1453" si="194">IMAGE("http://ift.tt/eA8V8J",1)</f>
        <v/>
      </c>
      <c r="F1452" s="1" t="s">
        <v>4</v>
      </c>
      <c r="G1452" s="3" t="s">
        <v>6111</v>
      </c>
    </row>
    <row r="1453">
      <c r="A1453" s="1" t="s">
        <v>6112</v>
      </c>
      <c r="B1453" s="1" t="s">
        <v>6113</v>
      </c>
      <c r="C1453" s="1" t="s">
        <v>6114</v>
      </c>
      <c r="D1453" s="1" t="s">
        <v>6115</v>
      </c>
      <c r="E1453" s="2" t="str">
        <f t="shared" si="194"/>
        <v/>
      </c>
      <c r="F1453" s="1" t="s">
        <v>4</v>
      </c>
      <c r="G1453" s="3" t="s">
        <v>6116</v>
      </c>
    </row>
    <row r="1454">
      <c r="A1454" s="1" t="s">
        <v>6117</v>
      </c>
      <c r="B1454" s="1" t="s">
        <v>6118</v>
      </c>
      <c r="C1454" s="1" t="s">
        <v>6119</v>
      </c>
      <c r="D1454" s="3" t="s">
        <v>6120</v>
      </c>
      <c r="E1454" s="2" t="str">
        <f>IMAGE("http://ift.tt/1kc1JxN",1)</f>
        <v/>
      </c>
      <c r="F1454" s="1" t="s">
        <v>4</v>
      </c>
      <c r="G1454" s="3" t="s">
        <v>6121</v>
      </c>
    </row>
    <row r="1455">
      <c r="A1455" s="1" t="s">
        <v>6122</v>
      </c>
      <c r="B1455" s="1" t="s">
        <v>6123</v>
      </c>
      <c r="C1455" s="1" t="s">
        <v>6124</v>
      </c>
      <c r="D1455" s="1" t="s">
        <v>6125</v>
      </c>
      <c r="E1455" s="2" t="str">
        <f>IMAGE("http://ift.tt/eA8V8J",1)</f>
        <v/>
      </c>
      <c r="F1455" s="1" t="s">
        <v>4</v>
      </c>
      <c r="G1455" s="3" t="s">
        <v>6126</v>
      </c>
    </row>
    <row r="1456">
      <c r="A1456" s="1" t="s">
        <v>6122</v>
      </c>
      <c r="B1456" s="1" t="s">
        <v>6127</v>
      </c>
      <c r="C1456" s="1" t="s">
        <v>6128</v>
      </c>
      <c r="D1456" s="3" t="s">
        <v>6129</v>
      </c>
      <c r="E1456" s="2" t="str">
        <f>IMAGE("http://ift.tt/M8ksfH",1)</f>
        <v/>
      </c>
      <c r="F1456" s="1" t="s">
        <v>4</v>
      </c>
      <c r="G1456" s="3" t="s">
        <v>6130</v>
      </c>
    </row>
    <row r="1457">
      <c r="A1457" s="1" t="s">
        <v>6131</v>
      </c>
      <c r="B1457" s="1" t="s">
        <v>255</v>
      </c>
      <c r="C1457" s="1" t="s">
        <v>6132</v>
      </c>
      <c r="D1457" s="3" t="s">
        <v>6133</v>
      </c>
      <c r="E1457" s="2" t="str">
        <f>IMAGE("http://ift.tt/1c3gHOu",1)</f>
        <v/>
      </c>
      <c r="F1457" s="1" t="s">
        <v>4</v>
      </c>
      <c r="G1457" s="3" t="s">
        <v>6134</v>
      </c>
    </row>
    <row r="1458">
      <c r="A1458" s="1" t="s">
        <v>6135</v>
      </c>
      <c r="B1458" s="1" t="s">
        <v>6136</v>
      </c>
      <c r="C1458" s="1" t="s">
        <v>6053</v>
      </c>
      <c r="D1458" s="3" t="s">
        <v>6137</v>
      </c>
      <c r="E1458" s="2" t="str">
        <f>IMAGE("http://ift.tt/1g1drpG",1)</f>
        <v/>
      </c>
      <c r="F1458" s="1" t="s">
        <v>4</v>
      </c>
      <c r="G1458" s="3" t="s">
        <v>6138</v>
      </c>
    </row>
    <row r="1459">
      <c r="A1459" s="1" t="s">
        <v>6078</v>
      </c>
      <c r="B1459" s="1" t="s">
        <v>6079</v>
      </c>
      <c r="C1459" s="1" t="s">
        <v>6080</v>
      </c>
      <c r="D1459" s="3" t="s">
        <v>6081</v>
      </c>
      <c r="E1459" s="2" t="str">
        <f>IMAGE("http://ift.tt/1c3iUtj",1)</f>
        <v/>
      </c>
      <c r="F1459" s="1" t="s">
        <v>4</v>
      </c>
      <c r="G1459" s="3" t="s">
        <v>6082</v>
      </c>
    </row>
    <row r="1460">
      <c r="A1460" s="1" t="s">
        <v>6083</v>
      </c>
      <c r="B1460" s="1" t="s">
        <v>89</v>
      </c>
      <c r="C1460" s="1" t="s">
        <v>6084</v>
      </c>
      <c r="D1460" s="3" t="s">
        <v>6085</v>
      </c>
      <c r="E1460" s="2" t="str">
        <f>IMAGE("http://ift.tt/1c3j5Vz",1)</f>
        <v/>
      </c>
      <c r="F1460" s="1" t="s">
        <v>4</v>
      </c>
      <c r="G1460" s="3" t="s">
        <v>6086</v>
      </c>
    </row>
    <row r="1461">
      <c r="A1461" s="1" t="s">
        <v>6087</v>
      </c>
      <c r="B1461" s="1" t="s">
        <v>6088</v>
      </c>
      <c r="C1461" s="1" t="s">
        <v>6089</v>
      </c>
      <c r="D1461" s="3" t="s">
        <v>6090</v>
      </c>
      <c r="E1461" s="2" t="str">
        <f>IMAGE("http://ift.tt/1g1q7wM",1)</f>
        <v/>
      </c>
      <c r="F1461" s="1" t="s">
        <v>4</v>
      </c>
      <c r="G1461" s="3" t="s">
        <v>6091</v>
      </c>
    </row>
    <row r="1462">
      <c r="A1462" s="1" t="s">
        <v>6092</v>
      </c>
      <c r="B1462" s="1" t="s">
        <v>6093</v>
      </c>
      <c r="C1462" s="1" t="s">
        <v>6094</v>
      </c>
      <c r="D1462" s="3" t="s">
        <v>6095</v>
      </c>
      <c r="E1462" s="2" t="str">
        <f>IMAGE("http://ift.tt/1epFz94",1)</f>
        <v/>
      </c>
      <c r="F1462" s="1" t="s">
        <v>4</v>
      </c>
      <c r="G1462" s="3" t="s">
        <v>6096</v>
      </c>
    </row>
    <row r="1463">
      <c r="A1463" s="1" t="s">
        <v>6097</v>
      </c>
      <c r="B1463" s="1" t="s">
        <v>6098</v>
      </c>
      <c r="C1463" s="1" t="s">
        <v>6099</v>
      </c>
      <c r="D1463" s="1" t="s">
        <v>6100</v>
      </c>
      <c r="E1463" s="2" t="str">
        <f>IMAGE("http://ift.tt/eA8V8J",1)</f>
        <v/>
      </c>
      <c r="F1463" s="1" t="s">
        <v>4</v>
      </c>
      <c r="G1463" s="3" t="s">
        <v>6101</v>
      </c>
    </row>
    <row r="1464">
      <c r="A1464" s="1" t="s">
        <v>6102</v>
      </c>
      <c r="B1464" s="1" t="s">
        <v>6103</v>
      </c>
      <c r="C1464" s="1" t="s">
        <v>6104</v>
      </c>
      <c r="D1464" s="3" t="s">
        <v>6105</v>
      </c>
      <c r="E1464" s="2" t="str">
        <f>IMAGE("http://ift.tt/1eg0nje",1)</f>
        <v/>
      </c>
      <c r="F1464" s="1" t="s">
        <v>4</v>
      </c>
      <c r="G1464" s="3" t="s">
        <v>6106</v>
      </c>
    </row>
    <row r="1465">
      <c r="A1465" s="1" t="s">
        <v>6107</v>
      </c>
      <c r="B1465" s="1" t="s">
        <v>6108</v>
      </c>
      <c r="C1465" s="1" t="s">
        <v>6109</v>
      </c>
      <c r="D1465" s="1" t="s">
        <v>6110</v>
      </c>
      <c r="E1465" s="2" t="str">
        <f t="shared" ref="E1465:E1466" si="195">IMAGE("http://ift.tt/eA8V8J",1)</f>
        <v/>
      </c>
      <c r="F1465" s="1" t="s">
        <v>4</v>
      </c>
      <c r="G1465" s="3" t="s">
        <v>6111</v>
      </c>
    </row>
    <row r="1466">
      <c r="A1466" s="1" t="s">
        <v>6112</v>
      </c>
      <c r="B1466" s="1" t="s">
        <v>6113</v>
      </c>
      <c r="C1466" s="1" t="s">
        <v>6114</v>
      </c>
      <c r="D1466" s="1" t="s">
        <v>6115</v>
      </c>
      <c r="E1466" s="2" t="str">
        <f t="shared" si="195"/>
        <v/>
      </c>
      <c r="F1466" s="1" t="s">
        <v>4</v>
      </c>
      <c r="G1466" s="3" t="s">
        <v>6116</v>
      </c>
    </row>
    <row r="1467">
      <c r="A1467" s="1" t="s">
        <v>6117</v>
      </c>
      <c r="B1467" s="1" t="s">
        <v>6118</v>
      </c>
      <c r="C1467" s="1" t="s">
        <v>6119</v>
      </c>
      <c r="D1467" s="3" t="s">
        <v>6120</v>
      </c>
      <c r="E1467" s="2" t="str">
        <f>IMAGE("http://ift.tt/1kc1JxN",1)</f>
        <v/>
      </c>
      <c r="F1467" s="1" t="s">
        <v>4</v>
      </c>
      <c r="G1467" s="3" t="s">
        <v>6121</v>
      </c>
    </row>
    <row r="1468">
      <c r="A1468" s="1" t="s">
        <v>6122</v>
      </c>
      <c r="B1468" s="1" t="s">
        <v>6123</v>
      </c>
      <c r="C1468" s="1" t="s">
        <v>6124</v>
      </c>
      <c r="D1468" s="1" t="s">
        <v>6125</v>
      </c>
      <c r="E1468" s="2" t="str">
        <f>IMAGE("http://ift.tt/eA8V8J",1)</f>
        <v/>
      </c>
      <c r="F1468" s="1" t="s">
        <v>4</v>
      </c>
      <c r="G1468" s="3" t="s">
        <v>6126</v>
      </c>
    </row>
    <row r="1469">
      <c r="A1469" s="1" t="s">
        <v>6122</v>
      </c>
      <c r="B1469" s="1" t="s">
        <v>6127</v>
      </c>
      <c r="C1469" s="1" t="s">
        <v>6128</v>
      </c>
      <c r="D1469" s="3" t="s">
        <v>6129</v>
      </c>
      <c r="E1469" s="2" t="str">
        <f>IMAGE("http://ift.tt/M8ksfH",1)</f>
        <v/>
      </c>
      <c r="F1469" s="1" t="s">
        <v>4</v>
      </c>
      <c r="G1469" s="3" t="s">
        <v>6130</v>
      </c>
    </row>
    <row r="1470">
      <c r="A1470" s="1" t="s">
        <v>6139</v>
      </c>
      <c r="B1470" s="1" t="s">
        <v>1822</v>
      </c>
      <c r="C1470" s="1" t="s">
        <v>6140</v>
      </c>
      <c r="D1470" s="3" t="s">
        <v>6141</v>
      </c>
      <c r="E1470" s="2" t="str">
        <f>IMAGE("http://ift.tt/1fvP2Z3",1)</f>
        <v/>
      </c>
      <c r="F1470" s="1" t="s">
        <v>4</v>
      </c>
      <c r="G1470" s="3" t="s">
        <v>6142</v>
      </c>
    </row>
    <row r="1471">
      <c r="A1471" s="1" t="s">
        <v>6143</v>
      </c>
      <c r="B1471" s="1" t="s">
        <v>6144</v>
      </c>
      <c r="C1471" s="1" t="s">
        <v>6145</v>
      </c>
      <c r="D1471" s="1" t="s">
        <v>6146</v>
      </c>
      <c r="E1471" s="2" t="str">
        <f t="shared" ref="E1471:E1472" si="196">IMAGE("http://ift.tt/eA8V8J",1)</f>
        <v/>
      </c>
      <c r="F1471" s="1" t="s">
        <v>4</v>
      </c>
      <c r="G1471" s="3" t="s">
        <v>6147</v>
      </c>
    </row>
    <row r="1472">
      <c r="A1472" s="1" t="s">
        <v>6148</v>
      </c>
      <c r="B1472" s="1" t="s">
        <v>1150</v>
      </c>
      <c r="C1472" s="1" t="s">
        <v>6149</v>
      </c>
      <c r="D1472" s="3" t="s">
        <v>6150</v>
      </c>
      <c r="E1472" s="2" t="str">
        <f t="shared" si="196"/>
        <v/>
      </c>
      <c r="F1472" s="1" t="s">
        <v>4</v>
      </c>
      <c r="G1472" s="3" t="s">
        <v>6151</v>
      </c>
    </row>
    <row r="1473">
      <c r="A1473" s="1" t="s">
        <v>6148</v>
      </c>
      <c r="B1473" s="1" t="s">
        <v>6152</v>
      </c>
      <c r="C1473" s="1" t="s">
        <v>6153</v>
      </c>
      <c r="D1473" s="3" t="s">
        <v>6154</v>
      </c>
      <c r="E1473" s="2" t="str">
        <f>IMAGE("http://ift.tt/1auGKDe",1)</f>
        <v/>
      </c>
      <c r="F1473" s="1" t="s">
        <v>4</v>
      </c>
      <c r="G1473" s="3" t="s">
        <v>6155</v>
      </c>
    </row>
    <row r="1474">
      <c r="A1474" s="1" t="s">
        <v>6156</v>
      </c>
      <c r="B1474" s="1" t="s">
        <v>2932</v>
      </c>
      <c r="C1474" s="1" t="s">
        <v>6157</v>
      </c>
      <c r="D1474" s="1" t="s">
        <v>6158</v>
      </c>
      <c r="E1474" s="2" t="str">
        <f>IMAGE("http://ift.tt/eA8V8J",1)</f>
        <v/>
      </c>
      <c r="F1474" s="1" t="s">
        <v>4</v>
      </c>
      <c r="G1474" s="3" t="s">
        <v>6159</v>
      </c>
    </row>
    <row r="1475">
      <c r="A1475" s="1" t="s">
        <v>6156</v>
      </c>
      <c r="B1475" s="1" t="s">
        <v>1039</v>
      </c>
      <c r="C1475" s="1" t="s">
        <v>6160</v>
      </c>
      <c r="D1475" s="3" t="s">
        <v>6161</v>
      </c>
      <c r="E1475" s="2" t="str">
        <f>IMAGE("http://ift.tt/1fTwwvq",1)</f>
        <v/>
      </c>
      <c r="F1475" s="1" t="s">
        <v>4</v>
      </c>
      <c r="G1475" s="3" t="s">
        <v>6162</v>
      </c>
    </row>
    <row r="1476">
      <c r="A1476" s="1" t="s">
        <v>6163</v>
      </c>
      <c r="B1476" s="1" t="s">
        <v>6164</v>
      </c>
      <c r="C1476" s="1" t="s">
        <v>6165</v>
      </c>
      <c r="D1476" s="3" t="s">
        <v>6166</v>
      </c>
      <c r="E1476" s="2" t="str">
        <f>IMAGE("http://ift.tt/1cWCn2Z",1)</f>
        <v/>
      </c>
      <c r="F1476" s="1" t="s">
        <v>4</v>
      </c>
      <c r="G1476" s="3" t="s">
        <v>6167</v>
      </c>
    </row>
    <row r="1477">
      <c r="A1477" s="1" t="s">
        <v>6168</v>
      </c>
      <c r="B1477" s="1" t="s">
        <v>6169</v>
      </c>
      <c r="C1477" s="1" t="s">
        <v>6170</v>
      </c>
      <c r="D1477" s="1" t="s">
        <v>6171</v>
      </c>
      <c r="E1477" s="2" t="str">
        <f>IMAGE("http://ift.tt/eA8V8J",1)</f>
        <v/>
      </c>
      <c r="F1477" s="1" t="s">
        <v>4</v>
      </c>
      <c r="G1477" s="3" t="s">
        <v>6172</v>
      </c>
    </row>
    <row r="1478">
      <c r="A1478" s="1" t="s">
        <v>6173</v>
      </c>
      <c r="B1478" s="1" t="s">
        <v>5726</v>
      </c>
      <c r="C1478" s="1" t="s">
        <v>6174</v>
      </c>
      <c r="D1478" s="3" t="s">
        <v>6175</v>
      </c>
      <c r="E1478" s="2" t="str">
        <f>IMAGE("",1)</f>
        <v/>
      </c>
      <c r="F1478" s="1" t="s">
        <v>4</v>
      </c>
      <c r="G1478" s="3" t="s">
        <v>6176</v>
      </c>
    </row>
    <row r="1479">
      <c r="A1479" s="1" t="s">
        <v>6177</v>
      </c>
      <c r="B1479" s="1" t="s">
        <v>6178</v>
      </c>
      <c r="C1479" s="1" t="s">
        <v>6179</v>
      </c>
      <c r="D1479" s="3" t="s">
        <v>6180</v>
      </c>
      <c r="E1479" s="2" t="str">
        <f>IMAGE("http://ift.tt/N5Ru0J",1)</f>
        <v/>
      </c>
      <c r="F1479" s="1" t="s">
        <v>4</v>
      </c>
      <c r="G1479" s="3" t="s">
        <v>6181</v>
      </c>
    </row>
    <row r="1480">
      <c r="A1480" s="1" t="s">
        <v>6182</v>
      </c>
      <c r="B1480" s="1" t="s">
        <v>6183</v>
      </c>
      <c r="C1480" s="1" t="s">
        <v>6184</v>
      </c>
      <c r="D1480" s="1" t="s">
        <v>6185</v>
      </c>
      <c r="E1480" s="2" t="str">
        <f>IMAGE("http://ift.tt/eA8V8J",1)</f>
        <v/>
      </c>
      <c r="F1480" s="1" t="s">
        <v>4</v>
      </c>
      <c r="G1480" s="3" t="s">
        <v>6186</v>
      </c>
    </row>
    <row r="1481">
      <c r="A1481" s="1" t="s">
        <v>6187</v>
      </c>
      <c r="B1481" s="1" t="s">
        <v>6188</v>
      </c>
      <c r="C1481" s="1" t="s">
        <v>6189</v>
      </c>
      <c r="D1481" s="3" t="s">
        <v>6190</v>
      </c>
      <c r="E1481" s="2" t="str">
        <f>IMAGE("http://ift.tt/N5RU7l",1)</f>
        <v/>
      </c>
      <c r="F1481" s="1" t="s">
        <v>4</v>
      </c>
      <c r="G1481" s="3" t="s">
        <v>6191</v>
      </c>
    </row>
    <row r="1482">
      <c r="A1482" s="1" t="s">
        <v>6192</v>
      </c>
      <c r="B1482" s="1" t="s">
        <v>6193</v>
      </c>
      <c r="C1482" s="1" t="s">
        <v>6194</v>
      </c>
      <c r="D1482" s="3" t="s">
        <v>6195</v>
      </c>
      <c r="E1482" s="2" t="str">
        <f>IMAGE("http://ift.tt/LAu1mw",1)</f>
        <v/>
      </c>
      <c r="F1482" s="1" t="s">
        <v>4</v>
      </c>
      <c r="G1482" s="3" t="s">
        <v>6196</v>
      </c>
    </row>
    <row r="1483">
      <c r="A1483" s="1" t="s">
        <v>6197</v>
      </c>
      <c r="B1483" s="1" t="s">
        <v>6198</v>
      </c>
      <c r="C1483" s="1" t="s">
        <v>6199</v>
      </c>
      <c r="D1483" s="3" t="s">
        <v>6200</v>
      </c>
      <c r="E1483" s="2" t="str">
        <f>IMAGE("http://ift.tt/N5Sq5a",1)</f>
        <v/>
      </c>
      <c r="F1483" s="1" t="s">
        <v>4</v>
      </c>
      <c r="G1483" s="3" t="s">
        <v>6201</v>
      </c>
    </row>
    <row r="1484">
      <c r="A1484" s="1" t="s">
        <v>6202</v>
      </c>
      <c r="B1484" s="1" t="s">
        <v>6203</v>
      </c>
      <c r="C1484" s="1" t="s">
        <v>6204</v>
      </c>
      <c r="D1484" s="3" t="s">
        <v>6205</v>
      </c>
      <c r="E1484" s="2" t="str">
        <f>IMAGE("http://ift.tt/LArZTs",1)</f>
        <v/>
      </c>
      <c r="F1484" s="1" t="s">
        <v>4</v>
      </c>
      <c r="G1484" s="3" t="s">
        <v>6206</v>
      </c>
    </row>
    <row r="1485">
      <c r="A1485" s="1" t="s">
        <v>6207</v>
      </c>
      <c r="B1485" s="1" t="s">
        <v>6208</v>
      </c>
      <c r="C1485" s="1" t="s">
        <v>6209</v>
      </c>
      <c r="D1485" s="1" t="s">
        <v>6210</v>
      </c>
      <c r="E1485" s="2" t="str">
        <f t="shared" ref="E1485:E1486" si="197">IMAGE("http://ift.tt/eA8V8J",1)</f>
        <v/>
      </c>
      <c r="F1485" s="1" t="s">
        <v>4</v>
      </c>
      <c r="G1485" s="3" t="s">
        <v>6211</v>
      </c>
    </row>
    <row r="1486">
      <c r="A1486" s="1" t="s">
        <v>6212</v>
      </c>
      <c r="B1486" s="1" t="s">
        <v>3159</v>
      </c>
      <c r="C1486" s="1" t="s">
        <v>6213</v>
      </c>
      <c r="D1486" s="1" t="s">
        <v>9</v>
      </c>
      <c r="E1486" s="2" t="str">
        <f t="shared" si="197"/>
        <v/>
      </c>
      <c r="F1486" s="1" t="s">
        <v>4</v>
      </c>
      <c r="G1486" s="3" t="s">
        <v>6214</v>
      </c>
    </row>
    <row r="1487">
      <c r="A1487" s="1" t="s">
        <v>6215</v>
      </c>
      <c r="B1487" s="1" t="s">
        <v>6216</v>
      </c>
      <c r="C1487" s="1" t="s">
        <v>6217</v>
      </c>
      <c r="D1487" s="3" t="s">
        <v>6218</v>
      </c>
      <c r="E1487" s="2" t="str">
        <f>IMAGE("http://ift.tt/1auHVCw",1)</f>
        <v/>
      </c>
      <c r="F1487" s="1" t="s">
        <v>4</v>
      </c>
      <c r="G1487" s="3" t="s">
        <v>6219</v>
      </c>
    </row>
    <row r="1488">
      <c r="A1488" s="1" t="s">
        <v>6220</v>
      </c>
      <c r="B1488" s="1" t="s">
        <v>6221</v>
      </c>
      <c r="C1488" s="1" t="s">
        <v>6222</v>
      </c>
      <c r="D1488" s="3" t="s">
        <v>6223</v>
      </c>
      <c r="E1488" s="2" t="str">
        <f>IMAGE("http://ift.tt/1fwqtv5",1)</f>
        <v/>
      </c>
      <c r="F1488" s="1" t="s">
        <v>4</v>
      </c>
      <c r="G1488" s="3" t="s">
        <v>6224</v>
      </c>
    </row>
    <row r="1489">
      <c r="A1489" s="1" t="s">
        <v>6225</v>
      </c>
      <c r="B1489" s="1" t="s">
        <v>265</v>
      </c>
      <c r="C1489" s="1" t="s">
        <v>6226</v>
      </c>
      <c r="D1489" s="3" t="s">
        <v>6227</v>
      </c>
      <c r="E1489" s="2" t="str">
        <f>IMAGE("http://ift.tt/LRViSa",1)</f>
        <v/>
      </c>
      <c r="F1489" s="1" t="s">
        <v>4</v>
      </c>
      <c r="G1489" s="3" t="s">
        <v>6228</v>
      </c>
    </row>
    <row r="1490">
      <c r="A1490" s="1" t="s">
        <v>6225</v>
      </c>
      <c r="B1490" s="1" t="s">
        <v>6229</v>
      </c>
      <c r="C1490" s="1" t="s">
        <v>6230</v>
      </c>
      <c r="D1490" s="3" t="s">
        <v>6231</v>
      </c>
      <c r="E1490" s="2" t="str">
        <f>IMAGE("http://ift.tt/1fwqxL2",1)</f>
        <v/>
      </c>
      <c r="F1490" s="1" t="s">
        <v>4</v>
      </c>
      <c r="G1490" s="3" t="s">
        <v>6232</v>
      </c>
    </row>
    <row r="1491">
      <c r="A1491" s="1" t="s">
        <v>6233</v>
      </c>
      <c r="B1491" s="1" t="s">
        <v>89</v>
      </c>
      <c r="C1491" s="1" t="s">
        <v>6234</v>
      </c>
      <c r="D1491" s="3" t="s">
        <v>6235</v>
      </c>
      <c r="E1491" s="2" t="str">
        <f>IMAGE("http://ift.tt/1ax2eKk",1)</f>
        <v/>
      </c>
      <c r="F1491" s="1" t="s">
        <v>4</v>
      </c>
      <c r="G1491" s="3" t="s">
        <v>6236</v>
      </c>
    </row>
    <row r="1492">
      <c r="A1492" s="1" t="s">
        <v>6233</v>
      </c>
      <c r="B1492" s="1" t="s">
        <v>6237</v>
      </c>
      <c r="C1492" s="1" t="s">
        <v>6238</v>
      </c>
      <c r="D1492" s="1" t="s">
        <v>6239</v>
      </c>
      <c r="E1492" s="2" t="str">
        <f t="shared" ref="E1492:E1493" si="198">IMAGE("http://ift.tt/eA8V8J",1)</f>
        <v/>
      </c>
      <c r="F1492" s="1" t="s">
        <v>4</v>
      </c>
      <c r="G1492" s="3" t="s">
        <v>6240</v>
      </c>
    </row>
    <row r="1493">
      <c r="A1493" s="1" t="s">
        <v>6241</v>
      </c>
      <c r="B1493" s="1" t="s">
        <v>6242</v>
      </c>
      <c r="C1493" s="1" t="s">
        <v>6243</v>
      </c>
      <c r="D1493" s="1" t="s">
        <v>6244</v>
      </c>
      <c r="E1493" s="2" t="str">
        <f t="shared" si="198"/>
        <v/>
      </c>
      <c r="F1493" s="1" t="s">
        <v>4</v>
      </c>
      <c r="G1493" s="3" t="s">
        <v>6245</v>
      </c>
    </row>
    <row r="1494">
      <c r="A1494" s="1" t="s">
        <v>6177</v>
      </c>
      <c r="B1494" s="1" t="s">
        <v>6178</v>
      </c>
      <c r="C1494" s="1" t="s">
        <v>6179</v>
      </c>
      <c r="D1494" s="3" t="s">
        <v>6180</v>
      </c>
      <c r="E1494" s="2" t="str">
        <f>IMAGE("http://ift.tt/N5Ru0J",1)</f>
        <v/>
      </c>
      <c r="F1494" s="1" t="s">
        <v>4</v>
      </c>
      <c r="G1494" s="3" t="s">
        <v>6181</v>
      </c>
    </row>
    <row r="1495">
      <c r="A1495" s="1" t="s">
        <v>6182</v>
      </c>
      <c r="B1495" s="1" t="s">
        <v>6183</v>
      </c>
      <c r="C1495" s="1" t="s">
        <v>6184</v>
      </c>
      <c r="D1495" s="1" t="s">
        <v>6185</v>
      </c>
      <c r="E1495" s="2" t="str">
        <f>IMAGE("http://ift.tt/eA8V8J",1)</f>
        <v/>
      </c>
      <c r="F1495" s="1" t="s">
        <v>4</v>
      </c>
      <c r="G1495" s="3" t="s">
        <v>6186</v>
      </c>
    </row>
    <row r="1496">
      <c r="A1496" s="1" t="s">
        <v>6187</v>
      </c>
      <c r="B1496" s="1" t="s">
        <v>6188</v>
      </c>
      <c r="C1496" s="1" t="s">
        <v>6189</v>
      </c>
      <c r="D1496" s="3" t="s">
        <v>6190</v>
      </c>
      <c r="E1496" s="2" t="str">
        <f>IMAGE("http://ift.tt/N5RU7l",1)</f>
        <v/>
      </c>
      <c r="F1496" s="1" t="s">
        <v>4</v>
      </c>
      <c r="G1496" s="3" t="s">
        <v>6191</v>
      </c>
    </row>
    <row r="1497">
      <c r="A1497" s="1" t="s">
        <v>6192</v>
      </c>
      <c r="B1497" s="1" t="s">
        <v>6193</v>
      </c>
      <c r="C1497" s="1" t="s">
        <v>6194</v>
      </c>
      <c r="D1497" s="3" t="s">
        <v>6195</v>
      </c>
      <c r="E1497" s="2" t="str">
        <f>IMAGE("http://ift.tt/LAu1mw",1)</f>
        <v/>
      </c>
      <c r="F1497" s="1" t="s">
        <v>4</v>
      </c>
      <c r="G1497" s="3" t="s">
        <v>6196</v>
      </c>
    </row>
    <row r="1498">
      <c r="A1498" s="1" t="s">
        <v>6197</v>
      </c>
      <c r="B1498" s="1" t="s">
        <v>6198</v>
      </c>
      <c r="C1498" s="1" t="s">
        <v>6199</v>
      </c>
      <c r="D1498" s="3" t="s">
        <v>6200</v>
      </c>
      <c r="E1498" s="2" t="str">
        <f>IMAGE("http://ift.tt/N5Sq5a",1)</f>
        <v/>
      </c>
      <c r="F1498" s="1" t="s">
        <v>4</v>
      </c>
      <c r="G1498" s="3" t="s">
        <v>6201</v>
      </c>
    </row>
    <row r="1499">
      <c r="A1499" s="1" t="s">
        <v>6202</v>
      </c>
      <c r="B1499" s="1" t="s">
        <v>6203</v>
      </c>
      <c r="C1499" s="1" t="s">
        <v>6204</v>
      </c>
      <c r="D1499" s="3" t="s">
        <v>6205</v>
      </c>
      <c r="E1499" s="2" t="str">
        <f>IMAGE("http://ift.tt/LArZTs",1)</f>
        <v/>
      </c>
      <c r="F1499" s="1" t="s">
        <v>4</v>
      </c>
      <c r="G1499" s="3" t="s">
        <v>6206</v>
      </c>
    </row>
    <row r="1500">
      <c r="A1500" s="1" t="s">
        <v>6246</v>
      </c>
      <c r="B1500" s="1" t="s">
        <v>6247</v>
      </c>
      <c r="C1500" s="1" t="s">
        <v>6248</v>
      </c>
      <c r="D1500" s="1" t="s">
        <v>6249</v>
      </c>
      <c r="E1500" s="2" t="str">
        <f>IMAGE("http://ift.tt/eA8V8J",1)</f>
        <v/>
      </c>
      <c r="F1500" s="1" t="s">
        <v>4</v>
      </c>
      <c r="G1500" s="3" t="s">
        <v>6250</v>
      </c>
    </row>
    <row r="1501">
      <c r="A1501" s="1" t="s">
        <v>6251</v>
      </c>
      <c r="B1501" s="1" t="s">
        <v>1488</v>
      </c>
      <c r="C1501" s="1" t="s">
        <v>6252</v>
      </c>
      <c r="D1501" s="3" t="s">
        <v>6253</v>
      </c>
      <c r="E1501" s="2" t="str">
        <f>IMAGE("http://ift.tt/LRVwsC",1)</f>
        <v/>
      </c>
      <c r="F1501" s="1" t="s">
        <v>4</v>
      </c>
      <c r="G1501" s="3" t="s">
        <v>6254</v>
      </c>
    </row>
    <row r="1502">
      <c r="A1502" s="1" t="s">
        <v>6255</v>
      </c>
      <c r="B1502" s="1" t="s">
        <v>6256</v>
      </c>
      <c r="C1502" s="1" t="s">
        <v>6257</v>
      </c>
      <c r="D1502" s="1" t="s">
        <v>6258</v>
      </c>
      <c r="E1502" s="2" t="str">
        <f t="shared" ref="E1502:E1503" si="199">IMAGE("http://ift.tt/eA8V8J",1)</f>
        <v/>
      </c>
      <c r="F1502" s="1" t="s">
        <v>4</v>
      </c>
      <c r="G1502" s="3" t="s">
        <v>6259</v>
      </c>
    </row>
    <row r="1503">
      <c r="A1503" s="1" t="s">
        <v>6260</v>
      </c>
      <c r="B1503" s="1" t="s">
        <v>6261</v>
      </c>
      <c r="C1503" s="1" t="s">
        <v>6262</v>
      </c>
      <c r="D1503" s="1" t="s">
        <v>6263</v>
      </c>
      <c r="E1503" s="2" t="str">
        <f t="shared" si="199"/>
        <v/>
      </c>
      <c r="F1503" s="1" t="s">
        <v>4</v>
      </c>
      <c r="G1503" s="3" t="s">
        <v>6264</v>
      </c>
    </row>
    <row r="1504">
      <c r="A1504" s="1" t="s">
        <v>6265</v>
      </c>
      <c r="B1504" s="1" t="s">
        <v>255</v>
      </c>
      <c r="C1504" s="1" t="s">
        <v>6266</v>
      </c>
      <c r="D1504" s="3" t="s">
        <v>6267</v>
      </c>
      <c r="E1504" s="2" t="str">
        <f>IMAGE("http://ift.tt/1ezz1TI",1)</f>
        <v/>
      </c>
      <c r="F1504" s="1" t="s">
        <v>4</v>
      </c>
      <c r="G1504" s="3" t="s">
        <v>6268</v>
      </c>
    </row>
    <row r="1505">
      <c r="A1505" s="1" t="s">
        <v>6269</v>
      </c>
      <c r="B1505" s="1" t="s">
        <v>5731</v>
      </c>
      <c r="C1505" s="1" t="s">
        <v>6270</v>
      </c>
      <c r="D1505" s="3" t="s">
        <v>6271</v>
      </c>
      <c r="E1505" s="2" t="str">
        <f>IMAGE("http://ift.tt/1ezz3Lz",1)</f>
        <v/>
      </c>
      <c r="F1505" s="1" t="s">
        <v>4</v>
      </c>
      <c r="G1505" s="3" t="s">
        <v>6272</v>
      </c>
    </row>
    <row r="1506">
      <c r="A1506" s="1" t="s">
        <v>6273</v>
      </c>
      <c r="B1506" s="1" t="s">
        <v>6256</v>
      </c>
      <c r="C1506" s="1" t="s">
        <v>6274</v>
      </c>
      <c r="D1506" s="1" t="s">
        <v>6275</v>
      </c>
      <c r="E1506" s="2" t="str">
        <f t="shared" ref="E1506:E1509" si="200">IMAGE("http://ift.tt/eA8V8J",1)</f>
        <v/>
      </c>
      <c r="F1506" s="1" t="s">
        <v>4</v>
      </c>
      <c r="G1506" s="3" t="s">
        <v>6276</v>
      </c>
    </row>
    <row r="1507">
      <c r="A1507" s="1" t="s">
        <v>6273</v>
      </c>
      <c r="B1507" s="1" t="s">
        <v>5843</v>
      </c>
      <c r="C1507" s="1" t="s">
        <v>6277</v>
      </c>
      <c r="D1507" s="1" t="s">
        <v>9</v>
      </c>
      <c r="E1507" s="2" t="str">
        <f t="shared" si="200"/>
        <v/>
      </c>
      <c r="F1507" s="1" t="s">
        <v>4</v>
      </c>
      <c r="G1507" s="3" t="s">
        <v>6278</v>
      </c>
    </row>
    <row r="1508">
      <c r="A1508" s="1" t="s">
        <v>6279</v>
      </c>
      <c r="B1508" s="1" t="s">
        <v>6280</v>
      </c>
      <c r="C1508" s="1" t="s">
        <v>6281</v>
      </c>
      <c r="D1508" s="1" t="s">
        <v>6282</v>
      </c>
      <c r="E1508" s="2" t="str">
        <f t="shared" si="200"/>
        <v/>
      </c>
      <c r="F1508" s="1" t="s">
        <v>4</v>
      </c>
      <c r="G1508" s="3" t="s">
        <v>6283</v>
      </c>
    </row>
    <row r="1509">
      <c r="A1509" s="1" t="s">
        <v>6284</v>
      </c>
      <c r="B1509" s="1" t="s">
        <v>6285</v>
      </c>
      <c r="C1509" s="1" t="s">
        <v>6286</v>
      </c>
      <c r="D1509" s="1" t="s">
        <v>6287</v>
      </c>
      <c r="E1509" s="2" t="str">
        <f t="shared" si="200"/>
        <v/>
      </c>
      <c r="F1509" s="1" t="s">
        <v>4</v>
      </c>
      <c r="G1509" s="3" t="s">
        <v>6288</v>
      </c>
    </row>
    <row r="1510">
      <c r="A1510" s="1" t="s">
        <v>6289</v>
      </c>
      <c r="B1510" s="1" t="s">
        <v>6290</v>
      </c>
      <c r="C1510" s="1" t="s">
        <v>6291</v>
      </c>
      <c r="D1510" s="3" t="s">
        <v>6292</v>
      </c>
      <c r="E1510" s="2" t="str">
        <f>IMAGE("http://ift.tt/N667AV",1)</f>
        <v/>
      </c>
      <c r="F1510" s="1" t="s">
        <v>4</v>
      </c>
      <c r="G1510" s="3" t="s">
        <v>6293</v>
      </c>
    </row>
    <row r="1511">
      <c r="A1511" s="1" t="s">
        <v>6294</v>
      </c>
      <c r="B1511" s="1" t="s">
        <v>6295</v>
      </c>
      <c r="C1511" s="1" t="s">
        <v>6296</v>
      </c>
      <c r="D1511" s="1" t="s">
        <v>6297</v>
      </c>
      <c r="E1511" s="2" t="str">
        <f>IMAGE("http://ift.tt/eA8V8J",1)</f>
        <v/>
      </c>
      <c r="F1511" s="1" t="s">
        <v>4</v>
      </c>
      <c r="G1511" s="3" t="s">
        <v>6298</v>
      </c>
    </row>
    <row r="1512">
      <c r="A1512" s="1" t="s">
        <v>6299</v>
      </c>
      <c r="B1512" s="1" t="s">
        <v>6300</v>
      </c>
      <c r="C1512" s="1" t="s">
        <v>6301</v>
      </c>
      <c r="D1512" s="3" t="s">
        <v>6302</v>
      </c>
      <c r="E1512" s="2" t="str">
        <f>IMAGE("http://ift.tt/1kXc5PX",1)</f>
        <v/>
      </c>
      <c r="F1512" s="1" t="s">
        <v>4</v>
      </c>
      <c r="G1512" s="3" t="s">
        <v>6303</v>
      </c>
    </row>
    <row r="1513">
      <c r="A1513" s="1" t="s">
        <v>6304</v>
      </c>
      <c r="B1513" s="1" t="s">
        <v>6305</v>
      </c>
      <c r="C1513" s="1" t="s">
        <v>6306</v>
      </c>
      <c r="D1513" s="3" t="s">
        <v>6307</v>
      </c>
      <c r="E1513" s="2" t="str">
        <f>IMAGE("http://ift.tt/eA8V8J",1)</f>
        <v/>
      </c>
      <c r="F1513" s="1" t="s">
        <v>4</v>
      </c>
      <c r="G1513" s="3" t="s">
        <v>6308</v>
      </c>
    </row>
    <row r="1514">
      <c r="A1514" s="1" t="s">
        <v>6309</v>
      </c>
      <c r="B1514" s="1" t="s">
        <v>6310</v>
      </c>
      <c r="C1514" s="1" t="s">
        <v>6311</v>
      </c>
      <c r="D1514" s="3" t="s">
        <v>6312</v>
      </c>
      <c r="E1514" s="2" t="str">
        <f>IMAGE("http://ift.tt/1ezFVsh",1)</f>
        <v/>
      </c>
      <c r="F1514" s="1" t="s">
        <v>4</v>
      </c>
      <c r="G1514" s="3" t="s">
        <v>6313</v>
      </c>
    </row>
    <row r="1515">
      <c r="A1515" s="1" t="s">
        <v>6314</v>
      </c>
      <c r="B1515" s="1" t="s">
        <v>6315</v>
      </c>
      <c r="C1515" s="1" t="s">
        <v>6316</v>
      </c>
      <c r="D1515" s="3" t="s">
        <v>6317</v>
      </c>
      <c r="E1515" s="2" t="str">
        <f>IMAGE("http://ift.tt/1kLywYt",1)</f>
        <v/>
      </c>
      <c r="F1515" s="1" t="s">
        <v>4</v>
      </c>
      <c r="G1515" s="3" t="s">
        <v>6318</v>
      </c>
    </row>
    <row r="1516">
      <c r="A1516" s="1" t="s">
        <v>6319</v>
      </c>
      <c r="B1516" s="1" t="s">
        <v>6320</v>
      </c>
      <c r="C1516" s="1" t="s">
        <v>6321</v>
      </c>
      <c r="D1516" s="3" t="s">
        <v>6322</v>
      </c>
      <c r="E1516" s="2" t="str">
        <f>IMAGE("http://ift.tt/1ezFZZ7",1)</f>
        <v/>
      </c>
      <c r="F1516" s="1" t="s">
        <v>4</v>
      </c>
      <c r="G1516" s="3" t="s">
        <v>6323</v>
      </c>
    </row>
    <row r="1517">
      <c r="A1517" s="1" t="s">
        <v>6324</v>
      </c>
      <c r="B1517" s="1" t="s">
        <v>1201</v>
      </c>
      <c r="C1517" s="1" t="s">
        <v>6325</v>
      </c>
      <c r="D1517" s="3" t="s">
        <v>6326</v>
      </c>
      <c r="E1517" s="2" t="str">
        <f>IMAGE("http://ift.tt/1bsEwPM",1)</f>
        <v/>
      </c>
      <c r="F1517" s="1" t="s">
        <v>4</v>
      </c>
      <c r="G1517" s="3" t="s">
        <v>6327</v>
      </c>
    </row>
    <row r="1518">
      <c r="A1518" s="1" t="s">
        <v>6328</v>
      </c>
      <c r="B1518" s="1" t="s">
        <v>6329</v>
      </c>
      <c r="C1518" s="1" t="s">
        <v>6330</v>
      </c>
      <c r="D1518" s="1" t="s">
        <v>6331</v>
      </c>
      <c r="E1518" s="2" t="str">
        <f>IMAGE("http://ift.tt/eA8V8J",1)</f>
        <v/>
      </c>
      <c r="F1518" s="1" t="s">
        <v>4</v>
      </c>
      <c r="G1518" s="3" t="s">
        <v>6332</v>
      </c>
    </row>
    <row r="1519">
      <c r="A1519" s="1" t="s">
        <v>6333</v>
      </c>
      <c r="B1519" s="1" t="s">
        <v>6334</v>
      </c>
      <c r="C1519" s="1" t="s">
        <v>6335</v>
      </c>
      <c r="D1519" s="3" t="s">
        <v>6336</v>
      </c>
      <c r="E1519" s="2" t="str">
        <f>IMAGE("http://ift.tt/1esvVm3",1)</f>
        <v/>
      </c>
      <c r="F1519" s="1" t="s">
        <v>4</v>
      </c>
      <c r="G1519" s="3" t="s">
        <v>6337</v>
      </c>
    </row>
    <row r="1520">
      <c r="A1520" s="1" t="s">
        <v>6333</v>
      </c>
      <c r="B1520" s="1" t="s">
        <v>6338</v>
      </c>
      <c r="C1520" s="1" t="s">
        <v>6339</v>
      </c>
      <c r="D1520" s="1" t="s">
        <v>9</v>
      </c>
      <c r="E1520" s="2" t="str">
        <f>IMAGE("http://ift.tt/eA8V8J",1)</f>
        <v/>
      </c>
      <c r="F1520" s="1" t="s">
        <v>4</v>
      </c>
      <c r="G1520" s="3" t="s">
        <v>6340</v>
      </c>
    </row>
    <row r="1521">
      <c r="A1521" s="1" t="s">
        <v>6341</v>
      </c>
      <c r="B1521" s="1" t="s">
        <v>6342</v>
      </c>
      <c r="C1521" s="1" t="s">
        <v>6343</v>
      </c>
      <c r="D1521" s="3" t="s">
        <v>6344</v>
      </c>
      <c r="E1521" s="2" t="str">
        <f>IMAGE("http://ift.tt/1eswhcs",1)</f>
        <v/>
      </c>
      <c r="F1521" s="1" t="s">
        <v>4</v>
      </c>
      <c r="G1521" s="3" t="s">
        <v>6345</v>
      </c>
    </row>
    <row r="1522">
      <c r="A1522" s="1" t="s">
        <v>6346</v>
      </c>
      <c r="B1522" s="1" t="s">
        <v>6347</v>
      </c>
      <c r="C1522" s="1" t="s">
        <v>6348</v>
      </c>
      <c r="D1522" s="3" t="s">
        <v>6349</v>
      </c>
      <c r="E1522" s="2" t="str">
        <f>IMAGE("http://ift.tt/eA8V8J",1)</f>
        <v/>
      </c>
      <c r="F1522" s="1" t="s">
        <v>4</v>
      </c>
      <c r="G1522" s="3" t="s">
        <v>6350</v>
      </c>
    </row>
    <row r="1523">
      <c r="A1523" s="1" t="s">
        <v>6351</v>
      </c>
      <c r="B1523" s="1" t="s">
        <v>6352</v>
      </c>
      <c r="C1523" s="1" t="s">
        <v>6353</v>
      </c>
      <c r="D1523" s="3" t="s">
        <v>6354</v>
      </c>
      <c r="E1523" s="2" t="str">
        <f>IMAGE("http://ift.tt/LAGRRJ",1)</f>
        <v/>
      </c>
      <c r="F1523" s="1" t="s">
        <v>4</v>
      </c>
      <c r="G1523" s="3" t="s">
        <v>6355</v>
      </c>
    </row>
    <row r="1524">
      <c r="A1524" s="1" t="s">
        <v>6356</v>
      </c>
      <c r="B1524" s="1" t="s">
        <v>6357</v>
      </c>
      <c r="C1524" s="1" t="s">
        <v>6358</v>
      </c>
      <c r="D1524" s="1" t="s">
        <v>6359</v>
      </c>
      <c r="E1524" s="2" t="str">
        <f t="shared" ref="E1524:E1525" si="201">IMAGE("http://ift.tt/eA8V8J",1)</f>
        <v/>
      </c>
      <c r="F1524" s="1" t="s">
        <v>4</v>
      </c>
      <c r="G1524" s="3" t="s">
        <v>6360</v>
      </c>
    </row>
    <row r="1525">
      <c r="A1525" s="1" t="s">
        <v>6361</v>
      </c>
      <c r="B1525" s="1" t="s">
        <v>6362</v>
      </c>
      <c r="C1525" s="1" t="s">
        <v>6363</v>
      </c>
      <c r="D1525" s="1" t="s">
        <v>6364</v>
      </c>
      <c r="E1525" s="2" t="str">
        <f t="shared" si="201"/>
        <v/>
      </c>
      <c r="F1525" s="1" t="s">
        <v>4</v>
      </c>
      <c r="G1525" s="3" t="s">
        <v>6365</v>
      </c>
    </row>
    <row r="1526">
      <c r="A1526" s="1" t="s">
        <v>6366</v>
      </c>
      <c r="B1526" s="1" t="s">
        <v>6367</v>
      </c>
      <c r="C1526" s="1" t="s">
        <v>6368</v>
      </c>
      <c r="D1526" s="3" t="s">
        <v>6369</v>
      </c>
      <c r="E1526" s="2" t="str">
        <f>IMAGE("http://ift.tt/1g4lqlY",1)</f>
        <v/>
      </c>
      <c r="F1526" s="1" t="s">
        <v>4</v>
      </c>
      <c r="G1526" s="3" t="s">
        <v>6370</v>
      </c>
    </row>
    <row r="1527">
      <c r="A1527" s="1" t="s">
        <v>6371</v>
      </c>
      <c r="B1527" s="1" t="s">
        <v>6372</v>
      </c>
      <c r="C1527" s="1" t="s">
        <v>6373</v>
      </c>
      <c r="D1527" s="3" t="s">
        <v>6374</v>
      </c>
      <c r="E1527" s="2" t="str">
        <f>IMAGE("http://ift.tt/1cXdT9R",1)</f>
        <v/>
      </c>
      <c r="F1527" s="1" t="s">
        <v>4</v>
      </c>
      <c r="G1527" s="3" t="s">
        <v>6375</v>
      </c>
    </row>
    <row r="1528">
      <c r="A1528" s="1" t="s">
        <v>6376</v>
      </c>
      <c r="B1528" s="1" t="s">
        <v>6377</v>
      </c>
      <c r="C1528" s="1" t="s">
        <v>6378</v>
      </c>
      <c r="D1528" s="3" t="s">
        <v>6379</v>
      </c>
      <c r="E1528" s="2" t="str">
        <f>IMAGE("http://ift.tt/1hcXBcF",1)</f>
        <v/>
      </c>
      <c r="F1528" s="1" t="s">
        <v>4</v>
      </c>
      <c r="G1528" s="3" t="s">
        <v>6380</v>
      </c>
    </row>
    <row r="1529">
      <c r="A1529" s="1" t="s">
        <v>6376</v>
      </c>
      <c r="B1529" s="1" t="s">
        <v>6381</v>
      </c>
      <c r="C1529" s="1" t="s">
        <v>6382</v>
      </c>
      <c r="D1529" s="3" t="s">
        <v>6383</v>
      </c>
      <c r="E1529" s="2" t="str">
        <f>IMAGE("http://ift.tt/Mn5Rx8",1)</f>
        <v/>
      </c>
      <c r="F1529" s="1" t="s">
        <v>4</v>
      </c>
      <c r="G1529" s="3" t="s">
        <v>6384</v>
      </c>
    </row>
    <row r="1530">
      <c r="A1530" s="1" t="s">
        <v>6385</v>
      </c>
      <c r="B1530" s="1" t="s">
        <v>6386</v>
      </c>
      <c r="C1530" s="1" t="s">
        <v>6387</v>
      </c>
      <c r="D1530" s="3" t="s">
        <v>6388</v>
      </c>
      <c r="E1530" s="2" t="str">
        <f>IMAGE("http://ift.tt/1fUjdLg",1)</f>
        <v/>
      </c>
      <c r="F1530" s="1" t="s">
        <v>4</v>
      </c>
      <c r="G1530" s="3" t="s">
        <v>6389</v>
      </c>
    </row>
    <row r="1531">
      <c r="A1531" s="1" t="s">
        <v>6390</v>
      </c>
      <c r="B1531" s="1" t="s">
        <v>6391</v>
      </c>
      <c r="C1531" s="1" t="s">
        <v>6392</v>
      </c>
      <c r="D1531" s="3" t="s">
        <v>6393</v>
      </c>
      <c r="E1531" s="2" t="str">
        <f>IMAGE("http://ift.tt/1fUjjSX",1)</f>
        <v/>
      </c>
      <c r="F1531" s="1" t="s">
        <v>4</v>
      </c>
      <c r="G1531" s="3" t="s">
        <v>6394</v>
      </c>
    </row>
    <row r="1532">
      <c r="A1532" s="1" t="s">
        <v>6395</v>
      </c>
      <c r="B1532" s="1" t="s">
        <v>5448</v>
      </c>
      <c r="C1532" s="1" t="s">
        <v>6396</v>
      </c>
      <c r="D1532" s="1" t="s">
        <v>6397</v>
      </c>
      <c r="E1532" s="2" t="str">
        <f>IMAGE("http://ift.tt/eA8V8J",1)</f>
        <v/>
      </c>
      <c r="F1532" s="1" t="s">
        <v>4</v>
      </c>
      <c r="G1532" s="3" t="s">
        <v>6398</v>
      </c>
    </row>
    <row r="1533">
      <c r="A1533" s="1" t="s">
        <v>6399</v>
      </c>
      <c r="B1533" s="1" t="s">
        <v>6400</v>
      </c>
      <c r="C1533" s="1" t="s">
        <v>6401</v>
      </c>
      <c r="D1533" s="3" t="s">
        <v>6402</v>
      </c>
      <c r="E1533" s="2" t="str">
        <f>IMAGE("http://ift.tt/1fUjwWo",1)</f>
        <v/>
      </c>
      <c r="F1533" s="1" t="s">
        <v>4</v>
      </c>
      <c r="G1533" s="3" t="s">
        <v>6403</v>
      </c>
    </row>
    <row r="1534">
      <c r="A1534" s="1" t="s">
        <v>6404</v>
      </c>
      <c r="B1534" s="1" t="s">
        <v>6405</v>
      </c>
      <c r="C1534" s="1" t="s">
        <v>6406</v>
      </c>
      <c r="D1534" s="1" t="s">
        <v>6407</v>
      </c>
      <c r="E1534" s="2" t="str">
        <f t="shared" ref="E1534:E1538" si="202">IMAGE("http://ift.tt/eA8V8J",1)</f>
        <v/>
      </c>
      <c r="F1534" s="1" t="s">
        <v>4</v>
      </c>
      <c r="G1534" s="3" t="s">
        <v>6408</v>
      </c>
    </row>
    <row r="1535">
      <c r="A1535" s="1" t="s">
        <v>6409</v>
      </c>
      <c r="B1535" s="1" t="s">
        <v>6410</v>
      </c>
      <c r="C1535" s="1" t="s">
        <v>6411</v>
      </c>
      <c r="D1535" s="1" t="s">
        <v>6412</v>
      </c>
      <c r="E1535" s="2" t="str">
        <f t="shared" si="202"/>
        <v/>
      </c>
      <c r="F1535" s="1" t="s">
        <v>4</v>
      </c>
      <c r="G1535" s="3" t="s">
        <v>6413</v>
      </c>
    </row>
    <row r="1536">
      <c r="A1536" s="1" t="s">
        <v>6414</v>
      </c>
      <c r="B1536" s="1" t="s">
        <v>6415</v>
      </c>
      <c r="C1536" s="1" t="s">
        <v>6416</v>
      </c>
      <c r="D1536" s="1" t="s">
        <v>6417</v>
      </c>
      <c r="E1536" s="2" t="str">
        <f t="shared" si="202"/>
        <v/>
      </c>
      <c r="F1536" s="1" t="s">
        <v>4</v>
      </c>
      <c r="G1536" s="3" t="s">
        <v>6418</v>
      </c>
    </row>
    <row r="1537">
      <c r="A1537" s="1" t="s">
        <v>6419</v>
      </c>
      <c r="B1537" s="1" t="s">
        <v>1517</v>
      </c>
      <c r="C1537" s="1" t="s">
        <v>6420</v>
      </c>
      <c r="D1537" s="3" t="s">
        <v>6421</v>
      </c>
      <c r="E1537" s="2" t="str">
        <f t="shared" si="202"/>
        <v/>
      </c>
      <c r="F1537" s="1" t="s">
        <v>4</v>
      </c>
      <c r="G1537" s="3" t="s">
        <v>6422</v>
      </c>
    </row>
    <row r="1538">
      <c r="A1538" s="1" t="s">
        <v>6419</v>
      </c>
      <c r="B1538" s="1" t="s">
        <v>6423</v>
      </c>
      <c r="C1538" s="1" t="s">
        <v>6424</v>
      </c>
      <c r="D1538" s="3" t="s">
        <v>6425</v>
      </c>
      <c r="E1538" s="2" t="str">
        <f t="shared" si="202"/>
        <v/>
      </c>
      <c r="F1538" s="1" t="s">
        <v>4</v>
      </c>
      <c r="G1538" s="3" t="s">
        <v>6426</v>
      </c>
    </row>
    <row r="1539">
      <c r="A1539" s="1" t="s">
        <v>6371</v>
      </c>
      <c r="B1539" s="1" t="s">
        <v>6372</v>
      </c>
      <c r="C1539" s="1" t="s">
        <v>6373</v>
      </c>
      <c r="D1539" s="3" t="s">
        <v>6374</v>
      </c>
      <c r="E1539" s="2" t="str">
        <f>IMAGE("http://ift.tt/1cXdT9R",1)</f>
        <v/>
      </c>
      <c r="F1539" s="1" t="s">
        <v>4</v>
      </c>
      <c r="G1539" s="3" t="s">
        <v>6375</v>
      </c>
    </row>
    <row r="1540">
      <c r="A1540" s="1" t="s">
        <v>6376</v>
      </c>
      <c r="B1540" s="1" t="s">
        <v>6377</v>
      </c>
      <c r="C1540" s="1" t="s">
        <v>6378</v>
      </c>
      <c r="D1540" s="3" t="s">
        <v>6379</v>
      </c>
      <c r="E1540" s="2" t="str">
        <f>IMAGE("http://ift.tt/1hcXBcF",1)</f>
        <v/>
      </c>
      <c r="F1540" s="1" t="s">
        <v>4</v>
      </c>
      <c r="G1540" s="3" t="s">
        <v>6380</v>
      </c>
    </row>
    <row r="1541">
      <c r="A1541" s="1" t="s">
        <v>6376</v>
      </c>
      <c r="B1541" s="1" t="s">
        <v>6381</v>
      </c>
      <c r="C1541" s="1" t="s">
        <v>6382</v>
      </c>
      <c r="D1541" s="3" t="s">
        <v>6383</v>
      </c>
      <c r="E1541" s="2" t="str">
        <f>IMAGE("http://ift.tt/Mn5Rx8",1)</f>
        <v/>
      </c>
      <c r="F1541" s="1" t="s">
        <v>4</v>
      </c>
      <c r="G1541" s="3" t="s">
        <v>6384</v>
      </c>
    </row>
    <row r="1542">
      <c r="A1542" s="1" t="s">
        <v>6385</v>
      </c>
      <c r="B1542" s="1" t="s">
        <v>6386</v>
      </c>
      <c r="C1542" s="1" t="s">
        <v>6387</v>
      </c>
      <c r="D1542" s="3" t="s">
        <v>6388</v>
      </c>
      <c r="E1542" s="2" t="str">
        <f>IMAGE("http://ift.tt/1fUjdLg",1)</f>
        <v/>
      </c>
      <c r="F1542" s="1" t="s">
        <v>4</v>
      </c>
      <c r="G1542" s="3" t="s">
        <v>6389</v>
      </c>
    </row>
    <row r="1543">
      <c r="A1543" s="1" t="s">
        <v>6390</v>
      </c>
      <c r="B1543" s="1" t="s">
        <v>6391</v>
      </c>
      <c r="C1543" s="1" t="s">
        <v>6392</v>
      </c>
      <c r="D1543" s="3" t="s">
        <v>6393</v>
      </c>
      <c r="E1543" s="2" t="str">
        <f>IMAGE("http://ift.tt/1fUjjSX",1)</f>
        <v/>
      </c>
      <c r="F1543" s="1" t="s">
        <v>4</v>
      </c>
      <c r="G1543" s="3" t="s">
        <v>6394</v>
      </c>
    </row>
    <row r="1544">
      <c r="A1544" s="1" t="s">
        <v>6395</v>
      </c>
      <c r="B1544" s="1" t="s">
        <v>5448</v>
      </c>
      <c r="C1544" s="1" t="s">
        <v>6396</v>
      </c>
      <c r="D1544" s="1" t="s">
        <v>6397</v>
      </c>
      <c r="E1544" s="2" t="str">
        <f>IMAGE("http://ift.tt/eA8V8J",1)</f>
        <v/>
      </c>
      <c r="F1544" s="1" t="s">
        <v>4</v>
      </c>
      <c r="G1544" s="3" t="s">
        <v>6398</v>
      </c>
    </row>
    <row r="1545">
      <c r="A1545" s="1" t="s">
        <v>6399</v>
      </c>
      <c r="B1545" s="1" t="s">
        <v>6400</v>
      </c>
      <c r="C1545" s="1" t="s">
        <v>6401</v>
      </c>
      <c r="D1545" s="3" t="s">
        <v>6402</v>
      </c>
      <c r="E1545" s="2" t="str">
        <f>IMAGE("http://ift.tt/1fUjwWo",1)</f>
        <v/>
      </c>
      <c r="F1545" s="1" t="s">
        <v>4</v>
      </c>
      <c r="G1545" s="3" t="s">
        <v>6403</v>
      </c>
    </row>
    <row r="1546">
      <c r="A1546" s="1" t="s">
        <v>6404</v>
      </c>
      <c r="B1546" s="1" t="s">
        <v>6405</v>
      </c>
      <c r="C1546" s="1" t="s">
        <v>6406</v>
      </c>
      <c r="D1546" s="1" t="s">
        <v>6407</v>
      </c>
      <c r="E1546" s="2" t="str">
        <f t="shared" ref="E1546:E1547" si="203">IMAGE("http://ift.tt/eA8V8J",1)</f>
        <v/>
      </c>
      <c r="F1546" s="1" t="s">
        <v>4</v>
      </c>
      <c r="G1546" s="3" t="s">
        <v>6408</v>
      </c>
    </row>
    <row r="1547">
      <c r="A1547" s="1" t="s">
        <v>6409</v>
      </c>
      <c r="B1547" s="1" t="s">
        <v>6410</v>
      </c>
      <c r="C1547" s="1" t="s">
        <v>6411</v>
      </c>
      <c r="D1547" s="1" t="s">
        <v>6412</v>
      </c>
      <c r="E1547" s="2" t="str">
        <f t="shared" si="203"/>
        <v/>
      </c>
      <c r="F1547" s="1" t="s">
        <v>4</v>
      </c>
      <c r="G1547" s="3" t="s">
        <v>6413</v>
      </c>
    </row>
    <row r="1548">
      <c r="A1548" s="1" t="s">
        <v>6427</v>
      </c>
      <c r="B1548" s="1" t="s">
        <v>6428</v>
      </c>
      <c r="C1548" s="1" t="s">
        <v>6429</v>
      </c>
      <c r="D1548" s="3" t="s">
        <v>6430</v>
      </c>
      <c r="E1548" s="2" t="str">
        <f>IMAGE("http://ift.tt/1c3iUtj",1)</f>
        <v/>
      </c>
      <c r="F1548" s="1" t="s">
        <v>4</v>
      </c>
      <c r="G1548" s="3" t="s">
        <v>6431</v>
      </c>
    </row>
    <row r="1549">
      <c r="A1549" s="1" t="s">
        <v>6432</v>
      </c>
      <c r="B1549" s="1" t="s">
        <v>6433</v>
      </c>
      <c r="C1549" s="1" t="s">
        <v>6434</v>
      </c>
      <c r="D1549" s="1" t="s">
        <v>9</v>
      </c>
      <c r="E1549" s="2" t="str">
        <f>IMAGE("http://ift.tt/eA8V8J",1)</f>
        <v/>
      </c>
      <c r="F1549" s="1" t="s">
        <v>4</v>
      </c>
      <c r="G1549" s="3" t="s">
        <v>6435</v>
      </c>
    </row>
    <row r="1550">
      <c r="A1550" s="1" t="s">
        <v>6436</v>
      </c>
      <c r="B1550" s="1" t="s">
        <v>469</v>
      </c>
      <c r="C1550" s="1" t="s">
        <v>6437</v>
      </c>
      <c r="D1550" s="3" t="s">
        <v>6438</v>
      </c>
      <c r="E1550" s="2" t="str">
        <f>IMAGE("http://ift.tt/1bxccPB",1)</f>
        <v/>
      </c>
      <c r="F1550" s="1" t="s">
        <v>4</v>
      </c>
      <c r="G1550" s="3" t="s">
        <v>6439</v>
      </c>
    </row>
    <row r="1551">
      <c r="A1551" s="1" t="s">
        <v>6436</v>
      </c>
      <c r="B1551" s="1" t="s">
        <v>6440</v>
      </c>
      <c r="C1551" s="1" t="s">
        <v>6441</v>
      </c>
      <c r="D1551" s="1" t="s">
        <v>6442</v>
      </c>
      <c r="E1551" s="2" t="str">
        <f t="shared" ref="E1551:E1552" si="204">IMAGE("http://ift.tt/eA8V8J",1)</f>
        <v/>
      </c>
      <c r="F1551" s="1" t="s">
        <v>4</v>
      </c>
      <c r="G1551" s="3" t="s">
        <v>6443</v>
      </c>
    </row>
    <row r="1552">
      <c r="A1552" s="1" t="s">
        <v>6444</v>
      </c>
      <c r="B1552" s="1" t="s">
        <v>255</v>
      </c>
      <c r="C1552" s="1" t="s">
        <v>6445</v>
      </c>
      <c r="D1552" s="3" t="s">
        <v>6446</v>
      </c>
      <c r="E1552" s="2" t="str">
        <f t="shared" si="204"/>
        <v/>
      </c>
      <c r="F1552" s="1" t="s">
        <v>4</v>
      </c>
      <c r="G1552" s="3" t="s">
        <v>6447</v>
      </c>
    </row>
    <row r="1553">
      <c r="A1553" s="1" t="s">
        <v>6448</v>
      </c>
      <c r="B1553" s="1" t="s">
        <v>274</v>
      </c>
      <c r="C1553" s="1" t="s">
        <v>6449</v>
      </c>
      <c r="D1553" s="3" t="s">
        <v>6450</v>
      </c>
      <c r="E1553" s="2" t="str">
        <f>IMAGE("http://ift.tt/1bxchTf",1)</f>
        <v/>
      </c>
      <c r="F1553" s="1" t="s">
        <v>4</v>
      </c>
      <c r="G1553" s="3" t="s">
        <v>6451</v>
      </c>
    </row>
    <row r="1554">
      <c r="A1554" s="1" t="s">
        <v>6452</v>
      </c>
      <c r="B1554" s="1" t="s">
        <v>6453</v>
      </c>
      <c r="C1554" s="1" t="s">
        <v>6454</v>
      </c>
      <c r="D1554" s="3" t="s">
        <v>6455</v>
      </c>
      <c r="E1554" s="2" t="str">
        <f>IMAGE("http://ift.tt/eA8V8J",1)</f>
        <v/>
      </c>
      <c r="F1554" s="1" t="s">
        <v>4</v>
      </c>
      <c r="G1554" s="3" t="s">
        <v>6456</v>
      </c>
    </row>
    <row r="1555">
      <c r="A1555" s="1" t="s">
        <v>6457</v>
      </c>
      <c r="B1555" s="1" t="s">
        <v>416</v>
      </c>
      <c r="C1555" s="1" t="s">
        <v>6458</v>
      </c>
      <c r="D1555" s="3" t="s">
        <v>6459</v>
      </c>
      <c r="E1555" s="2" t="str">
        <f>IMAGE("http://ift.tt/1cV3Yl4",1)</f>
        <v/>
      </c>
      <c r="F1555" s="1" t="s">
        <v>4</v>
      </c>
      <c r="G1555" s="3" t="s">
        <v>6460</v>
      </c>
    </row>
    <row r="1556">
      <c r="A1556" s="1" t="s">
        <v>6461</v>
      </c>
      <c r="B1556" s="1" t="s">
        <v>5777</v>
      </c>
      <c r="C1556" s="1" t="s">
        <v>6462</v>
      </c>
      <c r="D1556" s="1" t="s">
        <v>6463</v>
      </c>
      <c r="E1556" s="2" t="str">
        <f t="shared" ref="E1556:E1558" si="205">IMAGE("http://ift.tt/eA8V8J",1)</f>
        <v/>
      </c>
      <c r="F1556" s="1" t="s">
        <v>4</v>
      </c>
      <c r="G1556" s="3" t="s">
        <v>6464</v>
      </c>
    </row>
    <row r="1557">
      <c r="A1557" s="1" t="s">
        <v>6465</v>
      </c>
      <c r="B1557" s="1" t="s">
        <v>6466</v>
      </c>
      <c r="C1557" s="1" t="s">
        <v>6467</v>
      </c>
      <c r="D1557" s="1" t="s">
        <v>6468</v>
      </c>
      <c r="E1557" s="2" t="str">
        <f t="shared" si="205"/>
        <v/>
      </c>
      <c r="F1557" s="1" t="s">
        <v>4</v>
      </c>
      <c r="G1557" s="3" t="s">
        <v>6469</v>
      </c>
    </row>
    <row r="1558">
      <c r="A1558" s="1" t="s">
        <v>6470</v>
      </c>
      <c r="B1558" s="1" t="s">
        <v>6471</v>
      </c>
      <c r="C1558" s="1" t="s">
        <v>6472</v>
      </c>
      <c r="D1558" s="1" t="s">
        <v>6473</v>
      </c>
      <c r="E1558" s="2" t="str">
        <f t="shared" si="205"/>
        <v/>
      </c>
      <c r="F1558" s="1" t="s">
        <v>4</v>
      </c>
      <c r="G1558" s="3" t="s">
        <v>6474</v>
      </c>
    </row>
    <row r="1559">
      <c r="A1559" s="1" t="s">
        <v>6475</v>
      </c>
      <c r="B1559" s="1" t="s">
        <v>6476</v>
      </c>
      <c r="C1559" s="1" t="s">
        <v>6477</v>
      </c>
      <c r="D1559" s="3" t="s">
        <v>6478</v>
      </c>
      <c r="E1559" s="2" t="str">
        <f>IMAGE("http://ift.tt/1esQxdV",1)</f>
        <v/>
      </c>
      <c r="F1559" s="1" t="s">
        <v>4</v>
      </c>
      <c r="G1559" s="3" t="s">
        <v>6479</v>
      </c>
    </row>
    <row r="1560">
      <c r="A1560" s="1" t="s">
        <v>6480</v>
      </c>
      <c r="B1560" s="1" t="s">
        <v>985</v>
      </c>
      <c r="C1560" s="1" t="s">
        <v>6481</v>
      </c>
      <c r="D1560" s="3" t="s">
        <v>6482</v>
      </c>
      <c r="E1560" s="2" t="str">
        <f>IMAGE("http://ift.tt/1iuv0QC",1)</f>
        <v/>
      </c>
      <c r="F1560" s="1" t="s">
        <v>4</v>
      </c>
      <c r="G1560" s="3" t="s">
        <v>6483</v>
      </c>
    </row>
    <row r="1561">
      <c r="A1561" s="1" t="s">
        <v>6480</v>
      </c>
      <c r="B1561" s="1" t="s">
        <v>985</v>
      </c>
      <c r="C1561" s="1" t="s">
        <v>6484</v>
      </c>
      <c r="D1561" s="3" t="s">
        <v>6485</v>
      </c>
      <c r="E1561" s="2" t="str">
        <f>IMAGE("http://ift.tt/1kfiOa5",1)</f>
        <v/>
      </c>
      <c r="F1561" s="1" t="s">
        <v>4</v>
      </c>
      <c r="G1561" s="3" t="s">
        <v>6486</v>
      </c>
    </row>
    <row r="1562">
      <c r="A1562" s="1" t="s">
        <v>6487</v>
      </c>
      <c r="B1562" s="1" t="s">
        <v>5777</v>
      </c>
      <c r="C1562" s="1" t="s">
        <v>6488</v>
      </c>
      <c r="D1562" s="1" t="s">
        <v>6489</v>
      </c>
      <c r="E1562" s="2" t="str">
        <f t="shared" ref="E1562:E1563" si="206">IMAGE("http://ift.tt/eA8V8J",1)</f>
        <v/>
      </c>
      <c r="F1562" s="1" t="s">
        <v>4</v>
      </c>
      <c r="G1562" s="3" t="s">
        <v>6490</v>
      </c>
    </row>
    <row r="1563">
      <c r="A1563" s="1" t="s">
        <v>6491</v>
      </c>
      <c r="B1563" s="1" t="s">
        <v>6492</v>
      </c>
      <c r="C1563" s="1" t="s">
        <v>6493</v>
      </c>
      <c r="D1563" s="1" t="s">
        <v>6494</v>
      </c>
      <c r="E1563" s="2" t="str">
        <f t="shared" si="206"/>
        <v/>
      </c>
      <c r="F1563" s="1" t="s">
        <v>4</v>
      </c>
      <c r="G1563" s="3" t="s">
        <v>6495</v>
      </c>
    </row>
    <row r="1564">
      <c r="A1564" s="1" t="s">
        <v>6496</v>
      </c>
      <c r="B1564" s="1" t="s">
        <v>6497</v>
      </c>
      <c r="C1564" s="1" t="s">
        <v>6498</v>
      </c>
      <c r="D1564" s="3" t="s">
        <v>6499</v>
      </c>
      <c r="E1564" s="2" t="str">
        <f>IMAGE("http://ift.tt/1aoZxub",1)</f>
        <v/>
      </c>
      <c r="F1564" s="1" t="s">
        <v>4</v>
      </c>
      <c r="G1564" s="3" t="s">
        <v>6500</v>
      </c>
    </row>
    <row r="1565">
      <c r="A1565" s="1" t="s">
        <v>6501</v>
      </c>
      <c r="B1565" s="1" t="s">
        <v>6502</v>
      </c>
      <c r="C1565" s="1" t="s">
        <v>6503</v>
      </c>
      <c r="D1565" s="1" t="s">
        <v>6504</v>
      </c>
      <c r="E1565" s="2" t="str">
        <f t="shared" ref="E1565:E1567" si="207">IMAGE("http://ift.tt/eA8V8J",1)</f>
        <v/>
      </c>
      <c r="F1565" s="1" t="s">
        <v>4</v>
      </c>
      <c r="G1565" s="3" t="s">
        <v>6505</v>
      </c>
    </row>
    <row r="1566">
      <c r="A1566" s="1" t="s">
        <v>6506</v>
      </c>
      <c r="B1566" s="1" t="s">
        <v>1093</v>
      </c>
      <c r="C1566" s="1" t="s">
        <v>6507</v>
      </c>
      <c r="D1566" s="1" t="s">
        <v>6508</v>
      </c>
      <c r="E1566" s="2" t="str">
        <f t="shared" si="207"/>
        <v/>
      </c>
      <c r="F1566" s="1" t="s">
        <v>4</v>
      </c>
      <c r="G1566" s="3" t="s">
        <v>6509</v>
      </c>
    </row>
    <row r="1567">
      <c r="A1567" s="1" t="s">
        <v>6510</v>
      </c>
      <c r="B1567" s="1" t="s">
        <v>6511</v>
      </c>
      <c r="C1567" s="1" t="s">
        <v>6512</v>
      </c>
      <c r="D1567" s="1" t="s">
        <v>6513</v>
      </c>
      <c r="E1567" s="2" t="str">
        <f t="shared" si="207"/>
        <v/>
      </c>
      <c r="F1567" s="1" t="s">
        <v>4</v>
      </c>
      <c r="G1567" s="3" t="s">
        <v>6514</v>
      </c>
    </row>
    <row r="1568">
      <c r="A1568" s="1" t="s">
        <v>6515</v>
      </c>
      <c r="B1568" s="1" t="s">
        <v>6516</v>
      </c>
      <c r="C1568" s="1" t="s">
        <v>6517</v>
      </c>
      <c r="D1568" s="3" t="s">
        <v>6518</v>
      </c>
      <c r="E1568" s="2" t="str">
        <f>IMAGE("http://ift.tt/1fxk8iP",1)</f>
        <v/>
      </c>
      <c r="F1568" s="1" t="s">
        <v>4</v>
      </c>
      <c r="G1568" s="3" t="s">
        <v>6519</v>
      </c>
    </row>
    <row r="1569">
      <c r="A1569" s="1" t="s">
        <v>6520</v>
      </c>
      <c r="B1569" s="1" t="s">
        <v>6521</v>
      </c>
      <c r="C1569" s="1" t="s">
        <v>6522</v>
      </c>
      <c r="D1569" s="3" t="s">
        <v>6523</v>
      </c>
      <c r="E1569" s="2" t="str">
        <f>IMAGE("http://ift.tt/LSER8b",1)</f>
        <v/>
      </c>
      <c r="F1569" s="1" t="s">
        <v>4</v>
      </c>
      <c r="G1569" s="3" t="s">
        <v>6524</v>
      </c>
    </row>
    <row r="1570">
      <c r="A1570" s="1" t="s">
        <v>6525</v>
      </c>
      <c r="B1570" s="1" t="s">
        <v>6526</v>
      </c>
      <c r="C1570" s="1" t="s">
        <v>6527</v>
      </c>
      <c r="D1570" s="3" t="s">
        <v>6528</v>
      </c>
      <c r="E1570" s="2" t="str">
        <f>IMAGE("http://ift.tt/1fxkzJV",1)</f>
        <v/>
      </c>
      <c r="F1570" s="1" t="s">
        <v>4</v>
      </c>
      <c r="G1570" s="3" t="s">
        <v>6529</v>
      </c>
    </row>
    <row r="1571">
      <c r="A1571" s="1" t="s">
        <v>6530</v>
      </c>
      <c r="B1571" s="1" t="s">
        <v>635</v>
      </c>
      <c r="C1571" s="1" t="s">
        <v>6531</v>
      </c>
      <c r="D1571" s="3" t="s">
        <v>6532</v>
      </c>
      <c r="E1571" s="2" t="str">
        <f>IMAGE("http://ift.tt/1fxkFRU",1)</f>
        <v/>
      </c>
      <c r="F1571" s="1" t="s">
        <v>4</v>
      </c>
      <c r="G1571" s="3" t="s">
        <v>6533</v>
      </c>
    </row>
    <row r="1572">
      <c r="A1572" s="1" t="s">
        <v>6534</v>
      </c>
      <c r="B1572" s="1" t="s">
        <v>635</v>
      </c>
      <c r="C1572" s="1" t="s">
        <v>6535</v>
      </c>
      <c r="D1572" s="3" t="s">
        <v>6536</v>
      </c>
      <c r="E1572" s="2" t="str">
        <f>IMAGE("http://ift.tt/1fUSXQS",1)</f>
        <v/>
      </c>
      <c r="F1572" s="1" t="s">
        <v>4</v>
      </c>
      <c r="G1572" s="3" t="s">
        <v>6537</v>
      </c>
    </row>
    <row r="1573">
      <c r="A1573" s="1" t="s">
        <v>6538</v>
      </c>
      <c r="B1573" s="1" t="s">
        <v>6539</v>
      </c>
      <c r="C1573" s="1" t="s">
        <v>6540</v>
      </c>
      <c r="D1573" s="1" t="s">
        <v>6541</v>
      </c>
      <c r="E1573" s="2" t="str">
        <f>IMAGE("http://ift.tt/eA8V8J",1)</f>
        <v/>
      </c>
      <c r="F1573" s="1" t="s">
        <v>4</v>
      </c>
      <c r="G1573" s="3" t="s">
        <v>6542</v>
      </c>
    </row>
    <row r="1574">
      <c r="A1574" s="1" t="s">
        <v>6543</v>
      </c>
      <c r="B1574" s="1" t="s">
        <v>6544</v>
      </c>
      <c r="C1574" s="1" t="s">
        <v>6545</v>
      </c>
      <c r="D1574" s="3" t="s">
        <v>6546</v>
      </c>
      <c r="E1574" s="2" t="str">
        <f>IMAGE("http://ift.tt/1jhRx6Q",1)</f>
        <v/>
      </c>
      <c r="F1574" s="1" t="s">
        <v>4</v>
      </c>
      <c r="G1574" s="3" t="s">
        <v>6547</v>
      </c>
    </row>
    <row r="1575">
      <c r="A1575" s="1" t="s">
        <v>6543</v>
      </c>
      <c r="B1575" s="1" t="s">
        <v>6548</v>
      </c>
      <c r="C1575" s="1" t="s">
        <v>6549</v>
      </c>
      <c r="D1575" s="3" t="s">
        <v>6550</v>
      </c>
      <c r="E1575" s="2" t="str">
        <f>IMAGE("http://ift.tt/1cXD3oS?",1)</f>
        <v/>
      </c>
      <c r="F1575" s="1" t="s">
        <v>4</v>
      </c>
      <c r="G1575" s="3" t="s">
        <v>6551</v>
      </c>
    </row>
    <row r="1576">
      <c r="A1576" s="1" t="s">
        <v>6552</v>
      </c>
      <c r="B1576" s="1" t="s">
        <v>6033</v>
      </c>
      <c r="C1576" s="1" t="s">
        <v>6553</v>
      </c>
      <c r="D1576" s="1" t="s">
        <v>6554</v>
      </c>
      <c r="E1576" s="2" t="str">
        <f>IMAGE("http://ift.tt/eA8V8J",1)</f>
        <v/>
      </c>
      <c r="F1576" s="1" t="s">
        <v>4</v>
      </c>
      <c r="G1576" s="3" t="s">
        <v>6555</v>
      </c>
    </row>
    <row r="1577">
      <c r="A1577" s="1" t="s">
        <v>6556</v>
      </c>
      <c r="B1577" s="1" t="s">
        <v>6557</v>
      </c>
      <c r="C1577" s="1" t="s">
        <v>6558</v>
      </c>
      <c r="D1577" s="3" t="s">
        <v>6559</v>
      </c>
      <c r="E1577" s="2" t="str">
        <f>IMAGE("http://ift.tt/1boVbGA",1)</f>
        <v/>
      </c>
      <c r="F1577" s="1" t="s">
        <v>4</v>
      </c>
      <c r="G1577" s="3" t="s">
        <v>6560</v>
      </c>
    </row>
    <row r="1578">
      <c r="A1578" s="1" t="s">
        <v>6506</v>
      </c>
      <c r="B1578" s="1" t="s">
        <v>1093</v>
      </c>
      <c r="C1578" s="1" t="s">
        <v>6507</v>
      </c>
      <c r="D1578" s="1" t="s">
        <v>6508</v>
      </c>
      <c r="E1578" s="2" t="str">
        <f t="shared" ref="E1578:E1579" si="208">IMAGE("http://ift.tt/eA8V8J",1)</f>
        <v/>
      </c>
      <c r="F1578" s="1" t="s">
        <v>4</v>
      </c>
      <c r="G1578" s="3" t="s">
        <v>6509</v>
      </c>
    </row>
    <row r="1579">
      <c r="A1579" s="1" t="s">
        <v>6510</v>
      </c>
      <c r="B1579" s="1" t="s">
        <v>6511</v>
      </c>
      <c r="C1579" s="1" t="s">
        <v>6512</v>
      </c>
      <c r="D1579" s="1" t="s">
        <v>6513</v>
      </c>
      <c r="E1579" s="2" t="str">
        <f t="shared" si="208"/>
        <v/>
      </c>
      <c r="F1579" s="1" t="s">
        <v>4</v>
      </c>
      <c r="G1579" s="3" t="s">
        <v>6514</v>
      </c>
    </row>
    <row r="1580">
      <c r="A1580" s="1" t="s">
        <v>6515</v>
      </c>
      <c r="B1580" s="1" t="s">
        <v>6516</v>
      </c>
      <c r="C1580" s="1" t="s">
        <v>6517</v>
      </c>
      <c r="D1580" s="3" t="s">
        <v>6518</v>
      </c>
      <c r="E1580" s="2" t="str">
        <f>IMAGE("http://ift.tt/1fxk8iP",1)</f>
        <v/>
      </c>
      <c r="F1580" s="1" t="s">
        <v>4</v>
      </c>
      <c r="G1580" s="3" t="s">
        <v>6519</v>
      </c>
    </row>
    <row r="1581">
      <c r="A1581" s="1" t="s">
        <v>6520</v>
      </c>
      <c r="B1581" s="1" t="s">
        <v>6521</v>
      </c>
      <c r="C1581" s="1" t="s">
        <v>6522</v>
      </c>
      <c r="D1581" s="3" t="s">
        <v>6523</v>
      </c>
      <c r="E1581" s="2" t="str">
        <f>IMAGE("http://ift.tt/LSER8b",1)</f>
        <v/>
      </c>
      <c r="F1581" s="1" t="s">
        <v>4</v>
      </c>
      <c r="G1581" s="3" t="s">
        <v>6524</v>
      </c>
    </row>
    <row r="1582">
      <c r="A1582" s="1" t="s">
        <v>6561</v>
      </c>
      <c r="B1582" s="1" t="s">
        <v>6562</v>
      </c>
      <c r="C1582" s="1" t="s">
        <v>6563</v>
      </c>
      <c r="D1582" s="1" t="s">
        <v>6564</v>
      </c>
      <c r="E1582" s="2" t="str">
        <f t="shared" ref="E1582:E1584" si="209">IMAGE("http://ift.tt/eA8V8J",1)</f>
        <v/>
      </c>
      <c r="F1582" s="1" t="s">
        <v>4</v>
      </c>
      <c r="G1582" s="3" t="s">
        <v>6565</v>
      </c>
    </row>
    <row r="1583">
      <c r="A1583" s="1" t="s">
        <v>6566</v>
      </c>
      <c r="B1583" s="1" t="s">
        <v>3580</v>
      </c>
      <c r="C1583" s="1" t="s">
        <v>6567</v>
      </c>
      <c r="D1583" s="1" t="s">
        <v>6568</v>
      </c>
      <c r="E1583" s="2" t="str">
        <f t="shared" si="209"/>
        <v/>
      </c>
      <c r="F1583" s="1" t="s">
        <v>4</v>
      </c>
      <c r="G1583" s="3" t="s">
        <v>6569</v>
      </c>
    </row>
    <row r="1584">
      <c r="A1584" s="1" t="s">
        <v>6570</v>
      </c>
      <c r="B1584" s="1" t="s">
        <v>6571</v>
      </c>
      <c r="C1584" s="1" t="s">
        <v>6572</v>
      </c>
      <c r="D1584" s="1" t="s">
        <v>6573</v>
      </c>
      <c r="E1584" s="2" t="str">
        <f t="shared" si="209"/>
        <v/>
      </c>
      <c r="F1584" s="1" t="s">
        <v>4</v>
      </c>
      <c r="G1584" s="3" t="s">
        <v>6574</v>
      </c>
    </row>
    <row r="1585">
      <c r="A1585" s="1" t="s">
        <v>6575</v>
      </c>
      <c r="B1585" s="1" t="s">
        <v>2466</v>
      </c>
      <c r="C1585" s="1" t="s">
        <v>6576</v>
      </c>
      <c r="D1585" s="3" t="s">
        <v>6577</v>
      </c>
      <c r="E1585" s="2" t="str">
        <f>IMAGE("http://ift.tt/1bzSSB9",1)</f>
        <v/>
      </c>
      <c r="F1585" s="1" t="s">
        <v>4</v>
      </c>
      <c r="G1585" s="3" t="s">
        <v>6578</v>
      </c>
    </row>
    <row r="1586">
      <c r="A1586" s="1" t="s">
        <v>6579</v>
      </c>
      <c r="B1586" s="1" t="s">
        <v>6580</v>
      </c>
      <c r="C1586" s="1" t="s">
        <v>6581</v>
      </c>
      <c r="D1586" s="1" t="s">
        <v>6582</v>
      </c>
      <c r="E1586" s="2" t="str">
        <f t="shared" ref="E1586:E1588" si="210">IMAGE("http://ift.tt/eA8V8J",1)</f>
        <v/>
      </c>
      <c r="F1586" s="1" t="s">
        <v>4</v>
      </c>
      <c r="G1586" s="3" t="s">
        <v>6583</v>
      </c>
    </row>
    <row r="1587">
      <c r="A1587" s="1" t="s">
        <v>6584</v>
      </c>
      <c r="B1587" s="1" t="s">
        <v>4826</v>
      </c>
      <c r="C1587" s="1" t="s">
        <v>6585</v>
      </c>
      <c r="D1587" s="1" t="s">
        <v>6586</v>
      </c>
      <c r="E1587" s="2" t="str">
        <f t="shared" si="210"/>
        <v/>
      </c>
      <c r="F1587" s="1" t="s">
        <v>4</v>
      </c>
      <c r="G1587" s="3" t="s">
        <v>6587</v>
      </c>
    </row>
    <row r="1588">
      <c r="A1588" s="1" t="s">
        <v>6588</v>
      </c>
      <c r="B1588" s="1" t="s">
        <v>6589</v>
      </c>
      <c r="C1588" s="1" t="s">
        <v>6590</v>
      </c>
      <c r="D1588" s="1" t="s">
        <v>6591</v>
      </c>
      <c r="E1588" s="2" t="str">
        <f t="shared" si="210"/>
        <v/>
      </c>
      <c r="F1588" s="1" t="s">
        <v>4</v>
      </c>
      <c r="G1588" s="3" t="s">
        <v>6592</v>
      </c>
    </row>
    <row r="1589">
      <c r="A1589" s="1" t="s">
        <v>6593</v>
      </c>
      <c r="B1589" s="1" t="s">
        <v>6594</v>
      </c>
      <c r="C1589" s="1" t="s">
        <v>6595</v>
      </c>
      <c r="D1589" s="3" t="s">
        <v>6596</v>
      </c>
      <c r="E1589" s="2" t="str">
        <f>IMAGE("http://ift.tt/JlmffG",1)</f>
        <v/>
      </c>
      <c r="F1589" s="1" t="s">
        <v>4</v>
      </c>
      <c r="G1589" s="3" t="s">
        <v>6597</v>
      </c>
    </row>
    <row r="1590">
      <c r="A1590" s="1" t="s">
        <v>6598</v>
      </c>
      <c r="B1590" s="1" t="s">
        <v>6599</v>
      </c>
      <c r="C1590" s="1" t="s">
        <v>6600</v>
      </c>
      <c r="D1590" s="1" t="s">
        <v>6601</v>
      </c>
      <c r="E1590" s="2" t="str">
        <f>IMAGE("http://ift.tt/eA8V8J",1)</f>
        <v/>
      </c>
      <c r="F1590" s="1" t="s">
        <v>4</v>
      </c>
      <c r="G1590" s="3" t="s">
        <v>6602</v>
      </c>
    </row>
    <row r="1591">
      <c r="A1591" s="1" t="s">
        <v>6603</v>
      </c>
      <c r="B1591" s="1" t="s">
        <v>4336</v>
      </c>
      <c r="C1591" s="1" t="s">
        <v>6604</v>
      </c>
      <c r="D1591" s="3" t="s">
        <v>6605</v>
      </c>
      <c r="E1591" s="2" t="str">
        <f>IMAGE("http://ift.tt/1eZqeHi",1)</f>
        <v/>
      </c>
      <c r="F1591" s="1" t="s">
        <v>4</v>
      </c>
      <c r="G1591" s="3" t="s">
        <v>6606</v>
      </c>
    </row>
    <row r="1592">
      <c r="A1592" s="1" t="s">
        <v>6607</v>
      </c>
      <c r="B1592" s="1" t="s">
        <v>6608</v>
      </c>
      <c r="C1592" s="1" t="s">
        <v>6609</v>
      </c>
      <c r="D1592" s="3" t="s">
        <v>6610</v>
      </c>
      <c r="E1592" s="2" t="str">
        <f>IMAGE("http://ift.tt/NaWRvp",1)</f>
        <v/>
      </c>
      <c r="F1592" s="1" t="s">
        <v>4</v>
      </c>
      <c r="G1592" s="3" t="s">
        <v>6611</v>
      </c>
    </row>
    <row r="1593">
      <c r="A1593" s="1" t="s">
        <v>6612</v>
      </c>
      <c r="B1593" s="1" t="s">
        <v>6613</v>
      </c>
      <c r="C1593" s="1" t="s">
        <v>6614</v>
      </c>
      <c r="D1593" s="3" t="s">
        <v>6615</v>
      </c>
      <c r="E1593" s="2" t="str">
        <f>IMAGE("http://ift.tt/1ckghGz",1)</f>
        <v/>
      </c>
      <c r="F1593" s="1" t="s">
        <v>4</v>
      </c>
      <c r="G1593" s="3" t="s">
        <v>6616</v>
      </c>
    </row>
    <row r="1594">
      <c r="A1594" s="1" t="s">
        <v>6612</v>
      </c>
      <c r="B1594" s="1" t="s">
        <v>5726</v>
      </c>
      <c r="C1594" s="1" t="s">
        <v>6617</v>
      </c>
      <c r="D1594" s="3" t="s">
        <v>6618</v>
      </c>
      <c r="E1594" s="2" t="str">
        <f>IMAGE("http://ift.tt/eA8V8J",1)</f>
        <v/>
      </c>
      <c r="F1594" s="1" t="s">
        <v>4</v>
      </c>
      <c r="G1594" s="3" t="s">
        <v>6619</v>
      </c>
    </row>
    <row r="1595">
      <c r="A1595" s="1" t="s">
        <v>6620</v>
      </c>
      <c r="B1595" s="1" t="s">
        <v>6621</v>
      </c>
      <c r="C1595" s="1" t="s">
        <v>6622</v>
      </c>
      <c r="D1595" s="3" t="s">
        <v>6623</v>
      </c>
      <c r="E1595" s="2" t="str">
        <f>IMAGE("http://ift.tt/1cRUwxY",1)</f>
        <v/>
      </c>
      <c r="F1595" s="1" t="s">
        <v>4</v>
      </c>
      <c r="G1595" s="3" t="s">
        <v>6624</v>
      </c>
    </row>
    <row r="1596">
      <c r="A1596" s="1" t="s">
        <v>6620</v>
      </c>
      <c r="B1596" s="1" t="s">
        <v>6625</v>
      </c>
      <c r="C1596" s="1" t="s">
        <v>6626</v>
      </c>
      <c r="D1596" s="1" t="s">
        <v>6627</v>
      </c>
      <c r="E1596" s="2" t="str">
        <f t="shared" ref="E1596:E1599" si="211">IMAGE("http://ift.tt/eA8V8J",1)</f>
        <v/>
      </c>
      <c r="F1596" s="1" t="s">
        <v>4</v>
      </c>
      <c r="G1596" s="3" t="s">
        <v>6628</v>
      </c>
    </row>
    <row r="1597">
      <c r="A1597" s="1" t="s">
        <v>6629</v>
      </c>
      <c r="B1597" s="1" t="s">
        <v>6630</v>
      </c>
      <c r="C1597" s="1" t="s">
        <v>6631</v>
      </c>
      <c r="D1597" s="1" t="s">
        <v>6632</v>
      </c>
      <c r="E1597" s="2" t="str">
        <f t="shared" si="211"/>
        <v/>
      </c>
      <c r="F1597" s="1" t="s">
        <v>4</v>
      </c>
      <c r="G1597" s="3" t="s">
        <v>6633</v>
      </c>
    </row>
    <row r="1598">
      <c r="A1598" s="1" t="s">
        <v>6634</v>
      </c>
      <c r="B1598" s="1" t="s">
        <v>80</v>
      </c>
      <c r="C1598" s="1" t="s">
        <v>6635</v>
      </c>
      <c r="D1598" s="1" t="s">
        <v>6636</v>
      </c>
      <c r="E1598" s="2" t="str">
        <f t="shared" si="211"/>
        <v/>
      </c>
      <c r="F1598" s="1" t="s">
        <v>4</v>
      </c>
      <c r="G1598" s="3" t="s">
        <v>6637</v>
      </c>
    </row>
    <row r="1599">
      <c r="A1599" s="1" t="s">
        <v>6634</v>
      </c>
      <c r="B1599" s="1" t="s">
        <v>6638</v>
      </c>
      <c r="C1599" s="1" t="s">
        <v>6639</v>
      </c>
      <c r="D1599" s="1" t="s">
        <v>6640</v>
      </c>
      <c r="E1599" s="2" t="str">
        <f t="shared" si="211"/>
        <v/>
      </c>
      <c r="F1599" s="1" t="s">
        <v>4</v>
      </c>
      <c r="G1599" s="3" t="s">
        <v>6641</v>
      </c>
    </row>
    <row r="1600">
      <c r="A1600" s="1" t="s">
        <v>6642</v>
      </c>
      <c r="B1600" s="1" t="s">
        <v>6643</v>
      </c>
      <c r="C1600" s="1" t="s">
        <v>6644</v>
      </c>
      <c r="D1600" s="3" t="s">
        <v>6645</v>
      </c>
      <c r="E1600" s="2" t="str">
        <f>IMAGE("http://ift.tt/zODbEv",1)</f>
        <v/>
      </c>
      <c r="F1600" s="1" t="s">
        <v>4</v>
      </c>
      <c r="G1600" s="3" t="s">
        <v>6646</v>
      </c>
    </row>
    <row r="1601">
      <c r="A1601" s="1" t="s">
        <v>6647</v>
      </c>
      <c r="B1601" s="1" t="s">
        <v>5416</v>
      </c>
      <c r="C1601" s="1" t="s">
        <v>6648</v>
      </c>
      <c r="D1601" s="3" t="s">
        <v>6649</v>
      </c>
      <c r="E1601" s="2" t="str">
        <f>IMAGE("http://ift.tt/19ufYud",1)</f>
        <v/>
      </c>
      <c r="F1601" s="1" t="s">
        <v>4</v>
      </c>
      <c r="G1601" s="3" t="s">
        <v>6650</v>
      </c>
    </row>
    <row r="1602">
      <c r="A1602" s="1" t="s">
        <v>6651</v>
      </c>
      <c r="B1602" s="1" t="s">
        <v>6164</v>
      </c>
      <c r="C1602" s="1" t="s">
        <v>6652</v>
      </c>
      <c r="D1602" s="1" t="s">
        <v>6653</v>
      </c>
      <c r="E1602" s="2" t="str">
        <f t="shared" ref="E1602:E1605" si="212">IMAGE("http://ift.tt/eA8V8J",1)</f>
        <v/>
      </c>
      <c r="F1602" s="1" t="s">
        <v>4</v>
      </c>
      <c r="G1602" s="3" t="s">
        <v>6654</v>
      </c>
    </row>
    <row r="1603">
      <c r="A1603" s="1" t="s">
        <v>6655</v>
      </c>
      <c r="B1603" s="1" t="s">
        <v>6656</v>
      </c>
      <c r="C1603" s="1" t="s">
        <v>6657</v>
      </c>
      <c r="D1603" s="1" t="s">
        <v>6658</v>
      </c>
      <c r="E1603" s="2" t="str">
        <f t="shared" si="212"/>
        <v/>
      </c>
      <c r="F1603" s="1" t="s">
        <v>4</v>
      </c>
      <c r="G1603" s="3" t="s">
        <v>6659</v>
      </c>
    </row>
    <row r="1604">
      <c r="A1604" s="1" t="s">
        <v>6660</v>
      </c>
      <c r="B1604" s="1" t="s">
        <v>2932</v>
      </c>
      <c r="C1604" s="1" t="s">
        <v>6661</v>
      </c>
      <c r="D1604" s="1" t="s">
        <v>6662</v>
      </c>
      <c r="E1604" s="2" t="str">
        <f t="shared" si="212"/>
        <v/>
      </c>
      <c r="F1604" s="1" t="s">
        <v>4</v>
      </c>
      <c r="G1604" s="3" t="s">
        <v>6663</v>
      </c>
    </row>
    <row r="1605">
      <c r="A1605" s="1" t="s">
        <v>6664</v>
      </c>
      <c r="B1605" s="1" t="s">
        <v>6665</v>
      </c>
      <c r="C1605" s="1" t="s">
        <v>6666</v>
      </c>
      <c r="D1605" s="1" t="s">
        <v>6667</v>
      </c>
      <c r="E1605" s="2" t="str">
        <f t="shared" si="212"/>
        <v/>
      </c>
      <c r="F1605" s="1" t="s">
        <v>4</v>
      </c>
      <c r="G1605" s="3" t="s">
        <v>6668</v>
      </c>
    </row>
    <row r="1606">
      <c r="A1606" s="1" t="s">
        <v>6593</v>
      </c>
      <c r="B1606" s="1" t="s">
        <v>6594</v>
      </c>
      <c r="C1606" s="1" t="s">
        <v>6595</v>
      </c>
      <c r="D1606" s="3" t="s">
        <v>6596</v>
      </c>
      <c r="E1606" s="2" t="str">
        <f>IMAGE("http://ift.tt/JlmffG",1)</f>
        <v/>
      </c>
      <c r="F1606" s="1" t="s">
        <v>4</v>
      </c>
      <c r="G1606" s="3" t="s">
        <v>6597</v>
      </c>
    </row>
    <row r="1607">
      <c r="A1607" s="1" t="s">
        <v>6598</v>
      </c>
      <c r="B1607" s="1" t="s">
        <v>6599</v>
      </c>
      <c r="C1607" s="1" t="s">
        <v>6600</v>
      </c>
      <c r="D1607" s="1" t="s">
        <v>6601</v>
      </c>
      <c r="E1607" s="2" t="str">
        <f>IMAGE("http://ift.tt/eA8V8J",1)</f>
        <v/>
      </c>
      <c r="F1607" s="1" t="s">
        <v>4</v>
      </c>
      <c r="G1607" s="3" t="s">
        <v>6602</v>
      </c>
    </row>
    <row r="1608">
      <c r="A1608" s="1" t="s">
        <v>6603</v>
      </c>
      <c r="B1608" s="1" t="s">
        <v>4336</v>
      </c>
      <c r="C1608" s="1" t="s">
        <v>6604</v>
      </c>
      <c r="D1608" s="3" t="s">
        <v>6605</v>
      </c>
      <c r="E1608" s="2" t="str">
        <f>IMAGE("http://ift.tt/1eZqeHi",1)</f>
        <v/>
      </c>
      <c r="F1608" s="1" t="s">
        <v>4</v>
      </c>
      <c r="G1608" s="3" t="s">
        <v>6606</v>
      </c>
    </row>
    <row r="1609">
      <c r="A1609" s="1" t="s">
        <v>6607</v>
      </c>
      <c r="B1609" s="1" t="s">
        <v>6608</v>
      </c>
      <c r="C1609" s="1" t="s">
        <v>6609</v>
      </c>
      <c r="D1609" s="3" t="s">
        <v>6610</v>
      </c>
      <c r="E1609" s="2" t="str">
        <f>IMAGE("http://ift.tt/NaWRvp",1)</f>
        <v/>
      </c>
      <c r="F1609" s="1" t="s">
        <v>4</v>
      </c>
      <c r="G1609" s="3" t="s">
        <v>6611</v>
      </c>
    </row>
    <row r="1610">
      <c r="A1610" s="1" t="s">
        <v>6612</v>
      </c>
      <c r="B1610" s="1" t="s">
        <v>6613</v>
      </c>
      <c r="C1610" s="1" t="s">
        <v>6614</v>
      </c>
      <c r="D1610" s="3" t="s">
        <v>6615</v>
      </c>
      <c r="E1610" s="2" t="str">
        <f>IMAGE("http://ift.tt/1ckghGz",1)</f>
        <v/>
      </c>
      <c r="F1610" s="1" t="s">
        <v>4</v>
      </c>
      <c r="G1610" s="3" t="s">
        <v>6616</v>
      </c>
    </row>
    <row r="1611">
      <c r="A1611" s="1" t="s">
        <v>6612</v>
      </c>
      <c r="B1611" s="1" t="s">
        <v>5726</v>
      </c>
      <c r="C1611" s="1" t="s">
        <v>6617</v>
      </c>
      <c r="D1611" s="3" t="s">
        <v>6618</v>
      </c>
      <c r="E1611" s="2" t="str">
        <f>IMAGE("http://ift.tt/eA8V8J",1)</f>
        <v/>
      </c>
      <c r="F1611" s="1" t="s">
        <v>4</v>
      </c>
      <c r="G1611" s="3" t="s">
        <v>6619</v>
      </c>
    </row>
    <row r="1612">
      <c r="A1612" s="1" t="s">
        <v>6620</v>
      </c>
      <c r="B1612" s="1" t="s">
        <v>6621</v>
      </c>
      <c r="C1612" s="1" t="s">
        <v>6622</v>
      </c>
      <c r="D1612" s="3" t="s">
        <v>6623</v>
      </c>
      <c r="E1612" s="2" t="str">
        <f>IMAGE("http://ift.tt/1cRUwxY",1)</f>
        <v/>
      </c>
      <c r="F1612" s="1" t="s">
        <v>4</v>
      </c>
      <c r="G1612" s="3" t="s">
        <v>6624</v>
      </c>
    </row>
    <row r="1613">
      <c r="A1613" s="1" t="s">
        <v>6629</v>
      </c>
      <c r="B1613" s="1" t="s">
        <v>6630</v>
      </c>
      <c r="C1613" s="1" t="s">
        <v>6631</v>
      </c>
      <c r="D1613" s="1" t="s">
        <v>6632</v>
      </c>
      <c r="E1613" s="2" t="str">
        <f t="shared" ref="E1613:E1615" si="213">IMAGE("http://ift.tt/eA8V8J",1)</f>
        <v/>
      </c>
      <c r="F1613" s="1" t="s">
        <v>4</v>
      </c>
      <c r="G1613" s="3" t="s">
        <v>6633</v>
      </c>
    </row>
    <row r="1614">
      <c r="A1614" s="1" t="s">
        <v>6634</v>
      </c>
      <c r="B1614" s="1" t="s">
        <v>80</v>
      </c>
      <c r="C1614" s="1" t="s">
        <v>6635</v>
      </c>
      <c r="D1614" s="1" t="s">
        <v>6636</v>
      </c>
      <c r="E1614" s="2" t="str">
        <f t="shared" si="213"/>
        <v/>
      </c>
      <c r="F1614" s="1" t="s">
        <v>4</v>
      </c>
      <c r="G1614" s="3" t="s">
        <v>6637</v>
      </c>
    </row>
    <row r="1615">
      <c r="A1615" s="1" t="s">
        <v>6634</v>
      </c>
      <c r="B1615" s="1" t="s">
        <v>6638</v>
      </c>
      <c r="C1615" s="1" t="s">
        <v>6639</v>
      </c>
      <c r="D1615" s="1" t="s">
        <v>6640</v>
      </c>
      <c r="E1615" s="2" t="str">
        <f t="shared" si="213"/>
        <v/>
      </c>
      <c r="F1615" s="1" t="s">
        <v>4</v>
      </c>
      <c r="G1615" s="3" t="s">
        <v>6641</v>
      </c>
    </row>
    <row r="1616">
      <c r="A1616" s="1" t="s">
        <v>6642</v>
      </c>
      <c r="B1616" s="1" t="s">
        <v>6643</v>
      </c>
      <c r="C1616" s="1" t="s">
        <v>6644</v>
      </c>
      <c r="D1616" s="3" t="s">
        <v>6645</v>
      </c>
      <c r="E1616" s="2" t="str">
        <f>IMAGE("http://ift.tt/zODbEv",1)</f>
        <v/>
      </c>
      <c r="F1616" s="1" t="s">
        <v>4</v>
      </c>
      <c r="G1616" s="3" t="s">
        <v>6646</v>
      </c>
    </row>
    <row r="1617">
      <c r="A1617" s="1" t="s">
        <v>6647</v>
      </c>
      <c r="B1617" s="1" t="s">
        <v>5416</v>
      </c>
      <c r="C1617" s="1" t="s">
        <v>6648</v>
      </c>
      <c r="D1617" s="3" t="s">
        <v>6649</v>
      </c>
      <c r="E1617" s="2" t="str">
        <f>IMAGE("http://ift.tt/19ufYud",1)</f>
        <v/>
      </c>
      <c r="F1617" s="1" t="s">
        <v>4</v>
      </c>
      <c r="G1617" s="3" t="s">
        <v>6650</v>
      </c>
    </row>
    <row r="1618">
      <c r="A1618" s="1" t="s">
        <v>6566</v>
      </c>
      <c r="B1618" s="1" t="s">
        <v>3580</v>
      </c>
      <c r="C1618" s="1" t="s">
        <v>6567</v>
      </c>
      <c r="D1618" s="1" t="s">
        <v>6568</v>
      </c>
      <c r="E1618" s="2" t="str">
        <f t="shared" ref="E1618:E1619" si="214">IMAGE("http://ift.tt/eA8V8J",1)</f>
        <v/>
      </c>
      <c r="F1618" s="1" t="s">
        <v>4</v>
      </c>
      <c r="G1618" s="3" t="s">
        <v>6569</v>
      </c>
    </row>
    <row r="1619">
      <c r="A1619" s="1" t="s">
        <v>6570</v>
      </c>
      <c r="B1619" s="1" t="s">
        <v>6571</v>
      </c>
      <c r="C1619" s="1" t="s">
        <v>6572</v>
      </c>
      <c r="D1619" s="1" t="s">
        <v>6573</v>
      </c>
      <c r="E1619" s="2" t="str">
        <f t="shared" si="214"/>
        <v/>
      </c>
      <c r="F1619" s="1" t="s">
        <v>4</v>
      </c>
      <c r="G1619" s="3" t="s">
        <v>6574</v>
      </c>
    </row>
    <row r="1620">
      <c r="A1620" s="1" t="s">
        <v>6575</v>
      </c>
      <c r="B1620" s="1" t="s">
        <v>2466</v>
      </c>
      <c r="C1620" s="1" t="s">
        <v>6576</v>
      </c>
      <c r="D1620" s="3" t="s">
        <v>6577</v>
      </c>
      <c r="E1620" s="2" t="str">
        <f>IMAGE("http://ift.tt/1bzSSB9",1)</f>
        <v/>
      </c>
      <c r="F1620" s="1" t="s">
        <v>4</v>
      </c>
      <c r="G1620" s="3" t="s">
        <v>6578</v>
      </c>
    </row>
    <row r="1621">
      <c r="A1621" s="1" t="s">
        <v>6579</v>
      </c>
      <c r="B1621" s="1" t="s">
        <v>6580</v>
      </c>
      <c r="C1621" s="1" t="s">
        <v>6581</v>
      </c>
      <c r="D1621" s="1" t="s">
        <v>6582</v>
      </c>
      <c r="E1621" s="2" t="str">
        <f>IMAGE("http://ift.tt/eA8V8J",1)</f>
        <v/>
      </c>
      <c r="F1621" s="1" t="s">
        <v>4</v>
      </c>
      <c r="G1621" s="3" t="s">
        <v>6583</v>
      </c>
    </row>
    <row r="1622">
      <c r="A1622" s="1" t="s">
        <v>6669</v>
      </c>
      <c r="B1622" s="1" t="s">
        <v>6670</v>
      </c>
      <c r="C1622" s="1" t="s">
        <v>6671</v>
      </c>
      <c r="D1622" s="3" t="s">
        <v>6672</v>
      </c>
      <c r="E1622" s="2" t="str">
        <f>IMAGE("http://ift.tt/1kiQfbO",1)</f>
        <v/>
      </c>
      <c r="F1622" s="1" t="s">
        <v>4</v>
      </c>
      <c r="G1622" s="3" t="s">
        <v>6673</v>
      </c>
    </row>
    <row r="1623">
      <c r="A1623" s="1" t="s">
        <v>6674</v>
      </c>
      <c r="B1623" s="1" t="s">
        <v>6675</v>
      </c>
      <c r="C1623" s="1" t="s">
        <v>6676</v>
      </c>
      <c r="D1623" s="1" t="s">
        <v>6677</v>
      </c>
      <c r="E1623" s="2" t="str">
        <f t="shared" ref="E1623:E1626" si="215">IMAGE("http://ift.tt/eA8V8J",1)</f>
        <v/>
      </c>
      <c r="F1623" s="1" t="s">
        <v>4</v>
      </c>
      <c r="G1623" s="3" t="s">
        <v>6678</v>
      </c>
    </row>
    <row r="1624">
      <c r="A1624" s="1" t="s">
        <v>6679</v>
      </c>
      <c r="B1624" s="1" t="s">
        <v>6680</v>
      </c>
      <c r="C1624" s="1" t="s">
        <v>6681</v>
      </c>
      <c r="D1624" s="1" t="s">
        <v>6682</v>
      </c>
      <c r="E1624" s="2" t="str">
        <f t="shared" si="215"/>
        <v/>
      </c>
      <c r="F1624" s="1" t="s">
        <v>4</v>
      </c>
      <c r="G1624" s="3" t="s">
        <v>6683</v>
      </c>
    </row>
    <row r="1625">
      <c r="A1625" s="1" t="s">
        <v>6684</v>
      </c>
      <c r="B1625" s="1" t="s">
        <v>6685</v>
      </c>
      <c r="C1625" s="1" t="s">
        <v>6686</v>
      </c>
      <c r="D1625" s="1" t="s">
        <v>6687</v>
      </c>
      <c r="E1625" s="2" t="str">
        <f t="shared" si="215"/>
        <v/>
      </c>
      <c r="F1625" s="1" t="s">
        <v>4</v>
      </c>
      <c r="G1625" s="3" t="s">
        <v>6688</v>
      </c>
    </row>
    <row r="1626">
      <c r="A1626" s="1" t="s">
        <v>6689</v>
      </c>
      <c r="B1626" s="1" t="s">
        <v>503</v>
      </c>
      <c r="C1626" s="1" t="s">
        <v>6690</v>
      </c>
      <c r="D1626" s="3" t="s">
        <v>6691</v>
      </c>
      <c r="E1626" s="2" t="str">
        <f t="shared" si="215"/>
        <v/>
      </c>
      <c r="F1626" s="1" t="s">
        <v>4</v>
      </c>
      <c r="G1626" s="3" t="s">
        <v>6692</v>
      </c>
    </row>
    <row r="1627">
      <c r="A1627" s="1" t="s">
        <v>6693</v>
      </c>
      <c r="B1627" s="1" t="s">
        <v>6694</v>
      </c>
      <c r="C1627" s="1" t="s">
        <v>6695</v>
      </c>
      <c r="D1627" s="3" t="s">
        <v>6696</v>
      </c>
      <c r="E1627" s="2" t="str">
        <f>IMAGE("http://ift.tt/1fZh5lo",1)</f>
        <v/>
      </c>
      <c r="F1627" s="1" t="s">
        <v>4</v>
      </c>
      <c r="G1627" s="3" t="s">
        <v>6697</v>
      </c>
    </row>
    <row r="1628">
      <c r="A1628" s="1" t="s">
        <v>6698</v>
      </c>
      <c r="B1628" s="1" t="s">
        <v>6699</v>
      </c>
      <c r="C1628" s="1" t="s">
        <v>6700</v>
      </c>
      <c r="D1628" s="3" t="s">
        <v>6701</v>
      </c>
      <c r="E1628" s="2" t="str">
        <f>IMAGE("http://ift.tt/1b6RkAJ",1)</f>
        <v/>
      </c>
      <c r="F1628" s="1" t="s">
        <v>4</v>
      </c>
      <c r="G1628" s="3" t="s">
        <v>6702</v>
      </c>
    </row>
    <row r="1629">
      <c r="A1629" s="1" t="s">
        <v>6703</v>
      </c>
      <c r="B1629" s="1" t="s">
        <v>5731</v>
      </c>
      <c r="C1629" s="1" t="s">
        <v>6704</v>
      </c>
      <c r="D1629" s="3" t="s">
        <v>6705</v>
      </c>
      <c r="E1629" s="2" t="str">
        <f>IMAGE("http://ift.tt/1d114LO",1)</f>
        <v/>
      </c>
      <c r="F1629" s="1" t="s">
        <v>4</v>
      </c>
      <c r="G1629" s="3" t="s">
        <v>6706</v>
      </c>
    </row>
    <row r="1630">
      <c r="A1630" s="1" t="s">
        <v>6707</v>
      </c>
      <c r="B1630" s="1" t="s">
        <v>6708</v>
      </c>
      <c r="C1630" s="1" t="s">
        <v>6709</v>
      </c>
      <c r="D1630" s="3" t="s">
        <v>6710</v>
      </c>
      <c r="E1630" s="2" t="str">
        <f>IMAGE("http://ift.tt/1d119PI",1)</f>
        <v/>
      </c>
      <c r="F1630" s="1" t="s">
        <v>4</v>
      </c>
      <c r="G1630" s="3" t="s">
        <v>6711</v>
      </c>
    </row>
    <row r="1631">
      <c r="A1631" s="1" t="s">
        <v>6712</v>
      </c>
      <c r="B1631" s="1" t="s">
        <v>6713</v>
      </c>
      <c r="C1631" s="1" t="s">
        <v>6714</v>
      </c>
      <c r="D1631" s="3" t="s">
        <v>6715</v>
      </c>
      <c r="E1631" s="2" t="str">
        <f>IMAGE("http://ift.tt/1fZhAM8",1)</f>
        <v/>
      </c>
      <c r="F1631" s="1" t="s">
        <v>4</v>
      </c>
      <c r="G1631" s="3" t="s">
        <v>6716</v>
      </c>
    </row>
    <row r="1632">
      <c r="A1632" s="1" t="s">
        <v>6712</v>
      </c>
      <c r="B1632" s="1" t="s">
        <v>6717</v>
      </c>
      <c r="C1632" s="1" t="s">
        <v>6718</v>
      </c>
      <c r="D1632" s="3" t="s">
        <v>6719</v>
      </c>
      <c r="E1632" s="2" t="str">
        <f>IMAGE("http://ift.tt/1fZhFiT",1)</f>
        <v/>
      </c>
      <c r="F1632" s="1" t="s">
        <v>4</v>
      </c>
      <c r="G1632" s="3" t="s">
        <v>6720</v>
      </c>
    </row>
    <row r="1633">
      <c r="A1633" s="1" t="s">
        <v>6721</v>
      </c>
      <c r="B1633" s="1" t="s">
        <v>6722</v>
      </c>
      <c r="C1633" s="1" t="s">
        <v>6723</v>
      </c>
      <c r="D1633" s="3" t="s">
        <v>6724</v>
      </c>
      <c r="E1633" s="2" t="str">
        <f>IMAGE("http://ift.tt/1fZhOTE",1)</f>
        <v/>
      </c>
      <c r="F1633" s="1" t="s">
        <v>4</v>
      </c>
      <c r="G1633" s="3" t="s">
        <v>6725</v>
      </c>
    </row>
    <row r="1634">
      <c r="A1634" s="1" t="s">
        <v>6726</v>
      </c>
      <c r="B1634" s="1" t="s">
        <v>6727</v>
      </c>
      <c r="C1634" s="1" t="s">
        <v>6728</v>
      </c>
      <c r="D1634" s="1" t="s">
        <v>6729</v>
      </c>
      <c r="E1634" s="2" t="str">
        <f>IMAGE("http://ift.tt/eA8V8J",1)</f>
        <v/>
      </c>
      <c r="F1634" s="1" t="s">
        <v>4</v>
      </c>
      <c r="G1634" s="3" t="s">
        <v>6730</v>
      </c>
    </row>
    <row r="1635">
      <c r="A1635" s="1" t="s">
        <v>6731</v>
      </c>
      <c r="B1635" s="1" t="s">
        <v>6732</v>
      </c>
      <c r="C1635" s="1" t="s">
        <v>6733</v>
      </c>
      <c r="D1635" s="3" t="s">
        <v>6734</v>
      </c>
      <c r="E1635" s="2" t="str">
        <f>IMAGE("http://ift.tt/1fZi2tY",1)</f>
        <v/>
      </c>
      <c r="F1635" s="1" t="s">
        <v>4</v>
      </c>
      <c r="G1635" s="3" t="s">
        <v>6735</v>
      </c>
    </row>
    <row r="1636">
      <c r="A1636" s="1" t="s">
        <v>6736</v>
      </c>
      <c r="B1636" s="1" t="s">
        <v>6737</v>
      </c>
      <c r="C1636" s="1" t="s">
        <v>6738</v>
      </c>
      <c r="D1636" s="1" t="s">
        <v>6739</v>
      </c>
      <c r="E1636" s="2" t="str">
        <f>IMAGE("http://ift.tt/eA8V8J",1)</f>
        <v/>
      </c>
      <c r="F1636" s="1" t="s">
        <v>4</v>
      </c>
      <c r="G1636" s="3" t="s">
        <v>6740</v>
      </c>
    </row>
    <row r="1637">
      <c r="A1637" s="1" t="s">
        <v>6741</v>
      </c>
      <c r="B1637" s="1" t="s">
        <v>6742</v>
      </c>
      <c r="C1637" s="1" t="s">
        <v>6743</v>
      </c>
      <c r="D1637" s="3" t="s">
        <v>6744</v>
      </c>
      <c r="E1637" s="2" t="str">
        <f>IMAGE("http://ift.tt/1l1BisE",1)</f>
        <v/>
      </c>
      <c r="F1637" s="1" t="s">
        <v>4</v>
      </c>
      <c r="G1637" s="3" t="s">
        <v>6745</v>
      </c>
    </row>
    <row r="1638">
      <c r="A1638" s="1" t="s">
        <v>6746</v>
      </c>
      <c r="B1638" s="1" t="s">
        <v>6747</v>
      </c>
      <c r="C1638" s="1" t="s">
        <v>6748</v>
      </c>
      <c r="D1638" s="3" t="s">
        <v>6749</v>
      </c>
      <c r="E1638" s="2" t="str">
        <f>IMAGE("http://ift.tt/1kiWw7r",1)</f>
        <v/>
      </c>
      <c r="F1638" s="1" t="s">
        <v>4</v>
      </c>
      <c r="G1638" s="3" t="s">
        <v>6750</v>
      </c>
    </row>
    <row r="1639">
      <c r="A1639" s="1" t="s">
        <v>6751</v>
      </c>
      <c r="B1639" s="1" t="s">
        <v>6752</v>
      </c>
      <c r="C1639" s="1" t="s">
        <v>6753</v>
      </c>
      <c r="D1639" s="1" t="s">
        <v>6754</v>
      </c>
      <c r="E1639" s="2" t="str">
        <f t="shared" ref="E1639:E1642" si="216">IMAGE("http://ift.tt/eA8V8J",1)</f>
        <v/>
      </c>
      <c r="F1639" s="1" t="s">
        <v>4</v>
      </c>
      <c r="G1639" s="3" t="s">
        <v>6755</v>
      </c>
    </row>
    <row r="1640">
      <c r="A1640" s="1" t="s">
        <v>6756</v>
      </c>
      <c r="B1640" s="1" t="s">
        <v>6757</v>
      </c>
      <c r="C1640" s="1" t="s">
        <v>6758</v>
      </c>
      <c r="D1640" s="1" t="s">
        <v>6759</v>
      </c>
      <c r="E1640" s="2" t="str">
        <f t="shared" si="216"/>
        <v/>
      </c>
      <c r="F1640" s="1" t="s">
        <v>4</v>
      </c>
      <c r="G1640" s="3" t="s">
        <v>6760</v>
      </c>
    </row>
    <row r="1641">
      <c r="A1641" s="1" t="s">
        <v>6761</v>
      </c>
      <c r="B1641" s="1" t="s">
        <v>6762</v>
      </c>
      <c r="C1641" s="1" t="s">
        <v>6763</v>
      </c>
      <c r="D1641" s="1" t="s">
        <v>9</v>
      </c>
      <c r="E1641" s="2" t="str">
        <f t="shared" si="216"/>
        <v/>
      </c>
      <c r="F1641" s="1" t="s">
        <v>4</v>
      </c>
      <c r="G1641" s="3" t="s">
        <v>6764</v>
      </c>
    </row>
    <row r="1642">
      <c r="A1642" s="1" t="s">
        <v>6765</v>
      </c>
      <c r="B1642" s="1" t="s">
        <v>6766</v>
      </c>
      <c r="C1642" s="1" t="s">
        <v>6767</v>
      </c>
      <c r="D1642" s="1" t="s">
        <v>6768</v>
      </c>
      <c r="E1642" s="2" t="str">
        <f t="shared" si="216"/>
        <v/>
      </c>
      <c r="F1642" s="1" t="s">
        <v>4</v>
      </c>
      <c r="G1642" s="3" t="s">
        <v>6769</v>
      </c>
    </row>
    <row r="1643">
      <c r="A1643" s="1" t="s">
        <v>6770</v>
      </c>
      <c r="B1643" s="1" t="s">
        <v>6771</v>
      </c>
      <c r="C1643" s="1" t="s">
        <v>6772</v>
      </c>
      <c r="D1643" s="3" t="s">
        <v>6773</v>
      </c>
      <c r="E1643" s="2" t="str">
        <f>IMAGE("http://ift.tt/1c8PslH",1)</f>
        <v/>
      </c>
      <c r="F1643" s="1" t="s">
        <v>4</v>
      </c>
      <c r="G1643" s="3" t="s">
        <v>6774</v>
      </c>
    </row>
    <row r="1644">
      <c r="A1644" s="1" t="s">
        <v>6775</v>
      </c>
      <c r="B1644" s="1" t="s">
        <v>2466</v>
      </c>
      <c r="C1644" s="1" t="s">
        <v>6776</v>
      </c>
      <c r="D1644" s="3" t="s">
        <v>6777</v>
      </c>
      <c r="E1644" s="2" t="str">
        <f>IMAGE("http://ift.tt/1c8Pv0X",1)</f>
        <v/>
      </c>
      <c r="F1644" s="1" t="s">
        <v>4</v>
      </c>
      <c r="G1644" s="3" t="s">
        <v>6778</v>
      </c>
    </row>
    <row r="1645">
      <c r="A1645" s="1" t="s">
        <v>6779</v>
      </c>
      <c r="B1645" s="1" t="s">
        <v>6780</v>
      </c>
      <c r="C1645" s="1" t="s">
        <v>6781</v>
      </c>
      <c r="D1645" s="1" t="s">
        <v>6782</v>
      </c>
      <c r="E1645" s="2" t="str">
        <f t="shared" ref="E1645:E1646" si="217">IMAGE("http://ift.tt/eA8V8J",1)</f>
        <v/>
      </c>
      <c r="F1645" s="1" t="s">
        <v>4</v>
      </c>
      <c r="G1645" s="3" t="s">
        <v>6783</v>
      </c>
    </row>
    <row r="1646">
      <c r="A1646" s="1" t="s">
        <v>6689</v>
      </c>
      <c r="B1646" s="1" t="s">
        <v>503</v>
      </c>
      <c r="C1646" s="1" t="s">
        <v>6690</v>
      </c>
      <c r="D1646" s="3" t="s">
        <v>6691</v>
      </c>
      <c r="E1646" s="2" t="str">
        <f t="shared" si="217"/>
        <v/>
      </c>
      <c r="F1646" s="1" t="s">
        <v>4</v>
      </c>
      <c r="G1646" s="3" t="s">
        <v>6692</v>
      </c>
    </row>
    <row r="1647">
      <c r="A1647" s="1" t="s">
        <v>6693</v>
      </c>
      <c r="B1647" s="1" t="s">
        <v>6694</v>
      </c>
      <c r="C1647" s="1" t="s">
        <v>6695</v>
      </c>
      <c r="D1647" s="3" t="s">
        <v>6696</v>
      </c>
      <c r="E1647" s="2" t="str">
        <f>IMAGE("http://ift.tt/1fZh5lo",1)</f>
        <v/>
      </c>
      <c r="F1647" s="1" t="s">
        <v>4</v>
      </c>
      <c r="G1647" s="3" t="s">
        <v>6697</v>
      </c>
    </row>
    <row r="1648">
      <c r="A1648" s="1" t="s">
        <v>6698</v>
      </c>
      <c r="B1648" s="1" t="s">
        <v>6699</v>
      </c>
      <c r="C1648" s="1" t="s">
        <v>6700</v>
      </c>
      <c r="D1648" s="3" t="s">
        <v>6701</v>
      </c>
      <c r="E1648" s="2" t="str">
        <f>IMAGE("http://ift.tt/1b6RkAJ",1)</f>
        <v/>
      </c>
      <c r="F1648" s="1" t="s">
        <v>4</v>
      </c>
      <c r="G1648" s="3" t="s">
        <v>6702</v>
      </c>
    </row>
    <row r="1649">
      <c r="A1649" s="1" t="s">
        <v>6703</v>
      </c>
      <c r="B1649" s="1" t="s">
        <v>5731</v>
      </c>
      <c r="C1649" s="1" t="s">
        <v>6704</v>
      </c>
      <c r="D1649" s="3" t="s">
        <v>6705</v>
      </c>
      <c r="E1649" s="2" t="str">
        <f>IMAGE("http://ift.tt/1d114LO",1)</f>
        <v/>
      </c>
      <c r="F1649" s="1" t="s">
        <v>4</v>
      </c>
      <c r="G1649" s="3" t="s">
        <v>6706</v>
      </c>
    </row>
    <row r="1650">
      <c r="A1650" s="1" t="s">
        <v>6707</v>
      </c>
      <c r="B1650" s="1" t="s">
        <v>6708</v>
      </c>
      <c r="C1650" s="1" t="s">
        <v>6709</v>
      </c>
      <c r="D1650" s="3" t="s">
        <v>6710</v>
      </c>
      <c r="E1650" s="2" t="str">
        <f>IMAGE("http://ift.tt/1d119PI",1)</f>
        <v/>
      </c>
      <c r="F1650" s="1" t="s">
        <v>4</v>
      </c>
      <c r="G1650" s="3" t="s">
        <v>6711</v>
      </c>
    </row>
    <row r="1651">
      <c r="A1651" s="1" t="s">
        <v>6712</v>
      </c>
      <c r="B1651" s="1" t="s">
        <v>6713</v>
      </c>
      <c r="C1651" s="1" t="s">
        <v>6714</v>
      </c>
      <c r="D1651" s="3" t="s">
        <v>6715</v>
      </c>
      <c r="E1651" s="2" t="str">
        <f>IMAGE("http://ift.tt/1fZhAM8",1)</f>
        <v/>
      </c>
      <c r="F1651" s="1" t="s">
        <v>4</v>
      </c>
      <c r="G1651" s="3" t="s">
        <v>6716</v>
      </c>
    </row>
    <row r="1652">
      <c r="A1652" s="1" t="s">
        <v>6784</v>
      </c>
      <c r="B1652" s="1" t="s">
        <v>6785</v>
      </c>
      <c r="C1652" s="1" t="s">
        <v>6786</v>
      </c>
      <c r="D1652" s="3" t="s">
        <v>6787</v>
      </c>
      <c r="E1652" s="2" t="str">
        <f>IMAGE("http://ift.tt/1e81USx",1)</f>
        <v/>
      </c>
      <c r="F1652" s="1" t="s">
        <v>4</v>
      </c>
      <c r="G1652" s="3" t="s">
        <v>6788</v>
      </c>
    </row>
    <row r="1653">
      <c r="A1653" s="1" t="s">
        <v>6789</v>
      </c>
      <c r="B1653" s="1" t="s">
        <v>6790</v>
      </c>
      <c r="C1653" s="1" t="s">
        <v>6791</v>
      </c>
      <c r="D1653" s="3" t="s">
        <v>6792</v>
      </c>
      <c r="E1653" s="2" t="str">
        <f>IMAGE("http://ift.tt/eA8V8J",1)</f>
        <v/>
      </c>
      <c r="F1653" s="1" t="s">
        <v>4</v>
      </c>
      <c r="G1653" s="3" t="s">
        <v>6793</v>
      </c>
    </row>
    <row r="1654">
      <c r="A1654" s="1" t="s">
        <v>6794</v>
      </c>
      <c r="B1654" s="1" t="s">
        <v>6795</v>
      </c>
      <c r="C1654" s="1" t="s">
        <v>6796</v>
      </c>
      <c r="D1654" s="3" t="s">
        <v>6797</v>
      </c>
      <c r="E1654" s="2" t="str">
        <f>IMAGE("http://ift.tt/1kiZ2ug",1)</f>
        <v/>
      </c>
      <c r="F1654" s="1" t="s">
        <v>4</v>
      </c>
      <c r="G1654" s="3" t="s">
        <v>6798</v>
      </c>
    </row>
    <row r="1655">
      <c r="A1655" s="1" t="s">
        <v>6799</v>
      </c>
      <c r="B1655" s="1" t="s">
        <v>6800</v>
      </c>
      <c r="C1655" s="1" t="s">
        <v>6801</v>
      </c>
      <c r="D1655" s="3" t="s">
        <v>6802</v>
      </c>
      <c r="E1655" s="2" t="str">
        <f>IMAGE("http://ift.tt/1e827F9",1)</f>
        <v/>
      </c>
      <c r="F1655" s="1" t="s">
        <v>4</v>
      </c>
      <c r="G1655" s="3" t="s">
        <v>6803</v>
      </c>
    </row>
    <row r="1656">
      <c r="A1656" s="1" t="s">
        <v>6741</v>
      </c>
      <c r="B1656" s="1" t="s">
        <v>6742</v>
      </c>
      <c r="C1656" s="1" t="s">
        <v>6743</v>
      </c>
      <c r="D1656" s="3" t="s">
        <v>6744</v>
      </c>
      <c r="E1656" s="2" t="str">
        <f>IMAGE("http://ift.tt/1l1BisE",1)</f>
        <v/>
      </c>
      <c r="F1656" s="1" t="s">
        <v>4</v>
      </c>
      <c r="G1656" s="3" t="s">
        <v>6745</v>
      </c>
    </row>
    <row r="1657">
      <c r="A1657" s="1" t="s">
        <v>6746</v>
      </c>
      <c r="B1657" s="1" t="s">
        <v>6747</v>
      </c>
      <c r="C1657" s="1" t="s">
        <v>6748</v>
      </c>
      <c r="D1657" s="3" t="s">
        <v>6749</v>
      </c>
      <c r="E1657" s="2" t="str">
        <f>IMAGE("http://ift.tt/1kiWw7r",1)</f>
        <v/>
      </c>
      <c r="F1657" s="1" t="s">
        <v>4</v>
      </c>
      <c r="G1657" s="3" t="s">
        <v>6750</v>
      </c>
    </row>
    <row r="1658">
      <c r="A1658" s="1" t="s">
        <v>6751</v>
      </c>
      <c r="B1658" s="1" t="s">
        <v>6752</v>
      </c>
      <c r="C1658" s="1" t="s">
        <v>6753</v>
      </c>
      <c r="D1658" s="1" t="s">
        <v>6754</v>
      </c>
      <c r="E1658" s="2" t="str">
        <f t="shared" ref="E1658:E1661" si="218">IMAGE("http://ift.tt/eA8V8J",1)</f>
        <v/>
      </c>
      <c r="F1658" s="1" t="s">
        <v>4</v>
      </c>
      <c r="G1658" s="3" t="s">
        <v>6755</v>
      </c>
    </row>
    <row r="1659">
      <c r="A1659" s="1" t="s">
        <v>6756</v>
      </c>
      <c r="B1659" s="1" t="s">
        <v>6757</v>
      </c>
      <c r="C1659" s="1" t="s">
        <v>6758</v>
      </c>
      <c r="D1659" s="1" t="s">
        <v>6804</v>
      </c>
      <c r="E1659" s="2" t="str">
        <f t="shared" si="218"/>
        <v/>
      </c>
      <c r="F1659" s="1" t="s">
        <v>4</v>
      </c>
      <c r="G1659" s="3" t="s">
        <v>6760</v>
      </c>
    </row>
    <row r="1660">
      <c r="A1660" s="1" t="s">
        <v>6761</v>
      </c>
      <c r="B1660" s="1" t="s">
        <v>6762</v>
      </c>
      <c r="C1660" s="1" t="s">
        <v>6763</v>
      </c>
      <c r="D1660" s="1" t="s">
        <v>9</v>
      </c>
      <c r="E1660" s="2" t="str">
        <f t="shared" si="218"/>
        <v/>
      </c>
      <c r="F1660" s="1" t="s">
        <v>4</v>
      </c>
      <c r="G1660" s="3" t="s">
        <v>6764</v>
      </c>
    </row>
    <row r="1661">
      <c r="A1661" s="1" t="s">
        <v>6765</v>
      </c>
      <c r="B1661" s="1" t="s">
        <v>6766</v>
      </c>
      <c r="C1661" s="1" t="s">
        <v>6767</v>
      </c>
      <c r="D1661" s="1" t="s">
        <v>6768</v>
      </c>
      <c r="E1661" s="2" t="str">
        <f t="shared" si="218"/>
        <v/>
      </c>
      <c r="F1661" s="1" t="s">
        <v>4</v>
      </c>
      <c r="G1661" s="3" t="s">
        <v>6769</v>
      </c>
    </row>
    <row r="1662">
      <c r="A1662" s="1" t="s">
        <v>6775</v>
      </c>
      <c r="B1662" s="1" t="s">
        <v>2466</v>
      </c>
      <c r="C1662" s="1" t="s">
        <v>6776</v>
      </c>
      <c r="D1662" s="3" t="s">
        <v>6777</v>
      </c>
      <c r="E1662" s="2" t="str">
        <f>IMAGE("http://ift.tt/1c8Pv0X",1)</f>
        <v/>
      </c>
      <c r="F1662" s="1" t="s">
        <v>4</v>
      </c>
      <c r="G1662" s="3" t="s">
        <v>6778</v>
      </c>
    </row>
    <row r="1663">
      <c r="A1663" s="1" t="s">
        <v>6779</v>
      </c>
      <c r="B1663" s="1" t="s">
        <v>6780</v>
      </c>
      <c r="C1663" s="1" t="s">
        <v>6781</v>
      </c>
      <c r="D1663" s="1" t="s">
        <v>6782</v>
      </c>
      <c r="E1663" s="2" t="str">
        <f t="shared" ref="E1663:E1664" si="219">IMAGE("http://ift.tt/eA8V8J",1)</f>
        <v/>
      </c>
      <c r="F1663" s="1" t="s">
        <v>4</v>
      </c>
      <c r="G1663" s="3" t="s">
        <v>6783</v>
      </c>
    </row>
    <row r="1664">
      <c r="A1664" s="1" t="s">
        <v>6689</v>
      </c>
      <c r="B1664" s="1" t="s">
        <v>503</v>
      </c>
      <c r="C1664" s="1" t="s">
        <v>6690</v>
      </c>
      <c r="D1664" s="3" t="s">
        <v>6691</v>
      </c>
      <c r="E1664" s="2" t="str">
        <f t="shared" si="219"/>
        <v/>
      </c>
      <c r="F1664" s="1" t="s">
        <v>4</v>
      </c>
      <c r="G1664" s="3" t="s">
        <v>6692</v>
      </c>
    </row>
    <row r="1665">
      <c r="A1665" s="1" t="s">
        <v>6693</v>
      </c>
      <c r="B1665" s="1" t="s">
        <v>6694</v>
      </c>
      <c r="C1665" s="1" t="s">
        <v>6695</v>
      </c>
      <c r="D1665" s="3" t="s">
        <v>6696</v>
      </c>
      <c r="E1665" s="2" t="str">
        <f>IMAGE("http://ift.tt/1fZh5lo",1)</f>
        <v/>
      </c>
      <c r="F1665" s="1" t="s">
        <v>4</v>
      </c>
      <c r="G1665" s="3" t="s">
        <v>6697</v>
      </c>
    </row>
    <row r="1666">
      <c r="A1666" s="1" t="s">
        <v>6698</v>
      </c>
      <c r="B1666" s="1" t="s">
        <v>6699</v>
      </c>
      <c r="C1666" s="1" t="s">
        <v>6700</v>
      </c>
      <c r="D1666" s="3" t="s">
        <v>6701</v>
      </c>
      <c r="E1666" s="2" t="str">
        <f>IMAGE("http://ift.tt/1b6RkAJ",1)</f>
        <v/>
      </c>
      <c r="F1666" s="1" t="s">
        <v>4</v>
      </c>
      <c r="G1666" s="3" t="s">
        <v>6702</v>
      </c>
    </row>
    <row r="1667">
      <c r="A1667" s="1" t="s">
        <v>6703</v>
      </c>
      <c r="B1667" s="1" t="s">
        <v>5731</v>
      </c>
      <c r="C1667" s="1" t="s">
        <v>6704</v>
      </c>
      <c r="D1667" s="3" t="s">
        <v>6705</v>
      </c>
      <c r="E1667" s="2" t="str">
        <f>IMAGE("http://ift.tt/1d114LO",1)</f>
        <v/>
      </c>
      <c r="F1667" s="1" t="s">
        <v>4</v>
      </c>
      <c r="G1667" s="3" t="s">
        <v>6706</v>
      </c>
    </row>
    <row r="1668">
      <c r="A1668" s="1" t="s">
        <v>6707</v>
      </c>
      <c r="B1668" s="1" t="s">
        <v>6708</v>
      </c>
      <c r="C1668" s="1" t="s">
        <v>6709</v>
      </c>
      <c r="D1668" s="3" t="s">
        <v>6710</v>
      </c>
      <c r="E1668" s="2" t="str">
        <f>IMAGE("http://ift.tt/1d119PI",1)</f>
        <v/>
      </c>
      <c r="F1668" s="1" t="s">
        <v>4</v>
      </c>
      <c r="G1668" s="3" t="s">
        <v>6711</v>
      </c>
    </row>
    <row r="1669">
      <c r="A1669" s="1" t="s">
        <v>6712</v>
      </c>
      <c r="B1669" s="1" t="s">
        <v>6713</v>
      </c>
      <c r="C1669" s="1" t="s">
        <v>6714</v>
      </c>
      <c r="D1669" s="3" t="s">
        <v>6715</v>
      </c>
      <c r="E1669" s="2" t="str">
        <f>IMAGE("http://ift.tt/1fZhAM8",1)</f>
        <v/>
      </c>
      <c r="F1669" s="1" t="s">
        <v>4</v>
      </c>
      <c r="G1669" s="3" t="s">
        <v>6716</v>
      </c>
    </row>
    <row r="1670">
      <c r="A1670" s="1" t="s">
        <v>6712</v>
      </c>
      <c r="B1670" s="1" t="s">
        <v>6717</v>
      </c>
      <c r="C1670" s="1" t="s">
        <v>6718</v>
      </c>
      <c r="D1670" s="3" t="s">
        <v>6719</v>
      </c>
      <c r="E1670" s="2" t="str">
        <f>IMAGE("http://ift.tt/1fZhFiT",1)</f>
        <v/>
      </c>
      <c r="F1670" s="1" t="s">
        <v>4</v>
      </c>
      <c r="G1670" s="3" t="s">
        <v>6720</v>
      </c>
    </row>
    <row r="1671">
      <c r="A1671" s="1" t="s">
        <v>6721</v>
      </c>
      <c r="B1671" s="1" t="s">
        <v>6722</v>
      </c>
      <c r="C1671" s="1" t="s">
        <v>6723</v>
      </c>
      <c r="D1671" s="3" t="s">
        <v>6724</v>
      </c>
      <c r="E1671" s="2" t="str">
        <f>IMAGE("http://ift.tt/1fZhOTE",1)</f>
        <v/>
      </c>
      <c r="F1671" s="1" t="s">
        <v>4</v>
      </c>
      <c r="G1671" s="3" t="s">
        <v>6725</v>
      </c>
    </row>
    <row r="1672">
      <c r="A1672" s="1" t="s">
        <v>6805</v>
      </c>
      <c r="B1672" s="1" t="s">
        <v>6806</v>
      </c>
      <c r="C1672" s="1" t="s">
        <v>6807</v>
      </c>
      <c r="D1672" s="3" t="s">
        <v>6808</v>
      </c>
      <c r="E1672" s="2" t="str">
        <f>IMAGE("http://ift.tt/1l37gEK",1)</f>
        <v/>
      </c>
      <c r="F1672" s="1" t="s">
        <v>4</v>
      </c>
      <c r="G1672" s="3" t="s">
        <v>6809</v>
      </c>
    </row>
    <row r="1673">
      <c r="A1673" s="1" t="s">
        <v>6810</v>
      </c>
      <c r="B1673" s="1" t="s">
        <v>6811</v>
      </c>
      <c r="C1673" s="1" t="s">
        <v>6812</v>
      </c>
      <c r="D1673" s="1" t="s">
        <v>6813</v>
      </c>
      <c r="E1673" s="2" t="str">
        <f t="shared" ref="E1673:E1675" si="220">IMAGE("http://ift.tt/eA8V8J",1)</f>
        <v/>
      </c>
      <c r="F1673" s="1" t="s">
        <v>4</v>
      </c>
      <c r="G1673" s="3" t="s">
        <v>6814</v>
      </c>
    </row>
    <row r="1674">
      <c r="A1674" s="1" t="s">
        <v>6815</v>
      </c>
      <c r="B1674" s="1" t="s">
        <v>3562</v>
      </c>
      <c r="C1674" s="1" t="s">
        <v>6816</v>
      </c>
      <c r="D1674" s="1" t="s">
        <v>6817</v>
      </c>
      <c r="E1674" s="2" t="str">
        <f t="shared" si="220"/>
        <v/>
      </c>
      <c r="F1674" s="1" t="s">
        <v>4</v>
      </c>
      <c r="G1674" s="3" t="s">
        <v>6818</v>
      </c>
    </row>
    <row r="1675">
      <c r="A1675" s="1" t="s">
        <v>6819</v>
      </c>
      <c r="B1675" s="1" t="s">
        <v>6820</v>
      </c>
      <c r="C1675" s="1" t="s">
        <v>6821</v>
      </c>
      <c r="D1675" s="1" t="s">
        <v>6822</v>
      </c>
      <c r="E1675" s="2" t="str">
        <f t="shared" si="220"/>
        <v/>
      </c>
      <c r="F1675" s="1" t="s">
        <v>4</v>
      </c>
      <c r="G1675" s="3" t="s">
        <v>6823</v>
      </c>
    </row>
    <row r="1676">
      <c r="A1676" s="1" t="s">
        <v>6824</v>
      </c>
      <c r="B1676" s="1" t="s">
        <v>6825</v>
      </c>
      <c r="C1676" s="1" t="s">
        <v>6826</v>
      </c>
      <c r="D1676" s="3" t="s">
        <v>6827</v>
      </c>
      <c r="E1676" s="2" t="str">
        <f>IMAGE("http://ift.tt/1bAw0l3",1)</f>
        <v/>
      </c>
      <c r="F1676" s="1" t="s">
        <v>4</v>
      </c>
      <c r="G1676" s="3" t="s">
        <v>6828</v>
      </c>
    </row>
    <row r="1677">
      <c r="A1677" s="1" t="s">
        <v>6829</v>
      </c>
      <c r="B1677" s="1" t="s">
        <v>3443</v>
      </c>
      <c r="C1677" s="1" t="s">
        <v>6830</v>
      </c>
      <c r="D1677" s="1" t="s">
        <v>6831</v>
      </c>
      <c r="E1677" s="2" t="str">
        <f>IMAGE("http://ift.tt/eA8V8J",1)</f>
        <v/>
      </c>
      <c r="F1677" s="1" t="s">
        <v>4</v>
      </c>
      <c r="G1677" s="3" t="s">
        <v>6832</v>
      </c>
    </row>
    <row r="1678">
      <c r="A1678" s="1" t="s">
        <v>6829</v>
      </c>
      <c r="B1678" s="1" t="s">
        <v>6833</v>
      </c>
      <c r="C1678" s="1" t="s">
        <v>6834</v>
      </c>
      <c r="D1678" s="3" t="s">
        <v>6835</v>
      </c>
      <c r="E1678" s="2" t="str">
        <f>IMAGE("http://ift.tt/1l37EDr",1)</f>
        <v/>
      </c>
      <c r="F1678" s="1" t="s">
        <v>4</v>
      </c>
      <c r="G1678" s="3" t="s">
        <v>6836</v>
      </c>
    </row>
    <row r="1679">
      <c r="A1679" s="1" t="s">
        <v>6731</v>
      </c>
      <c r="B1679" s="1" t="s">
        <v>6732</v>
      </c>
      <c r="C1679" s="1" t="s">
        <v>6733</v>
      </c>
      <c r="D1679" s="3" t="s">
        <v>6734</v>
      </c>
      <c r="E1679" s="2" t="str">
        <f>IMAGE("http://ift.tt/1fZi2tY",1)</f>
        <v/>
      </c>
      <c r="F1679" s="1" t="s">
        <v>4</v>
      </c>
      <c r="G1679" s="3" t="s">
        <v>6735</v>
      </c>
    </row>
    <row r="1680">
      <c r="A1680" s="1" t="s">
        <v>6837</v>
      </c>
      <c r="B1680" s="1" t="s">
        <v>6838</v>
      </c>
      <c r="C1680" s="1" t="s">
        <v>6839</v>
      </c>
      <c r="D1680" s="1" t="s">
        <v>6840</v>
      </c>
      <c r="E1680" s="2" t="str">
        <f t="shared" ref="E1680:E1682" si="221">IMAGE("http://ift.tt/eA8V8J",1)</f>
        <v/>
      </c>
      <c r="F1680" s="1" t="s">
        <v>4</v>
      </c>
      <c r="G1680" s="3" t="s">
        <v>6841</v>
      </c>
    </row>
    <row r="1681">
      <c r="A1681" s="1" t="s">
        <v>6837</v>
      </c>
      <c r="B1681" s="1" t="s">
        <v>6842</v>
      </c>
      <c r="C1681" s="1" t="s">
        <v>6843</v>
      </c>
      <c r="D1681" s="1" t="s">
        <v>6844</v>
      </c>
      <c r="E1681" s="2" t="str">
        <f t="shared" si="221"/>
        <v/>
      </c>
      <c r="F1681" s="1" t="s">
        <v>4</v>
      </c>
      <c r="G1681" s="3" t="s">
        <v>6845</v>
      </c>
    </row>
    <row r="1682">
      <c r="A1682" s="1" t="s">
        <v>6846</v>
      </c>
      <c r="B1682" s="1" t="s">
        <v>6847</v>
      </c>
      <c r="C1682" s="1" t="s">
        <v>6848</v>
      </c>
      <c r="D1682" s="1" t="s">
        <v>6849</v>
      </c>
      <c r="E1682" s="2" t="str">
        <f t="shared" si="221"/>
        <v/>
      </c>
      <c r="F1682" s="1" t="s">
        <v>4</v>
      </c>
      <c r="G1682" s="3" t="s">
        <v>6850</v>
      </c>
    </row>
    <row r="1683">
      <c r="A1683" s="1" t="s">
        <v>6851</v>
      </c>
      <c r="B1683" s="1" t="s">
        <v>6852</v>
      </c>
      <c r="C1683" s="1" t="s">
        <v>6853</v>
      </c>
      <c r="D1683" s="3" t="s">
        <v>6854</v>
      </c>
      <c r="E1683" s="2" t="str">
        <f>IMAGE("http://ift.tt/1l384cR",1)</f>
        <v/>
      </c>
      <c r="F1683" s="1" t="s">
        <v>4</v>
      </c>
      <c r="G1683" s="3" t="s">
        <v>6855</v>
      </c>
    </row>
    <row r="1684">
      <c r="A1684" s="1" t="s">
        <v>6856</v>
      </c>
      <c r="B1684" s="1" t="s">
        <v>5991</v>
      </c>
      <c r="C1684" s="1" t="s">
        <v>6857</v>
      </c>
      <c r="D1684" s="1" t="s">
        <v>5993</v>
      </c>
      <c r="E1684" s="2" t="str">
        <f>IMAGE("http://ift.tt/eA8V8J",1)</f>
        <v/>
      </c>
      <c r="F1684" s="1" t="s">
        <v>4</v>
      </c>
      <c r="G1684" s="3" t="s">
        <v>6858</v>
      </c>
    </row>
    <row r="1685">
      <c r="A1685" s="1" t="s">
        <v>6856</v>
      </c>
      <c r="B1685" s="1" t="s">
        <v>274</v>
      </c>
      <c r="C1685" s="1" t="s">
        <v>6859</v>
      </c>
      <c r="D1685" s="3" t="s">
        <v>6860</v>
      </c>
      <c r="E1685" s="2" t="str">
        <f>IMAGE("http://ift.tt/1bAwvvs",1)</f>
        <v/>
      </c>
      <c r="F1685" s="1" t="s">
        <v>4</v>
      </c>
      <c r="G1685" s="3" t="s">
        <v>6861</v>
      </c>
    </row>
    <row r="1686">
      <c r="A1686" s="1" t="s">
        <v>6856</v>
      </c>
      <c r="B1686" s="1" t="s">
        <v>6862</v>
      </c>
      <c r="C1686" s="1" t="s">
        <v>6863</v>
      </c>
      <c r="D1686" s="3" t="s">
        <v>6864</v>
      </c>
      <c r="E1686" s="2" t="str">
        <f>IMAGE("http://ift.tt/1boVbGA",1)</f>
        <v/>
      </c>
      <c r="F1686" s="1" t="s">
        <v>4</v>
      </c>
      <c r="G1686" s="3" t="s">
        <v>6865</v>
      </c>
    </row>
    <row r="1687">
      <c r="A1687" s="1" t="s">
        <v>6866</v>
      </c>
      <c r="B1687" s="1" t="s">
        <v>6867</v>
      </c>
      <c r="C1687" s="1" t="s">
        <v>6868</v>
      </c>
      <c r="D1687" s="3" t="s">
        <v>6869</v>
      </c>
      <c r="E1687" s="2" t="str">
        <f t="shared" ref="E1687:E1689" si="222">IMAGE("http://ift.tt/eA8V8J",1)</f>
        <v/>
      </c>
      <c r="F1687" s="1" t="s">
        <v>4</v>
      </c>
      <c r="G1687" s="3" t="s">
        <v>6870</v>
      </c>
    </row>
    <row r="1688">
      <c r="A1688" s="1" t="s">
        <v>6871</v>
      </c>
      <c r="B1688" s="1" t="s">
        <v>6872</v>
      </c>
      <c r="C1688" s="1" t="s">
        <v>6873</v>
      </c>
      <c r="D1688" s="1" t="s">
        <v>6874</v>
      </c>
      <c r="E1688" s="2" t="str">
        <f t="shared" si="222"/>
        <v/>
      </c>
      <c r="F1688" s="1" t="s">
        <v>4</v>
      </c>
      <c r="G1688" s="3" t="s">
        <v>6875</v>
      </c>
    </row>
    <row r="1689">
      <c r="A1689" s="1" t="s">
        <v>6876</v>
      </c>
      <c r="B1689" s="1" t="s">
        <v>6877</v>
      </c>
      <c r="C1689" s="1" t="s">
        <v>6878</v>
      </c>
      <c r="D1689" s="1" t="s">
        <v>6879</v>
      </c>
      <c r="E1689" s="2" t="str">
        <f t="shared" si="222"/>
        <v/>
      </c>
      <c r="F1689" s="1" t="s">
        <v>4</v>
      </c>
      <c r="G1689" s="3" t="s">
        <v>6880</v>
      </c>
    </row>
    <row r="1690">
      <c r="A1690" s="1" t="s">
        <v>6881</v>
      </c>
      <c r="B1690" s="1" t="s">
        <v>6882</v>
      </c>
      <c r="C1690" s="1" t="s">
        <v>6883</v>
      </c>
      <c r="D1690" s="3" t="s">
        <v>6884</v>
      </c>
      <c r="E1690" s="2" t="str">
        <f>IMAGE("http://ift.tt/1d1puoi",1)</f>
        <v/>
      </c>
      <c r="F1690" s="1" t="s">
        <v>4</v>
      </c>
      <c r="G1690" s="3" t="s">
        <v>6885</v>
      </c>
    </row>
    <row r="1691">
      <c r="A1691" s="1" t="s">
        <v>6886</v>
      </c>
      <c r="B1691" s="1" t="s">
        <v>6887</v>
      </c>
      <c r="C1691" s="1" t="s">
        <v>6888</v>
      </c>
      <c r="D1691" s="1" t="s">
        <v>6889</v>
      </c>
      <c r="E1691" s="2" t="str">
        <f t="shared" ref="E1691:E1692" si="223">IMAGE("http://ift.tt/eA8V8J",1)</f>
        <v/>
      </c>
      <c r="F1691" s="1" t="s">
        <v>4</v>
      </c>
      <c r="G1691" s="3" t="s">
        <v>6890</v>
      </c>
    </row>
    <row r="1692">
      <c r="A1692" s="1" t="s">
        <v>6891</v>
      </c>
      <c r="B1692" s="1" t="s">
        <v>6892</v>
      </c>
      <c r="C1692" s="1" t="s">
        <v>6893</v>
      </c>
      <c r="D1692" s="1" t="s">
        <v>6894</v>
      </c>
      <c r="E1692" s="2" t="str">
        <f t="shared" si="223"/>
        <v/>
      </c>
      <c r="F1692" s="1" t="s">
        <v>4</v>
      </c>
      <c r="G1692" s="3" t="s">
        <v>6895</v>
      </c>
    </row>
    <row r="1693">
      <c r="A1693" s="1" t="s">
        <v>6896</v>
      </c>
      <c r="B1693" s="1" t="s">
        <v>6897</v>
      </c>
      <c r="C1693" s="1" t="s">
        <v>6898</v>
      </c>
      <c r="D1693" s="3" t="s">
        <v>6899</v>
      </c>
      <c r="E1693" s="2" t="str">
        <f>IMAGE("http://ift.tt/1gScJjq",1)</f>
        <v/>
      </c>
      <c r="F1693" s="1" t="s">
        <v>4</v>
      </c>
      <c r="G1693" s="3" t="s">
        <v>6900</v>
      </c>
    </row>
    <row r="1694">
      <c r="A1694" s="1" t="s">
        <v>6901</v>
      </c>
      <c r="B1694" s="1" t="s">
        <v>6902</v>
      </c>
      <c r="C1694" s="1" t="s">
        <v>6903</v>
      </c>
      <c r="D1694" s="1" t="s">
        <v>9</v>
      </c>
      <c r="E1694" s="2" t="str">
        <f t="shared" ref="E1694:E1697" si="224">IMAGE("http://ift.tt/eA8V8J",1)</f>
        <v/>
      </c>
      <c r="F1694" s="1" t="s">
        <v>4</v>
      </c>
      <c r="G1694" s="3" t="s">
        <v>6904</v>
      </c>
    </row>
    <row r="1695">
      <c r="A1695" s="1" t="s">
        <v>6905</v>
      </c>
      <c r="B1695" s="1" t="s">
        <v>6906</v>
      </c>
      <c r="C1695" s="1" t="s">
        <v>6907</v>
      </c>
      <c r="D1695" s="1" t="s">
        <v>6908</v>
      </c>
      <c r="E1695" s="2" t="str">
        <f t="shared" si="224"/>
        <v/>
      </c>
      <c r="F1695" s="1" t="s">
        <v>4</v>
      </c>
      <c r="G1695" s="3" t="s">
        <v>6909</v>
      </c>
    </row>
    <row r="1696">
      <c r="A1696" s="1" t="s">
        <v>6910</v>
      </c>
      <c r="B1696" s="1" t="s">
        <v>6911</v>
      </c>
      <c r="C1696" s="1" t="s">
        <v>6912</v>
      </c>
      <c r="D1696" s="1" t="s">
        <v>6913</v>
      </c>
      <c r="E1696" s="2" t="str">
        <f t="shared" si="224"/>
        <v/>
      </c>
      <c r="F1696" s="1" t="s">
        <v>4</v>
      </c>
      <c r="G1696" s="3" t="s">
        <v>6914</v>
      </c>
    </row>
    <row r="1697">
      <c r="A1697" s="1" t="s">
        <v>6915</v>
      </c>
      <c r="B1697" s="1" t="s">
        <v>1323</v>
      </c>
      <c r="C1697" s="1" t="s">
        <v>6916</v>
      </c>
      <c r="D1697" s="1" t="s">
        <v>6917</v>
      </c>
      <c r="E1697" s="2" t="str">
        <f t="shared" si="224"/>
        <v/>
      </c>
      <c r="F1697" s="1" t="s">
        <v>4</v>
      </c>
      <c r="G1697" s="3" t="s">
        <v>6918</v>
      </c>
    </row>
    <row r="1698">
      <c r="A1698" s="1" t="s">
        <v>6919</v>
      </c>
      <c r="B1698" s="1" t="s">
        <v>6920</v>
      </c>
      <c r="C1698" s="1" t="s">
        <v>6921</v>
      </c>
      <c r="D1698" s="3" t="s">
        <v>6922</v>
      </c>
      <c r="E1698" s="2" t="str">
        <f>IMAGE("http://ift.tt/1l3LPn3",1)</f>
        <v/>
      </c>
      <c r="F1698" s="1" t="s">
        <v>4</v>
      </c>
      <c r="G1698" s="3" t="s">
        <v>6923</v>
      </c>
    </row>
    <row r="1699">
      <c r="A1699" s="1" t="s">
        <v>6924</v>
      </c>
      <c r="B1699" s="1" t="s">
        <v>6925</v>
      </c>
      <c r="C1699" s="1" t="s">
        <v>6926</v>
      </c>
      <c r="D1699" s="1" t="s">
        <v>6927</v>
      </c>
      <c r="E1699" s="2" t="str">
        <f t="shared" ref="E1699:E1700" si="225">IMAGE("http://ift.tt/eA8V8J",1)</f>
        <v/>
      </c>
      <c r="F1699" s="1" t="s">
        <v>4</v>
      </c>
      <c r="G1699" s="3" t="s">
        <v>6928</v>
      </c>
    </row>
    <row r="1700">
      <c r="A1700" s="1" t="s">
        <v>6929</v>
      </c>
      <c r="B1700" s="1" t="s">
        <v>6930</v>
      </c>
      <c r="C1700" s="1" t="s">
        <v>6931</v>
      </c>
      <c r="D1700" s="1" t="s">
        <v>6932</v>
      </c>
      <c r="E1700" s="2" t="str">
        <f t="shared" si="225"/>
        <v/>
      </c>
      <c r="F1700" s="1" t="s">
        <v>4</v>
      </c>
      <c r="G1700" s="3" t="s">
        <v>6933</v>
      </c>
    </row>
    <row r="1701">
      <c r="A1701" s="1" t="s">
        <v>6934</v>
      </c>
      <c r="B1701" s="1" t="s">
        <v>635</v>
      </c>
      <c r="C1701" s="1" t="s">
        <v>6935</v>
      </c>
      <c r="D1701" s="3" t="s">
        <v>6936</v>
      </c>
      <c r="E1701" s="2" t="str">
        <f>IMAGE("http://ift.tt/1fCeNqq",1)</f>
        <v/>
      </c>
      <c r="F1701" s="1" t="s">
        <v>4</v>
      </c>
      <c r="G1701" s="3" t="s">
        <v>6937</v>
      </c>
    </row>
    <row r="1702">
      <c r="A1702" s="1" t="s">
        <v>6938</v>
      </c>
      <c r="B1702" s="1" t="s">
        <v>6939</v>
      </c>
      <c r="C1702" s="1" t="s">
        <v>6940</v>
      </c>
      <c r="D1702" s="3" t="s">
        <v>6941</v>
      </c>
      <c r="E1702" s="2" t="str">
        <f>IMAGE("http://ift.tt/eA8V8J",1)</f>
        <v/>
      </c>
      <c r="F1702" s="1" t="s">
        <v>4</v>
      </c>
      <c r="G1702" s="3" t="s">
        <v>6942</v>
      </c>
    </row>
    <row r="1703">
      <c r="A1703" s="1" t="s">
        <v>6943</v>
      </c>
      <c r="B1703" s="1" t="s">
        <v>6944</v>
      </c>
      <c r="C1703" s="1" t="s">
        <v>6945</v>
      </c>
      <c r="D1703" s="3" t="s">
        <v>6946</v>
      </c>
      <c r="E1703" s="2" t="str">
        <f>IMAGE("http://ift.tt/1nfr9I4",1)</f>
        <v/>
      </c>
      <c r="F1703" s="1" t="s">
        <v>4</v>
      </c>
      <c r="G1703" s="3" t="s">
        <v>6947</v>
      </c>
    </row>
    <row r="1704">
      <c r="A1704" s="1" t="s">
        <v>6948</v>
      </c>
      <c r="B1704" s="1" t="s">
        <v>5228</v>
      </c>
      <c r="C1704" s="1" t="s">
        <v>6949</v>
      </c>
      <c r="D1704" s="3" t="s">
        <v>6950</v>
      </c>
      <c r="E1704" s="2" t="str">
        <f>IMAGE("http://ift.tt/1eVoyDj",1)</f>
        <v/>
      </c>
      <c r="F1704" s="1" t="s">
        <v>4</v>
      </c>
      <c r="G1704" s="3" t="s">
        <v>6951</v>
      </c>
    </row>
    <row r="1705">
      <c r="A1705" s="1" t="s">
        <v>6952</v>
      </c>
      <c r="B1705" s="1" t="s">
        <v>6953</v>
      </c>
      <c r="C1705" s="1" t="s">
        <v>6954</v>
      </c>
      <c r="D1705" s="3" t="s">
        <v>6955</v>
      </c>
      <c r="E1705" s="2" t="str">
        <f>IMAGE("http://ift.tt/1nfqfv5",1)</f>
        <v/>
      </c>
      <c r="F1705" s="1" t="s">
        <v>4</v>
      </c>
      <c r="G1705" s="3" t="s">
        <v>6956</v>
      </c>
    </row>
    <row r="1706">
      <c r="A1706" s="1" t="s">
        <v>6957</v>
      </c>
      <c r="B1706" s="1" t="s">
        <v>6930</v>
      </c>
      <c r="C1706" s="1" t="s">
        <v>6958</v>
      </c>
      <c r="D1706" s="1" t="s">
        <v>6959</v>
      </c>
      <c r="E1706" s="2" t="str">
        <f t="shared" ref="E1706:E1716" si="226">IMAGE("http://ift.tt/eA8V8J",1)</f>
        <v/>
      </c>
      <c r="F1706" s="1" t="s">
        <v>4</v>
      </c>
      <c r="G1706" s="3" t="s">
        <v>6960</v>
      </c>
    </row>
    <row r="1707">
      <c r="A1707" s="1" t="s">
        <v>6961</v>
      </c>
      <c r="B1707" s="1" t="s">
        <v>6962</v>
      </c>
      <c r="C1707" s="1" t="s">
        <v>6963</v>
      </c>
      <c r="D1707" s="1" t="s">
        <v>6964</v>
      </c>
      <c r="E1707" s="2" t="str">
        <f t="shared" si="226"/>
        <v/>
      </c>
      <c r="F1707" s="1" t="s">
        <v>4</v>
      </c>
      <c r="G1707" s="3" t="s">
        <v>6965</v>
      </c>
    </row>
    <row r="1708">
      <c r="A1708" s="1" t="s">
        <v>6961</v>
      </c>
      <c r="B1708" s="1" t="s">
        <v>6966</v>
      </c>
      <c r="C1708" s="1" t="s">
        <v>6967</v>
      </c>
      <c r="D1708" s="1" t="s">
        <v>6968</v>
      </c>
      <c r="E1708" s="2" t="str">
        <f t="shared" si="226"/>
        <v/>
      </c>
      <c r="F1708" s="1" t="s">
        <v>4</v>
      </c>
      <c r="G1708" s="3" t="s">
        <v>6969</v>
      </c>
    </row>
    <row r="1709">
      <c r="A1709" s="1" t="s">
        <v>6970</v>
      </c>
      <c r="B1709" s="1" t="s">
        <v>6971</v>
      </c>
      <c r="C1709" s="1" t="s">
        <v>6972</v>
      </c>
      <c r="D1709" s="1" t="s">
        <v>6973</v>
      </c>
      <c r="E1709" s="2" t="str">
        <f t="shared" si="226"/>
        <v/>
      </c>
      <c r="F1709" s="1" t="s">
        <v>4</v>
      </c>
      <c r="G1709" s="3" t="s">
        <v>6974</v>
      </c>
    </row>
    <row r="1710">
      <c r="A1710" s="1" t="s">
        <v>6975</v>
      </c>
      <c r="B1710" s="1" t="s">
        <v>6976</v>
      </c>
      <c r="C1710" s="1" t="s">
        <v>6977</v>
      </c>
      <c r="D1710" s="1" t="s">
        <v>6978</v>
      </c>
      <c r="E1710" s="2" t="str">
        <f t="shared" si="226"/>
        <v/>
      </c>
      <c r="F1710" s="1" t="s">
        <v>4</v>
      </c>
      <c r="G1710" s="3" t="s">
        <v>6979</v>
      </c>
    </row>
    <row r="1711">
      <c r="A1711" s="1" t="s">
        <v>6980</v>
      </c>
      <c r="B1711" s="1" t="s">
        <v>6981</v>
      </c>
      <c r="C1711" s="1" t="s">
        <v>6982</v>
      </c>
      <c r="D1711" s="1" t="s">
        <v>6983</v>
      </c>
      <c r="E1711" s="2" t="str">
        <f t="shared" si="226"/>
        <v/>
      </c>
      <c r="F1711" s="1" t="s">
        <v>4</v>
      </c>
      <c r="G1711" s="3" t="s">
        <v>6984</v>
      </c>
    </row>
    <row r="1712">
      <c r="A1712" s="1" t="s">
        <v>6985</v>
      </c>
      <c r="B1712" s="1" t="s">
        <v>1068</v>
      </c>
      <c r="C1712" s="1" t="s">
        <v>6986</v>
      </c>
      <c r="D1712" s="3" t="s">
        <v>1070</v>
      </c>
      <c r="E1712" s="2" t="str">
        <f t="shared" si="226"/>
        <v/>
      </c>
      <c r="F1712" s="1" t="s">
        <v>4</v>
      </c>
      <c r="G1712" s="3" t="s">
        <v>6987</v>
      </c>
    </row>
    <row r="1713">
      <c r="A1713" s="1" t="s">
        <v>6988</v>
      </c>
      <c r="B1713" s="1" t="s">
        <v>6989</v>
      </c>
      <c r="C1713" s="1" t="s">
        <v>6990</v>
      </c>
      <c r="D1713" s="1" t="s">
        <v>6991</v>
      </c>
      <c r="E1713" s="2" t="str">
        <f t="shared" si="226"/>
        <v/>
      </c>
      <c r="F1713" s="1" t="s">
        <v>4</v>
      </c>
      <c r="G1713" s="3" t="s">
        <v>6992</v>
      </c>
    </row>
    <row r="1714">
      <c r="A1714" s="1" t="s">
        <v>6993</v>
      </c>
      <c r="B1714" s="1" t="s">
        <v>4802</v>
      </c>
      <c r="C1714" s="1" t="s">
        <v>6994</v>
      </c>
      <c r="D1714" s="1" t="s">
        <v>6995</v>
      </c>
      <c r="E1714" s="2" t="str">
        <f t="shared" si="226"/>
        <v/>
      </c>
      <c r="F1714" s="1" t="s">
        <v>4</v>
      </c>
      <c r="G1714" s="3" t="s">
        <v>6996</v>
      </c>
    </row>
    <row r="1715">
      <c r="A1715" s="1" t="s">
        <v>6997</v>
      </c>
      <c r="B1715" s="1" t="s">
        <v>2725</v>
      </c>
      <c r="C1715" s="1" t="s">
        <v>6998</v>
      </c>
      <c r="D1715" s="1" t="s">
        <v>6999</v>
      </c>
      <c r="E1715" s="2" t="str">
        <f t="shared" si="226"/>
        <v/>
      </c>
      <c r="F1715" s="1" t="s">
        <v>4</v>
      </c>
      <c r="G1715" s="3" t="s">
        <v>7000</v>
      </c>
    </row>
    <row r="1716">
      <c r="A1716" s="1" t="s">
        <v>7001</v>
      </c>
      <c r="B1716" s="1" t="s">
        <v>7002</v>
      </c>
      <c r="C1716" s="1" t="s">
        <v>7003</v>
      </c>
      <c r="D1716" s="1" t="s">
        <v>7004</v>
      </c>
      <c r="E1716" s="2" t="str">
        <f t="shared" si="226"/>
        <v/>
      </c>
      <c r="F1716" s="1" t="s">
        <v>4</v>
      </c>
      <c r="G1716" s="3" t="s">
        <v>7005</v>
      </c>
    </row>
    <row r="1717">
      <c r="A1717" s="1" t="s">
        <v>6934</v>
      </c>
      <c r="B1717" s="1" t="s">
        <v>635</v>
      </c>
      <c r="C1717" s="1" t="s">
        <v>6935</v>
      </c>
      <c r="D1717" s="3" t="s">
        <v>6936</v>
      </c>
      <c r="E1717" s="2" t="str">
        <f>IMAGE("http://ift.tt/1fCeNqq",1)</f>
        <v/>
      </c>
      <c r="F1717" s="1" t="s">
        <v>4</v>
      </c>
      <c r="G1717" s="3" t="s">
        <v>6937</v>
      </c>
    </row>
    <row r="1718">
      <c r="A1718" s="1" t="s">
        <v>6938</v>
      </c>
      <c r="B1718" s="1" t="s">
        <v>6939</v>
      </c>
      <c r="C1718" s="1" t="s">
        <v>6940</v>
      </c>
      <c r="D1718" s="3" t="s">
        <v>6941</v>
      </c>
      <c r="E1718" s="2" t="str">
        <f>IMAGE("http://ift.tt/eA8V8J",1)</f>
        <v/>
      </c>
      <c r="F1718" s="1" t="s">
        <v>4</v>
      </c>
      <c r="G1718" s="3" t="s">
        <v>6942</v>
      </c>
    </row>
    <row r="1719">
      <c r="A1719" s="1" t="s">
        <v>6943</v>
      </c>
      <c r="B1719" s="1" t="s">
        <v>6944</v>
      </c>
      <c r="C1719" s="1" t="s">
        <v>6945</v>
      </c>
      <c r="D1719" s="3" t="s">
        <v>6946</v>
      </c>
      <c r="E1719" s="2" t="str">
        <f>IMAGE("http://ift.tt/1nfr9I4",1)</f>
        <v/>
      </c>
      <c r="F1719" s="1" t="s">
        <v>4</v>
      </c>
      <c r="G1719" s="3" t="s">
        <v>6947</v>
      </c>
    </row>
    <row r="1720">
      <c r="A1720" s="1" t="s">
        <v>6948</v>
      </c>
      <c r="B1720" s="1" t="s">
        <v>5228</v>
      </c>
      <c r="C1720" s="1" t="s">
        <v>6949</v>
      </c>
      <c r="D1720" s="3" t="s">
        <v>6950</v>
      </c>
      <c r="E1720" s="2" t="str">
        <f>IMAGE("http://ift.tt/1eVoyDj",1)</f>
        <v/>
      </c>
      <c r="F1720" s="1" t="s">
        <v>4</v>
      </c>
      <c r="G1720" s="3" t="s">
        <v>6951</v>
      </c>
    </row>
    <row r="1721">
      <c r="A1721" s="1" t="s">
        <v>6952</v>
      </c>
      <c r="B1721" s="1" t="s">
        <v>6953</v>
      </c>
      <c r="C1721" s="1" t="s">
        <v>6954</v>
      </c>
      <c r="D1721" s="3" t="s">
        <v>6955</v>
      </c>
      <c r="E1721" s="2" t="str">
        <f>IMAGE("http://ift.tt/1nfqfv5",1)</f>
        <v/>
      </c>
      <c r="F1721" s="1" t="s">
        <v>4</v>
      </c>
      <c r="G1721" s="3" t="s">
        <v>6956</v>
      </c>
    </row>
    <row r="1722">
      <c r="A1722" s="1" t="s">
        <v>6957</v>
      </c>
      <c r="B1722" s="1" t="s">
        <v>6930</v>
      </c>
      <c r="C1722" s="1" t="s">
        <v>6958</v>
      </c>
      <c r="D1722" s="1" t="s">
        <v>7006</v>
      </c>
      <c r="E1722" s="2" t="str">
        <f t="shared" ref="E1722:E1727" si="227">IMAGE("http://ift.tt/eA8V8J",1)</f>
        <v/>
      </c>
      <c r="F1722" s="1" t="s">
        <v>4</v>
      </c>
      <c r="G1722" s="3" t="s">
        <v>6960</v>
      </c>
    </row>
    <row r="1723">
      <c r="A1723" s="1" t="s">
        <v>6961</v>
      </c>
      <c r="B1723" s="1" t="s">
        <v>6966</v>
      </c>
      <c r="C1723" s="1" t="s">
        <v>6967</v>
      </c>
      <c r="D1723" s="1" t="s">
        <v>6968</v>
      </c>
      <c r="E1723" s="2" t="str">
        <f t="shared" si="227"/>
        <v/>
      </c>
      <c r="F1723" s="1" t="s">
        <v>4</v>
      </c>
      <c r="G1723" s="3" t="s">
        <v>6969</v>
      </c>
    </row>
    <row r="1724">
      <c r="A1724" s="1" t="s">
        <v>6970</v>
      </c>
      <c r="B1724" s="1" t="s">
        <v>6971</v>
      </c>
      <c r="C1724" s="1" t="s">
        <v>6972</v>
      </c>
      <c r="D1724" s="1" t="s">
        <v>6973</v>
      </c>
      <c r="E1724" s="2" t="str">
        <f t="shared" si="227"/>
        <v/>
      </c>
      <c r="F1724" s="1" t="s">
        <v>4</v>
      </c>
      <c r="G1724" s="3" t="s">
        <v>6974</v>
      </c>
    </row>
    <row r="1725">
      <c r="A1725" s="1" t="s">
        <v>6975</v>
      </c>
      <c r="B1725" s="1" t="s">
        <v>6976</v>
      </c>
      <c r="C1725" s="1" t="s">
        <v>6977</v>
      </c>
      <c r="D1725" s="1" t="s">
        <v>6978</v>
      </c>
      <c r="E1725" s="2" t="str">
        <f t="shared" si="227"/>
        <v/>
      </c>
      <c r="F1725" s="1" t="s">
        <v>4</v>
      </c>
      <c r="G1725" s="3" t="s">
        <v>6979</v>
      </c>
    </row>
    <row r="1726">
      <c r="A1726" s="1" t="s">
        <v>7007</v>
      </c>
      <c r="B1726" s="1" t="s">
        <v>7008</v>
      </c>
      <c r="C1726" s="1" t="s">
        <v>7009</v>
      </c>
      <c r="D1726" s="1" t="s">
        <v>7010</v>
      </c>
      <c r="E1726" s="2" t="str">
        <f t="shared" si="227"/>
        <v/>
      </c>
      <c r="F1726" s="1" t="s">
        <v>4</v>
      </c>
      <c r="G1726" s="3" t="s">
        <v>7011</v>
      </c>
    </row>
    <row r="1727">
      <c r="A1727" s="1" t="s">
        <v>7007</v>
      </c>
      <c r="B1727" s="1" t="s">
        <v>7012</v>
      </c>
      <c r="C1727" s="1" t="s">
        <v>7013</v>
      </c>
      <c r="D1727" s="1" t="s">
        <v>7014</v>
      </c>
      <c r="E1727" s="2" t="str">
        <f t="shared" si="227"/>
        <v/>
      </c>
      <c r="F1727" s="1" t="s">
        <v>4</v>
      </c>
      <c r="G1727" s="3" t="s">
        <v>7015</v>
      </c>
    </row>
    <row r="1728">
      <c r="A1728" s="1" t="s">
        <v>7016</v>
      </c>
      <c r="B1728" s="1" t="s">
        <v>7017</v>
      </c>
      <c r="C1728" s="1" t="s">
        <v>7018</v>
      </c>
      <c r="D1728" s="3" t="s">
        <v>7019</v>
      </c>
      <c r="E1728" s="2" t="str">
        <f>IMAGE("http://ift.tt/NdklAg",1)</f>
        <v/>
      </c>
      <c r="F1728" s="1" t="s">
        <v>4</v>
      </c>
      <c r="G1728" s="3" t="s">
        <v>7020</v>
      </c>
    </row>
    <row r="1729">
      <c r="A1729" s="1" t="s">
        <v>7021</v>
      </c>
      <c r="B1729" s="1" t="s">
        <v>2486</v>
      </c>
      <c r="C1729" s="1" t="s">
        <v>7022</v>
      </c>
      <c r="D1729" s="1" t="s">
        <v>9</v>
      </c>
      <c r="E1729" s="2" t="str">
        <f t="shared" ref="E1729:E1736" si="228">IMAGE("http://ift.tt/eA8V8J",1)</f>
        <v/>
      </c>
      <c r="F1729" s="1" t="s">
        <v>4</v>
      </c>
      <c r="G1729" s="3" t="s">
        <v>7023</v>
      </c>
    </row>
    <row r="1730">
      <c r="A1730" s="1" t="s">
        <v>7024</v>
      </c>
      <c r="B1730" s="1" t="s">
        <v>7025</v>
      </c>
      <c r="C1730" s="1" t="s">
        <v>7026</v>
      </c>
      <c r="D1730" s="3" t="s">
        <v>7027</v>
      </c>
      <c r="E1730" s="2" t="str">
        <f t="shared" si="228"/>
        <v/>
      </c>
      <c r="F1730" s="1" t="s">
        <v>4</v>
      </c>
      <c r="G1730" s="3" t="s">
        <v>7028</v>
      </c>
    </row>
    <row r="1731">
      <c r="A1731" s="1" t="s">
        <v>7029</v>
      </c>
      <c r="B1731" s="1" t="s">
        <v>1599</v>
      </c>
      <c r="C1731" s="1" t="s">
        <v>7030</v>
      </c>
      <c r="D1731" s="1" t="s">
        <v>7031</v>
      </c>
      <c r="E1731" s="2" t="str">
        <f t="shared" si="228"/>
        <v/>
      </c>
      <c r="F1731" s="1" t="s">
        <v>4</v>
      </c>
      <c r="G1731" s="3" t="s">
        <v>7032</v>
      </c>
    </row>
    <row r="1732">
      <c r="A1732" s="1" t="s">
        <v>7033</v>
      </c>
      <c r="B1732" s="1" t="s">
        <v>7034</v>
      </c>
      <c r="C1732" s="1" t="s">
        <v>7035</v>
      </c>
      <c r="D1732" s="1" t="s">
        <v>7036</v>
      </c>
      <c r="E1732" s="2" t="str">
        <f t="shared" si="228"/>
        <v/>
      </c>
      <c r="F1732" s="1" t="s">
        <v>4</v>
      </c>
      <c r="G1732" s="3" t="s">
        <v>7037</v>
      </c>
    </row>
    <row r="1733">
      <c r="A1733" s="1" t="s">
        <v>6988</v>
      </c>
      <c r="B1733" s="1" t="s">
        <v>6989</v>
      </c>
      <c r="C1733" s="1" t="s">
        <v>6990</v>
      </c>
      <c r="D1733" s="1" t="s">
        <v>6991</v>
      </c>
      <c r="E1733" s="2" t="str">
        <f t="shared" si="228"/>
        <v/>
      </c>
      <c r="F1733" s="1" t="s">
        <v>4</v>
      </c>
      <c r="G1733" s="3" t="s">
        <v>6992</v>
      </c>
    </row>
    <row r="1734">
      <c r="A1734" s="1" t="s">
        <v>6993</v>
      </c>
      <c r="B1734" s="1" t="s">
        <v>4802</v>
      </c>
      <c r="C1734" s="1" t="s">
        <v>6994</v>
      </c>
      <c r="D1734" s="1" t="s">
        <v>6995</v>
      </c>
      <c r="E1734" s="2" t="str">
        <f t="shared" si="228"/>
        <v/>
      </c>
      <c r="F1734" s="1" t="s">
        <v>4</v>
      </c>
      <c r="G1734" s="3" t="s">
        <v>6996</v>
      </c>
    </row>
    <row r="1735">
      <c r="A1735" s="1" t="s">
        <v>6997</v>
      </c>
      <c r="B1735" s="1" t="s">
        <v>2725</v>
      </c>
      <c r="C1735" s="1" t="s">
        <v>6998</v>
      </c>
      <c r="D1735" s="1" t="s">
        <v>6999</v>
      </c>
      <c r="E1735" s="2" t="str">
        <f t="shared" si="228"/>
        <v/>
      </c>
      <c r="F1735" s="1" t="s">
        <v>4</v>
      </c>
      <c r="G1735" s="3" t="s">
        <v>7000</v>
      </c>
    </row>
    <row r="1736">
      <c r="A1736" s="1" t="s">
        <v>7001</v>
      </c>
      <c r="B1736" s="1" t="s">
        <v>7002</v>
      </c>
      <c r="C1736" s="1" t="s">
        <v>7003</v>
      </c>
      <c r="D1736" s="1" t="s">
        <v>7004</v>
      </c>
      <c r="E1736" s="2" t="str">
        <f t="shared" si="228"/>
        <v/>
      </c>
      <c r="F1736" s="1" t="s">
        <v>4</v>
      </c>
      <c r="G1736" s="3" t="s">
        <v>7005</v>
      </c>
    </row>
    <row r="1737">
      <c r="A1737" s="1" t="s">
        <v>6934</v>
      </c>
      <c r="B1737" s="1" t="s">
        <v>635</v>
      </c>
      <c r="C1737" s="1" t="s">
        <v>6935</v>
      </c>
      <c r="D1737" s="3" t="s">
        <v>6936</v>
      </c>
      <c r="E1737" s="2" t="str">
        <f>IMAGE("http://ift.tt/1fCeNqq",1)</f>
        <v/>
      </c>
      <c r="F1737" s="1" t="s">
        <v>4</v>
      </c>
      <c r="G1737" s="3" t="s">
        <v>6937</v>
      </c>
    </row>
    <row r="1738">
      <c r="A1738" s="1" t="s">
        <v>6938</v>
      </c>
      <c r="B1738" s="1" t="s">
        <v>6939</v>
      </c>
      <c r="C1738" s="1" t="s">
        <v>6940</v>
      </c>
      <c r="D1738" s="3" t="s">
        <v>6941</v>
      </c>
      <c r="E1738" s="2" t="str">
        <f>IMAGE("http://ift.tt/eA8V8J",1)</f>
        <v/>
      </c>
      <c r="F1738" s="1" t="s">
        <v>4</v>
      </c>
      <c r="G1738" s="3" t="s">
        <v>6942</v>
      </c>
    </row>
    <row r="1739">
      <c r="A1739" s="1" t="s">
        <v>6943</v>
      </c>
      <c r="B1739" s="1" t="s">
        <v>6944</v>
      </c>
      <c r="C1739" s="1" t="s">
        <v>6945</v>
      </c>
      <c r="D1739" s="3" t="s">
        <v>6946</v>
      </c>
      <c r="E1739" s="2" t="str">
        <f>IMAGE("http://ift.tt/1nfr9I4",1)</f>
        <v/>
      </c>
      <c r="F1739" s="1" t="s">
        <v>4</v>
      </c>
      <c r="G1739" s="3" t="s">
        <v>6947</v>
      </c>
    </row>
    <row r="1740">
      <c r="A1740" s="1" t="s">
        <v>6948</v>
      </c>
      <c r="B1740" s="1" t="s">
        <v>5228</v>
      </c>
      <c r="C1740" s="1" t="s">
        <v>6949</v>
      </c>
      <c r="D1740" s="3" t="s">
        <v>6950</v>
      </c>
      <c r="E1740" s="2" t="str">
        <f>IMAGE("http://ift.tt/1eVoyDj",1)</f>
        <v/>
      </c>
      <c r="F1740" s="1" t="s">
        <v>4</v>
      </c>
      <c r="G1740" s="3" t="s">
        <v>6951</v>
      </c>
    </row>
    <row r="1741">
      <c r="A1741" s="1" t="s">
        <v>6957</v>
      </c>
      <c r="B1741" s="1" t="s">
        <v>6930</v>
      </c>
      <c r="C1741" s="1" t="s">
        <v>6958</v>
      </c>
      <c r="D1741" s="1" t="s">
        <v>7006</v>
      </c>
      <c r="E1741" s="2" t="str">
        <f t="shared" ref="E1741:E1743" si="229">IMAGE("http://ift.tt/eA8V8J",1)</f>
        <v/>
      </c>
      <c r="F1741" s="1" t="s">
        <v>4</v>
      </c>
      <c r="G1741" s="3" t="s">
        <v>6960</v>
      </c>
    </row>
    <row r="1742">
      <c r="A1742" s="1" t="s">
        <v>6961</v>
      </c>
      <c r="B1742" s="1" t="s">
        <v>6966</v>
      </c>
      <c r="C1742" s="1" t="s">
        <v>6967</v>
      </c>
      <c r="D1742" s="1" t="s">
        <v>6968</v>
      </c>
      <c r="E1742" s="2" t="str">
        <f t="shared" si="229"/>
        <v/>
      </c>
      <c r="F1742" s="1" t="s">
        <v>4</v>
      </c>
      <c r="G1742" s="3" t="s">
        <v>6969</v>
      </c>
    </row>
    <row r="1743">
      <c r="A1743" s="1" t="s">
        <v>7038</v>
      </c>
      <c r="B1743" s="1" t="s">
        <v>7039</v>
      </c>
      <c r="C1743" s="1" t="s">
        <v>7040</v>
      </c>
      <c r="D1743" s="1" t="s">
        <v>7041</v>
      </c>
      <c r="E1743" s="2" t="str">
        <f t="shared" si="229"/>
        <v/>
      </c>
      <c r="F1743" s="1" t="s">
        <v>4</v>
      </c>
      <c r="G1743" s="3" t="s">
        <v>7042</v>
      </c>
    </row>
    <row r="1744">
      <c r="A1744" s="1" t="s">
        <v>7043</v>
      </c>
      <c r="B1744" s="1" t="s">
        <v>7044</v>
      </c>
      <c r="C1744" s="1" t="s">
        <v>7045</v>
      </c>
      <c r="D1744" s="3" t="s">
        <v>7046</v>
      </c>
      <c r="E1744" s="2" t="str">
        <f>IMAGE("http://ift.tt/1nZVeOU",1)</f>
        <v/>
      </c>
      <c r="F1744" s="1" t="s">
        <v>4</v>
      </c>
      <c r="G1744" s="3" t="s">
        <v>7047</v>
      </c>
    </row>
    <row r="1745">
      <c r="A1745" s="1" t="s">
        <v>7048</v>
      </c>
      <c r="B1745" s="1" t="s">
        <v>635</v>
      </c>
      <c r="C1745" s="1" t="s">
        <v>7049</v>
      </c>
      <c r="D1745" s="3" t="s">
        <v>7050</v>
      </c>
      <c r="E1745" s="2" t="str">
        <f>IMAGE("http://ift.tt/1nZVjlF",1)</f>
        <v/>
      </c>
      <c r="F1745" s="1" t="s">
        <v>4</v>
      </c>
      <c r="G1745" s="3" t="s">
        <v>7051</v>
      </c>
    </row>
    <row r="1746">
      <c r="A1746" s="1" t="s">
        <v>7052</v>
      </c>
      <c r="B1746" s="1" t="s">
        <v>2725</v>
      </c>
      <c r="C1746" s="1" t="s">
        <v>7053</v>
      </c>
      <c r="D1746" s="1" t="s">
        <v>7054</v>
      </c>
      <c r="E1746" s="2" t="str">
        <f>IMAGE("http://ift.tt/eA8V8J",1)</f>
        <v/>
      </c>
      <c r="F1746" s="1" t="s">
        <v>4</v>
      </c>
      <c r="G1746" s="3" t="s">
        <v>7055</v>
      </c>
    </row>
    <row r="1747">
      <c r="A1747" s="1" t="s">
        <v>7056</v>
      </c>
      <c r="B1747" s="1" t="s">
        <v>2385</v>
      </c>
      <c r="C1747" s="1" t="s">
        <v>7057</v>
      </c>
      <c r="D1747" s="3" t="s">
        <v>7058</v>
      </c>
      <c r="E1747" s="2" t="str">
        <f>IMAGE("http://ift.tt/1fCu4Ys",1)</f>
        <v/>
      </c>
      <c r="F1747" s="1" t="s">
        <v>4</v>
      </c>
      <c r="G1747" s="3" t="s">
        <v>7059</v>
      </c>
    </row>
    <row r="1748">
      <c r="A1748" s="1" t="s">
        <v>7060</v>
      </c>
      <c r="B1748" s="1" t="s">
        <v>7061</v>
      </c>
      <c r="C1748" s="1" t="s">
        <v>7062</v>
      </c>
      <c r="D1748" s="1" t="s">
        <v>7063</v>
      </c>
      <c r="E1748" s="2" t="str">
        <f>IMAGE("http://ift.tt/eA8V8J",1)</f>
        <v/>
      </c>
      <c r="F1748" s="1" t="s">
        <v>4</v>
      </c>
      <c r="G1748" s="3" t="s">
        <v>7064</v>
      </c>
    </row>
    <row r="1749">
      <c r="A1749" s="1" t="s">
        <v>7016</v>
      </c>
      <c r="B1749" s="1" t="s">
        <v>7017</v>
      </c>
      <c r="C1749" s="1" t="s">
        <v>7018</v>
      </c>
      <c r="D1749" s="3" t="s">
        <v>7019</v>
      </c>
      <c r="E1749" s="2" t="str">
        <f>IMAGE("http://ift.tt/NdklAg",1)</f>
        <v/>
      </c>
      <c r="F1749" s="1" t="s">
        <v>4</v>
      </c>
      <c r="G1749" s="3" t="s">
        <v>7020</v>
      </c>
    </row>
    <row r="1750">
      <c r="A1750" s="1" t="s">
        <v>7029</v>
      </c>
      <c r="B1750" s="1" t="s">
        <v>1599</v>
      </c>
      <c r="C1750" s="1" t="s">
        <v>7030</v>
      </c>
      <c r="D1750" s="1" t="s">
        <v>7031</v>
      </c>
      <c r="E1750" s="2" t="str">
        <f t="shared" ref="E1750:E1755" si="230">IMAGE("http://ift.tt/eA8V8J",1)</f>
        <v/>
      </c>
      <c r="F1750" s="1" t="s">
        <v>4</v>
      </c>
      <c r="G1750" s="3" t="s">
        <v>7032</v>
      </c>
    </row>
    <row r="1751">
      <c r="A1751" s="1" t="s">
        <v>7033</v>
      </c>
      <c r="B1751" s="1" t="s">
        <v>7034</v>
      </c>
      <c r="C1751" s="1" t="s">
        <v>7035</v>
      </c>
      <c r="D1751" s="1" t="s">
        <v>7036</v>
      </c>
      <c r="E1751" s="2" t="str">
        <f t="shared" si="230"/>
        <v/>
      </c>
      <c r="F1751" s="1" t="s">
        <v>4</v>
      </c>
      <c r="G1751" s="3" t="s">
        <v>7037</v>
      </c>
    </row>
    <row r="1752">
      <c r="A1752" s="1" t="s">
        <v>6988</v>
      </c>
      <c r="B1752" s="1" t="s">
        <v>6989</v>
      </c>
      <c r="C1752" s="1" t="s">
        <v>6990</v>
      </c>
      <c r="D1752" s="1" t="s">
        <v>6991</v>
      </c>
      <c r="E1752" s="2" t="str">
        <f t="shared" si="230"/>
        <v/>
      </c>
      <c r="F1752" s="1" t="s">
        <v>4</v>
      </c>
      <c r="G1752" s="3" t="s">
        <v>6992</v>
      </c>
    </row>
    <row r="1753">
      <c r="A1753" s="1" t="s">
        <v>6993</v>
      </c>
      <c r="B1753" s="1" t="s">
        <v>4802</v>
      </c>
      <c r="C1753" s="1" t="s">
        <v>6994</v>
      </c>
      <c r="D1753" s="1" t="s">
        <v>6995</v>
      </c>
      <c r="E1753" s="2" t="str">
        <f t="shared" si="230"/>
        <v/>
      </c>
      <c r="F1753" s="1" t="s">
        <v>4</v>
      </c>
      <c r="G1753" s="3" t="s">
        <v>6996</v>
      </c>
    </row>
    <row r="1754">
      <c r="A1754" s="1" t="s">
        <v>6997</v>
      </c>
      <c r="B1754" s="1" t="s">
        <v>2725</v>
      </c>
      <c r="C1754" s="1" t="s">
        <v>6998</v>
      </c>
      <c r="D1754" s="1" t="s">
        <v>6999</v>
      </c>
      <c r="E1754" s="2" t="str">
        <f t="shared" si="230"/>
        <v/>
      </c>
      <c r="F1754" s="1" t="s">
        <v>4</v>
      </c>
      <c r="G1754" s="3" t="s">
        <v>7000</v>
      </c>
    </row>
    <row r="1755">
      <c r="A1755" s="1" t="s">
        <v>7001</v>
      </c>
      <c r="B1755" s="1" t="s">
        <v>7002</v>
      </c>
      <c r="C1755" s="1" t="s">
        <v>7003</v>
      </c>
      <c r="D1755" s="1" t="s">
        <v>7004</v>
      </c>
      <c r="E1755" s="2" t="str">
        <f t="shared" si="230"/>
        <v/>
      </c>
      <c r="F1755" s="1" t="s">
        <v>4</v>
      </c>
      <c r="G1755" s="3" t="s">
        <v>7005</v>
      </c>
    </row>
    <row r="1756">
      <c r="A1756" s="1" t="s">
        <v>6934</v>
      </c>
      <c r="B1756" s="1" t="s">
        <v>635</v>
      </c>
      <c r="C1756" s="1" t="s">
        <v>6935</v>
      </c>
      <c r="D1756" s="3" t="s">
        <v>6936</v>
      </c>
      <c r="E1756" s="2" t="str">
        <f>IMAGE("http://ift.tt/1fCeNqq",1)</f>
        <v/>
      </c>
      <c r="F1756" s="1" t="s">
        <v>4</v>
      </c>
      <c r="G1756" s="3" t="s">
        <v>6937</v>
      </c>
    </row>
    <row r="1757">
      <c r="A1757" s="1" t="s">
        <v>7065</v>
      </c>
      <c r="B1757" s="1" t="s">
        <v>7066</v>
      </c>
      <c r="C1757" s="1" t="s">
        <v>7067</v>
      </c>
      <c r="D1757" s="1" t="s">
        <v>7068</v>
      </c>
      <c r="E1757" s="2" t="str">
        <f t="shared" ref="E1757:E1760" si="231">IMAGE("http://ift.tt/eA8V8J",1)</f>
        <v/>
      </c>
      <c r="F1757" s="1" t="s">
        <v>4</v>
      </c>
      <c r="G1757" s="3" t="s">
        <v>7069</v>
      </c>
    </row>
    <row r="1758">
      <c r="A1758" s="1" t="s">
        <v>7070</v>
      </c>
      <c r="B1758" s="1" t="s">
        <v>3570</v>
      </c>
      <c r="C1758" s="4" t="s">
        <v>7071</v>
      </c>
      <c r="D1758" s="1" t="s">
        <v>7072</v>
      </c>
      <c r="E1758" s="2" t="str">
        <f t="shared" si="231"/>
        <v/>
      </c>
      <c r="F1758" s="1" t="s">
        <v>4</v>
      </c>
      <c r="G1758" s="3" t="s">
        <v>7073</v>
      </c>
    </row>
    <row r="1759">
      <c r="A1759" s="1" t="s">
        <v>7074</v>
      </c>
      <c r="B1759" s="1" t="s">
        <v>2637</v>
      </c>
      <c r="C1759" s="1" t="s">
        <v>7075</v>
      </c>
      <c r="D1759" s="3" t="s">
        <v>7076</v>
      </c>
      <c r="E1759" s="2" t="str">
        <f t="shared" si="231"/>
        <v/>
      </c>
      <c r="F1759" s="1" t="s">
        <v>4</v>
      </c>
      <c r="G1759" s="3" t="s">
        <v>7077</v>
      </c>
    </row>
    <row r="1760">
      <c r="A1760" s="1" t="s">
        <v>7074</v>
      </c>
      <c r="B1760" s="1" t="s">
        <v>7078</v>
      </c>
      <c r="C1760" s="1" t="s">
        <v>7079</v>
      </c>
      <c r="D1760" s="1" t="s">
        <v>7080</v>
      </c>
      <c r="E1760" s="2" t="str">
        <f t="shared" si="231"/>
        <v/>
      </c>
      <c r="F1760" s="1" t="s">
        <v>4</v>
      </c>
      <c r="G1760" s="3" t="s">
        <v>7081</v>
      </c>
    </row>
    <row r="1761">
      <c r="A1761" s="1" t="s">
        <v>7082</v>
      </c>
      <c r="B1761" s="1" t="s">
        <v>7083</v>
      </c>
      <c r="C1761" s="1" t="s">
        <v>7084</v>
      </c>
      <c r="D1761" s="3" t="s">
        <v>7085</v>
      </c>
      <c r="E1761" s="2" t="str">
        <f>IMAGE("http://ift.tt/1iALeI7",1)</f>
        <v/>
      </c>
      <c r="F1761" s="1" t="s">
        <v>4</v>
      </c>
      <c r="G1761" s="3" t="s">
        <v>7086</v>
      </c>
    </row>
    <row r="1762">
      <c r="A1762" s="1" t="s">
        <v>7087</v>
      </c>
      <c r="B1762" s="1" t="s">
        <v>7088</v>
      </c>
      <c r="C1762" s="1" t="s">
        <v>7089</v>
      </c>
      <c r="D1762" s="1" t="s">
        <v>7090</v>
      </c>
      <c r="E1762" s="2" t="str">
        <f t="shared" ref="E1762:E1763" si="232">IMAGE("http://ift.tt/eA8V8J",1)</f>
        <v/>
      </c>
      <c r="F1762" s="1" t="s">
        <v>4</v>
      </c>
      <c r="G1762" s="3" t="s">
        <v>7091</v>
      </c>
    </row>
    <row r="1763">
      <c r="A1763" s="1" t="s">
        <v>7038</v>
      </c>
      <c r="B1763" s="1" t="s">
        <v>7039</v>
      </c>
      <c r="C1763" s="1" t="s">
        <v>7040</v>
      </c>
      <c r="D1763" s="1" t="s">
        <v>7041</v>
      </c>
      <c r="E1763" s="2" t="str">
        <f t="shared" si="232"/>
        <v/>
      </c>
      <c r="F1763" s="1" t="s">
        <v>4</v>
      </c>
      <c r="G1763" s="3" t="s">
        <v>7042</v>
      </c>
    </row>
    <row r="1764">
      <c r="A1764" s="1" t="s">
        <v>7043</v>
      </c>
      <c r="B1764" s="1" t="s">
        <v>7044</v>
      </c>
      <c r="C1764" s="1" t="s">
        <v>7045</v>
      </c>
      <c r="D1764" s="3" t="s">
        <v>7046</v>
      </c>
      <c r="E1764" s="2" t="str">
        <f>IMAGE("http://ift.tt/1nZVeOU",1)</f>
        <v/>
      </c>
      <c r="F1764" s="1" t="s">
        <v>4</v>
      </c>
      <c r="G1764" s="3" t="s">
        <v>7047</v>
      </c>
    </row>
    <row r="1765">
      <c r="A1765" s="1" t="s">
        <v>7048</v>
      </c>
      <c r="B1765" s="1" t="s">
        <v>635</v>
      </c>
      <c r="C1765" s="1" t="s">
        <v>7049</v>
      </c>
      <c r="D1765" s="3" t="s">
        <v>7050</v>
      </c>
      <c r="E1765" s="2" t="str">
        <f>IMAGE("http://ift.tt/1nZVjlF",1)</f>
        <v/>
      </c>
      <c r="F1765" s="1" t="s">
        <v>4</v>
      </c>
      <c r="G1765" s="3" t="s">
        <v>7051</v>
      </c>
    </row>
    <row r="1766">
      <c r="A1766" s="1" t="s">
        <v>7052</v>
      </c>
      <c r="B1766" s="1" t="s">
        <v>2725</v>
      </c>
      <c r="C1766" s="1" t="s">
        <v>7053</v>
      </c>
      <c r="D1766" s="1" t="s">
        <v>7054</v>
      </c>
      <c r="E1766" s="2" t="str">
        <f>IMAGE("http://ift.tt/eA8V8J",1)</f>
        <v/>
      </c>
      <c r="F1766" s="1" t="s">
        <v>4</v>
      </c>
      <c r="G1766" s="3" t="s">
        <v>7055</v>
      </c>
    </row>
    <row r="1767">
      <c r="A1767" s="1" t="s">
        <v>7056</v>
      </c>
      <c r="B1767" s="1" t="s">
        <v>2385</v>
      </c>
      <c r="C1767" s="1" t="s">
        <v>7057</v>
      </c>
      <c r="D1767" s="3" t="s">
        <v>7058</v>
      </c>
      <c r="E1767" s="2" t="str">
        <f>IMAGE("http://ift.tt/1fCu4Ys",1)</f>
        <v/>
      </c>
      <c r="F1767" s="1" t="s">
        <v>4</v>
      </c>
      <c r="G1767" s="3" t="s">
        <v>7059</v>
      </c>
    </row>
    <row r="1768">
      <c r="A1768" s="1" t="s">
        <v>7060</v>
      </c>
      <c r="B1768" s="1" t="s">
        <v>7061</v>
      </c>
      <c r="C1768" s="1" t="s">
        <v>7062</v>
      </c>
      <c r="D1768" s="1" t="s">
        <v>7063</v>
      </c>
      <c r="E1768" s="2" t="str">
        <f>IMAGE("http://ift.tt/eA8V8J",1)</f>
        <v/>
      </c>
      <c r="F1768" s="1" t="s">
        <v>4</v>
      </c>
      <c r="G1768" s="3" t="s">
        <v>7064</v>
      </c>
    </row>
    <row r="1769">
      <c r="A1769" s="1" t="s">
        <v>7016</v>
      </c>
      <c r="B1769" s="1" t="s">
        <v>7017</v>
      </c>
      <c r="C1769" s="1" t="s">
        <v>7018</v>
      </c>
      <c r="D1769" s="3" t="s">
        <v>7019</v>
      </c>
      <c r="E1769" s="2" t="str">
        <f>IMAGE("http://ift.tt/NdklAg",1)</f>
        <v/>
      </c>
      <c r="F1769" s="1" t="s">
        <v>4</v>
      </c>
      <c r="G1769" s="3" t="s">
        <v>7020</v>
      </c>
    </row>
    <row r="1770">
      <c r="A1770" s="1" t="s">
        <v>7029</v>
      </c>
      <c r="B1770" s="1" t="s">
        <v>1599</v>
      </c>
      <c r="C1770" s="1" t="s">
        <v>7030</v>
      </c>
      <c r="D1770" s="1" t="s">
        <v>7031</v>
      </c>
      <c r="E1770" s="2" t="str">
        <f t="shared" ref="E1770:E1778" si="233">IMAGE("http://ift.tt/eA8V8J",1)</f>
        <v/>
      </c>
      <c r="F1770" s="1" t="s">
        <v>4</v>
      </c>
      <c r="G1770" s="3" t="s">
        <v>7032</v>
      </c>
    </row>
    <row r="1771">
      <c r="A1771" s="1" t="s">
        <v>7033</v>
      </c>
      <c r="B1771" s="1" t="s">
        <v>7034</v>
      </c>
      <c r="C1771" s="1" t="s">
        <v>7035</v>
      </c>
      <c r="D1771" s="1" t="s">
        <v>7036</v>
      </c>
      <c r="E1771" s="2" t="str">
        <f t="shared" si="233"/>
        <v/>
      </c>
      <c r="F1771" s="1" t="s">
        <v>4</v>
      </c>
      <c r="G1771" s="3" t="s">
        <v>7037</v>
      </c>
    </row>
    <row r="1772">
      <c r="A1772" s="1" t="s">
        <v>6988</v>
      </c>
      <c r="B1772" s="1" t="s">
        <v>6989</v>
      </c>
      <c r="C1772" s="1" t="s">
        <v>6990</v>
      </c>
      <c r="D1772" s="1" t="s">
        <v>6991</v>
      </c>
      <c r="E1772" s="2" t="str">
        <f t="shared" si="233"/>
        <v/>
      </c>
      <c r="F1772" s="1" t="s">
        <v>4</v>
      </c>
      <c r="G1772" s="3" t="s">
        <v>6992</v>
      </c>
    </row>
    <row r="1773">
      <c r="A1773" s="1" t="s">
        <v>6993</v>
      </c>
      <c r="B1773" s="1" t="s">
        <v>4802</v>
      </c>
      <c r="C1773" s="1" t="s">
        <v>6994</v>
      </c>
      <c r="D1773" s="1" t="s">
        <v>6995</v>
      </c>
      <c r="E1773" s="2" t="str">
        <f t="shared" si="233"/>
        <v/>
      </c>
      <c r="F1773" s="1" t="s">
        <v>4</v>
      </c>
      <c r="G1773" s="3" t="s">
        <v>6996</v>
      </c>
    </row>
    <row r="1774">
      <c r="A1774" s="1" t="s">
        <v>6997</v>
      </c>
      <c r="B1774" s="1" t="s">
        <v>2725</v>
      </c>
      <c r="C1774" s="1" t="s">
        <v>6998</v>
      </c>
      <c r="D1774" s="1" t="s">
        <v>6999</v>
      </c>
      <c r="E1774" s="2" t="str">
        <f t="shared" si="233"/>
        <v/>
      </c>
      <c r="F1774" s="1" t="s">
        <v>4</v>
      </c>
      <c r="G1774" s="3" t="s">
        <v>7000</v>
      </c>
    </row>
    <row r="1775">
      <c r="A1775" s="1" t="s">
        <v>7001</v>
      </c>
      <c r="B1775" s="1" t="s">
        <v>7002</v>
      </c>
      <c r="C1775" s="1" t="s">
        <v>7003</v>
      </c>
      <c r="D1775" s="1" t="s">
        <v>7004</v>
      </c>
      <c r="E1775" s="2" t="str">
        <f t="shared" si="233"/>
        <v/>
      </c>
      <c r="F1775" s="1" t="s">
        <v>4</v>
      </c>
      <c r="G1775" s="3" t="s">
        <v>7005</v>
      </c>
    </row>
    <row r="1776">
      <c r="A1776" s="1" t="s">
        <v>7092</v>
      </c>
      <c r="B1776" s="1" t="s">
        <v>7093</v>
      </c>
      <c r="C1776" s="1" t="s">
        <v>7094</v>
      </c>
      <c r="D1776" s="3" t="s">
        <v>7095</v>
      </c>
      <c r="E1776" s="2" t="str">
        <f t="shared" si="233"/>
        <v/>
      </c>
      <c r="F1776" s="1" t="s">
        <v>4</v>
      </c>
      <c r="G1776" s="3" t="s">
        <v>7096</v>
      </c>
    </row>
    <row r="1777">
      <c r="A1777" s="1" t="s">
        <v>7097</v>
      </c>
      <c r="B1777" s="1" t="s">
        <v>7098</v>
      </c>
      <c r="C1777" s="1" t="s">
        <v>7099</v>
      </c>
      <c r="D1777" s="3" t="s">
        <v>7100</v>
      </c>
      <c r="E1777" s="2" t="str">
        <f t="shared" si="233"/>
        <v/>
      </c>
      <c r="F1777" s="1" t="s">
        <v>4</v>
      </c>
      <c r="G1777" s="3" t="s">
        <v>7101</v>
      </c>
    </row>
    <row r="1778">
      <c r="A1778" s="1" t="s">
        <v>7102</v>
      </c>
      <c r="B1778" s="1" t="s">
        <v>7103</v>
      </c>
      <c r="C1778" s="1" t="s">
        <v>7104</v>
      </c>
      <c r="D1778" s="1" t="s">
        <v>7105</v>
      </c>
      <c r="E1778" s="2" t="str">
        <f t="shared" si="233"/>
        <v/>
      </c>
      <c r="F1778" s="1" t="s">
        <v>4</v>
      </c>
      <c r="G1778" s="3" t="s">
        <v>7106</v>
      </c>
    </row>
    <row r="1779">
      <c r="A1779" s="1" t="s">
        <v>7107</v>
      </c>
      <c r="B1779" s="1" t="s">
        <v>7108</v>
      </c>
      <c r="C1779" s="1" t="s">
        <v>7109</v>
      </c>
      <c r="D1779" s="3" t="s">
        <v>7110</v>
      </c>
      <c r="E1779" s="2" t="str">
        <f>IMAGE("http://ift.tt/1eEfx0u",1)</f>
        <v/>
      </c>
      <c r="F1779" s="1" t="s">
        <v>4</v>
      </c>
      <c r="G1779" s="3" t="s">
        <v>7111</v>
      </c>
    </row>
    <row r="1780">
      <c r="A1780" s="1" t="s">
        <v>7112</v>
      </c>
      <c r="B1780" s="1" t="s">
        <v>455</v>
      </c>
      <c r="C1780" s="1" t="s">
        <v>7113</v>
      </c>
      <c r="D1780" s="1" t="s">
        <v>7114</v>
      </c>
      <c r="E1780" s="2" t="str">
        <f t="shared" ref="E1780:E1784" si="234">IMAGE("http://ift.tt/eA8V8J",1)</f>
        <v/>
      </c>
      <c r="F1780" s="1" t="s">
        <v>4</v>
      </c>
      <c r="G1780" s="3" t="s">
        <v>7115</v>
      </c>
    </row>
    <row r="1781">
      <c r="A1781" s="1" t="s">
        <v>7065</v>
      </c>
      <c r="B1781" s="1" t="s">
        <v>7066</v>
      </c>
      <c r="C1781" s="1" t="s">
        <v>7067</v>
      </c>
      <c r="D1781" s="1" t="s">
        <v>7116</v>
      </c>
      <c r="E1781" s="2" t="str">
        <f t="shared" si="234"/>
        <v/>
      </c>
      <c r="F1781" s="1" t="s">
        <v>4</v>
      </c>
      <c r="G1781" s="3" t="s">
        <v>7069</v>
      </c>
    </row>
    <row r="1782">
      <c r="A1782" s="1" t="s">
        <v>7070</v>
      </c>
      <c r="B1782" s="1" t="s">
        <v>3570</v>
      </c>
      <c r="C1782" s="4" t="s">
        <v>7071</v>
      </c>
      <c r="D1782" s="1" t="s">
        <v>7117</v>
      </c>
      <c r="E1782" s="2" t="str">
        <f t="shared" si="234"/>
        <v/>
      </c>
      <c r="F1782" s="1" t="s">
        <v>4</v>
      </c>
      <c r="G1782" s="3" t="s">
        <v>7073</v>
      </c>
    </row>
    <row r="1783">
      <c r="A1783" s="1" t="s">
        <v>7074</v>
      </c>
      <c r="B1783" s="1" t="s">
        <v>2637</v>
      </c>
      <c r="C1783" s="1" t="s">
        <v>7075</v>
      </c>
      <c r="D1783" s="3" t="s">
        <v>7076</v>
      </c>
      <c r="E1783" s="2" t="str">
        <f t="shared" si="234"/>
        <v/>
      </c>
      <c r="F1783" s="1" t="s">
        <v>4</v>
      </c>
      <c r="G1783" s="3" t="s">
        <v>7077</v>
      </c>
    </row>
    <row r="1784">
      <c r="A1784" s="1" t="s">
        <v>7074</v>
      </c>
      <c r="B1784" s="1" t="s">
        <v>7078</v>
      </c>
      <c r="C1784" s="1" t="s">
        <v>7079</v>
      </c>
      <c r="D1784" s="1" t="s">
        <v>7080</v>
      </c>
      <c r="E1784" s="2" t="str">
        <f t="shared" si="234"/>
        <v/>
      </c>
      <c r="F1784" s="1" t="s">
        <v>4</v>
      </c>
      <c r="G1784" s="3" t="s">
        <v>7081</v>
      </c>
    </row>
    <row r="1785">
      <c r="A1785" s="1" t="s">
        <v>7082</v>
      </c>
      <c r="B1785" s="1" t="s">
        <v>7083</v>
      </c>
      <c r="C1785" s="1" t="s">
        <v>7084</v>
      </c>
      <c r="D1785" s="3" t="s">
        <v>7085</v>
      </c>
      <c r="E1785" s="2" t="str">
        <f>IMAGE("http://ift.tt/1iALeI7",1)</f>
        <v/>
      </c>
      <c r="F1785" s="1" t="s">
        <v>4</v>
      </c>
      <c r="G1785" s="3" t="s">
        <v>7086</v>
      </c>
    </row>
    <row r="1786">
      <c r="A1786" s="1" t="s">
        <v>7087</v>
      </c>
      <c r="B1786" s="1" t="s">
        <v>7088</v>
      </c>
      <c r="C1786" s="1" t="s">
        <v>7089</v>
      </c>
      <c r="D1786" s="1" t="s">
        <v>7090</v>
      </c>
      <c r="E1786" s="2" t="str">
        <f t="shared" ref="E1786:E1787" si="235">IMAGE("http://ift.tt/eA8V8J",1)</f>
        <v/>
      </c>
      <c r="F1786" s="1" t="s">
        <v>4</v>
      </c>
      <c r="G1786" s="3" t="s">
        <v>7091</v>
      </c>
    </row>
    <row r="1787">
      <c r="A1787" s="1" t="s">
        <v>7038</v>
      </c>
      <c r="B1787" s="1" t="s">
        <v>7039</v>
      </c>
      <c r="C1787" s="1" t="s">
        <v>7040</v>
      </c>
      <c r="D1787" s="1" t="s">
        <v>7041</v>
      </c>
      <c r="E1787" s="2" t="str">
        <f t="shared" si="235"/>
        <v/>
      </c>
      <c r="F1787" s="1" t="s">
        <v>4</v>
      </c>
      <c r="G1787" s="3" t="s">
        <v>7042</v>
      </c>
    </row>
    <row r="1788">
      <c r="A1788" s="1" t="s">
        <v>7043</v>
      </c>
      <c r="B1788" s="1" t="s">
        <v>7044</v>
      </c>
      <c r="C1788" s="1" t="s">
        <v>7045</v>
      </c>
      <c r="D1788" s="3" t="s">
        <v>7046</v>
      </c>
      <c r="E1788" s="2" t="str">
        <f>IMAGE("http://ift.tt/1nZVeOU",1)</f>
        <v/>
      </c>
      <c r="F1788" s="1" t="s">
        <v>4</v>
      </c>
      <c r="G1788" s="3" t="s">
        <v>7047</v>
      </c>
    </row>
    <row r="1789">
      <c r="A1789" s="1" t="s">
        <v>7048</v>
      </c>
      <c r="B1789" s="1" t="s">
        <v>635</v>
      </c>
      <c r="C1789" s="1" t="s">
        <v>7049</v>
      </c>
      <c r="D1789" s="3" t="s">
        <v>7050</v>
      </c>
      <c r="E1789" s="2" t="str">
        <f>IMAGE("http://ift.tt/1nZVjlF",1)</f>
        <v/>
      </c>
      <c r="F1789" s="1" t="s">
        <v>4</v>
      </c>
      <c r="G1789" s="3" t="s">
        <v>7051</v>
      </c>
    </row>
    <row r="1790">
      <c r="A1790" s="1" t="s">
        <v>7052</v>
      </c>
      <c r="B1790" s="1" t="s">
        <v>2725</v>
      </c>
      <c r="C1790" s="1" t="s">
        <v>7053</v>
      </c>
      <c r="D1790" s="1" t="s">
        <v>7054</v>
      </c>
      <c r="E1790" s="2" t="str">
        <f>IMAGE("http://ift.tt/eA8V8J",1)</f>
        <v/>
      </c>
      <c r="F1790" s="1" t="s">
        <v>4</v>
      </c>
      <c r="G1790" s="3" t="s">
        <v>7055</v>
      </c>
    </row>
    <row r="1791">
      <c r="A1791" s="1" t="s">
        <v>7056</v>
      </c>
      <c r="B1791" s="1" t="s">
        <v>2385</v>
      </c>
      <c r="C1791" s="1" t="s">
        <v>7057</v>
      </c>
      <c r="D1791" s="3" t="s">
        <v>7058</v>
      </c>
      <c r="E1791" s="2" t="str">
        <f>IMAGE("http://ift.tt/1fCu4Ys",1)</f>
        <v/>
      </c>
      <c r="F1791" s="1" t="s">
        <v>4</v>
      </c>
      <c r="G1791" s="3" t="s">
        <v>7059</v>
      </c>
    </row>
    <row r="1792">
      <c r="A1792" s="1" t="s">
        <v>7118</v>
      </c>
      <c r="B1792" s="1" t="s">
        <v>7119</v>
      </c>
      <c r="C1792" s="1" t="s">
        <v>157</v>
      </c>
      <c r="D1792" s="3" t="s">
        <v>7120</v>
      </c>
      <c r="E1792" s="2" t="str">
        <f t="shared" ref="E1792:E1795" si="236">IMAGE("http://ift.tt/eA8V8J",1)</f>
        <v/>
      </c>
      <c r="F1792" s="1" t="s">
        <v>4</v>
      </c>
      <c r="G1792" s="3" t="s">
        <v>7121</v>
      </c>
    </row>
    <row r="1793">
      <c r="A1793" s="1" t="s">
        <v>7122</v>
      </c>
      <c r="B1793" s="1" t="s">
        <v>7123</v>
      </c>
      <c r="C1793" s="1" t="s">
        <v>7124</v>
      </c>
      <c r="D1793" s="3" t="s">
        <v>7125</v>
      </c>
      <c r="E1793" s="2" t="str">
        <f t="shared" si="236"/>
        <v/>
      </c>
      <c r="F1793" s="1" t="s">
        <v>4</v>
      </c>
      <c r="G1793" s="3" t="s">
        <v>7126</v>
      </c>
    </row>
    <row r="1794">
      <c r="A1794" s="1" t="s">
        <v>7127</v>
      </c>
      <c r="B1794" s="1" t="s">
        <v>6930</v>
      </c>
      <c r="C1794" s="1" t="s">
        <v>7128</v>
      </c>
      <c r="D1794" s="1" t="s">
        <v>7129</v>
      </c>
      <c r="E1794" s="2" t="str">
        <f t="shared" si="236"/>
        <v/>
      </c>
      <c r="F1794" s="1" t="s">
        <v>4</v>
      </c>
      <c r="G1794" s="3" t="s">
        <v>7130</v>
      </c>
    </row>
    <row r="1795">
      <c r="A1795" s="1" t="s">
        <v>7131</v>
      </c>
      <c r="B1795" s="1" t="s">
        <v>7132</v>
      </c>
      <c r="C1795" s="1" t="s">
        <v>7133</v>
      </c>
      <c r="D1795" s="1" t="s">
        <v>7134</v>
      </c>
      <c r="E1795" s="2" t="str">
        <f t="shared" si="236"/>
        <v/>
      </c>
      <c r="F1795" s="1" t="s">
        <v>4</v>
      </c>
      <c r="G1795" s="3" t="s">
        <v>7135</v>
      </c>
    </row>
    <row r="1796">
      <c r="A1796" s="1" t="s">
        <v>7136</v>
      </c>
      <c r="B1796" s="1" t="s">
        <v>7137</v>
      </c>
      <c r="C1796" s="1" t="s">
        <v>7138</v>
      </c>
      <c r="D1796" s="3" t="s">
        <v>7139</v>
      </c>
      <c r="E1796" s="2" t="str">
        <f>IMAGE("http://ift.tt/1iAS14r",1)</f>
        <v/>
      </c>
      <c r="F1796" s="1" t="s">
        <v>4</v>
      </c>
      <c r="G1796" s="3" t="s">
        <v>7140</v>
      </c>
    </row>
    <row r="1797">
      <c r="A1797" s="1" t="s">
        <v>7102</v>
      </c>
      <c r="B1797" s="1" t="s">
        <v>7103</v>
      </c>
      <c r="C1797" s="1" t="s">
        <v>7104</v>
      </c>
      <c r="D1797" s="1" t="s">
        <v>7105</v>
      </c>
      <c r="E1797" s="2" t="str">
        <f t="shared" ref="E1797:E1802" si="237">IMAGE("http://ift.tt/eA8V8J",1)</f>
        <v/>
      </c>
      <c r="F1797" s="1" t="s">
        <v>4</v>
      </c>
      <c r="G1797" s="3" t="s">
        <v>7106</v>
      </c>
    </row>
    <row r="1798">
      <c r="A1798" s="1" t="s">
        <v>7112</v>
      </c>
      <c r="B1798" s="1" t="s">
        <v>455</v>
      </c>
      <c r="C1798" s="1" t="s">
        <v>7113</v>
      </c>
      <c r="D1798" s="1" t="s">
        <v>7114</v>
      </c>
      <c r="E1798" s="2" t="str">
        <f t="shared" si="237"/>
        <v/>
      </c>
      <c r="F1798" s="1" t="s">
        <v>4</v>
      </c>
      <c r="G1798" s="3" t="s">
        <v>7115</v>
      </c>
    </row>
    <row r="1799">
      <c r="A1799" s="1" t="s">
        <v>7065</v>
      </c>
      <c r="B1799" s="1" t="s">
        <v>7066</v>
      </c>
      <c r="C1799" s="1" t="s">
        <v>7067</v>
      </c>
      <c r="D1799" s="1" t="s">
        <v>7116</v>
      </c>
      <c r="E1799" s="2" t="str">
        <f t="shared" si="237"/>
        <v/>
      </c>
      <c r="F1799" s="1" t="s">
        <v>4</v>
      </c>
      <c r="G1799" s="3" t="s">
        <v>7069</v>
      </c>
    </row>
    <row r="1800">
      <c r="A1800" s="1" t="s">
        <v>7070</v>
      </c>
      <c r="B1800" s="1" t="s">
        <v>3570</v>
      </c>
      <c r="C1800" s="4" t="s">
        <v>7071</v>
      </c>
      <c r="D1800" s="1" t="s">
        <v>7117</v>
      </c>
      <c r="E1800" s="2" t="str">
        <f t="shared" si="237"/>
        <v/>
      </c>
      <c r="F1800" s="1" t="s">
        <v>4</v>
      </c>
      <c r="G1800" s="3" t="s">
        <v>7073</v>
      </c>
    </row>
    <row r="1801">
      <c r="A1801" s="1" t="s">
        <v>7074</v>
      </c>
      <c r="B1801" s="1" t="s">
        <v>2637</v>
      </c>
      <c r="C1801" s="1" t="s">
        <v>7075</v>
      </c>
      <c r="D1801" s="3" t="s">
        <v>7076</v>
      </c>
      <c r="E1801" s="2" t="str">
        <f t="shared" si="237"/>
        <v/>
      </c>
      <c r="F1801" s="1" t="s">
        <v>4</v>
      </c>
      <c r="G1801" s="3" t="s">
        <v>7077</v>
      </c>
    </row>
    <row r="1802">
      <c r="A1802" s="1" t="s">
        <v>7074</v>
      </c>
      <c r="B1802" s="1" t="s">
        <v>7078</v>
      </c>
      <c r="C1802" s="1" t="s">
        <v>7079</v>
      </c>
      <c r="D1802" s="1" t="s">
        <v>7080</v>
      </c>
      <c r="E1802" s="2" t="str">
        <f t="shared" si="237"/>
        <v/>
      </c>
      <c r="F1802" s="1" t="s">
        <v>4</v>
      </c>
      <c r="G1802" s="3" t="s">
        <v>7081</v>
      </c>
    </row>
    <row r="1803">
      <c r="A1803" s="1" t="s">
        <v>7082</v>
      </c>
      <c r="B1803" s="1" t="s">
        <v>7083</v>
      </c>
      <c r="C1803" s="1" t="s">
        <v>7084</v>
      </c>
      <c r="D1803" s="3" t="s">
        <v>7085</v>
      </c>
      <c r="E1803" s="2" t="str">
        <f>IMAGE("http://ift.tt/1iALeI7",1)</f>
        <v/>
      </c>
      <c r="F1803" s="1" t="s">
        <v>4</v>
      </c>
      <c r="G1803" s="3" t="s">
        <v>7086</v>
      </c>
    </row>
    <row r="1804">
      <c r="A1804" s="1" t="s">
        <v>7087</v>
      </c>
      <c r="B1804" s="1" t="s">
        <v>7088</v>
      </c>
      <c r="C1804" s="1" t="s">
        <v>7089</v>
      </c>
      <c r="D1804" s="1" t="s">
        <v>7090</v>
      </c>
      <c r="E1804" s="2" t="str">
        <f t="shared" ref="E1804:E1805" si="238">IMAGE("http://ift.tt/eA8V8J",1)</f>
        <v/>
      </c>
      <c r="F1804" s="1" t="s">
        <v>4</v>
      </c>
      <c r="G1804" s="3" t="s">
        <v>7091</v>
      </c>
    </row>
    <row r="1805">
      <c r="A1805" s="1" t="s">
        <v>7038</v>
      </c>
      <c r="B1805" s="1" t="s">
        <v>7039</v>
      </c>
      <c r="C1805" s="1" t="s">
        <v>7040</v>
      </c>
      <c r="D1805" s="1" t="s">
        <v>7041</v>
      </c>
      <c r="E1805" s="2" t="str">
        <f t="shared" si="238"/>
        <v/>
      </c>
      <c r="F1805" s="1" t="s">
        <v>4</v>
      </c>
      <c r="G1805" s="3" t="s">
        <v>7042</v>
      </c>
    </row>
    <row r="1806">
      <c r="A1806" s="1" t="s">
        <v>7043</v>
      </c>
      <c r="B1806" s="1" t="s">
        <v>7044</v>
      </c>
      <c r="C1806" s="1" t="s">
        <v>7045</v>
      </c>
      <c r="D1806" s="3" t="s">
        <v>7046</v>
      </c>
      <c r="E1806" s="2" t="str">
        <f>IMAGE("http://ift.tt/1nZVeOU",1)</f>
        <v/>
      </c>
      <c r="F1806" s="1" t="s">
        <v>4</v>
      </c>
      <c r="G1806" s="3" t="s">
        <v>7047</v>
      </c>
    </row>
    <row r="1807">
      <c r="A1807" s="1" t="s">
        <v>7048</v>
      </c>
      <c r="B1807" s="1" t="s">
        <v>635</v>
      </c>
      <c r="C1807" s="1" t="s">
        <v>7049</v>
      </c>
      <c r="D1807" s="3" t="s">
        <v>7050</v>
      </c>
      <c r="E1807" s="2" t="str">
        <f>IMAGE("http://ift.tt/1nZVjlF",1)</f>
        <v/>
      </c>
      <c r="F1807" s="1" t="s">
        <v>4</v>
      </c>
      <c r="G1807" s="3" t="s">
        <v>7051</v>
      </c>
    </row>
    <row r="1808">
      <c r="A1808" s="1" t="s">
        <v>7052</v>
      </c>
      <c r="B1808" s="1" t="s">
        <v>2725</v>
      </c>
      <c r="C1808" s="1" t="s">
        <v>7053</v>
      </c>
      <c r="D1808" s="1" t="s">
        <v>7054</v>
      </c>
      <c r="E1808" s="2" t="str">
        <f>IMAGE("http://ift.tt/eA8V8J",1)</f>
        <v/>
      </c>
      <c r="F1808" s="1" t="s">
        <v>4</v>
      </c>
      <c r="G1808" s="3" t="s">
        <v>7055</v>
      </c>
    </row>
    <row r="1809">
      <c r="A1809" s="1" t="s">
        <v>7056</v>
      </c>
      <c r="B1809" s="1" t="s">
        <v>2385</v>
      </c>
      <c r="C1809" s="1" t="s">
        <v>7057</v>
      </c>
      <c r="D1809" s="3" t="s">
        <v>7058</v>
      </c>
      <c r="E1809" s="2" t="str">
        <f>IMAGE("http://ift.tt/1fCu4Ys",1)</f>
        <v/>
      </c>
      <c r="F1809" s="1" t="s">
        <v>4</v>
      </c>
      <c r="G1809" s="3" t="s">
        <v>7059</v>
      </c>
    </row>
    <row r="1810">
      <c r="A1810" s="1" t="s">
        <v>7060</v>
      </c>
      <c r="B1810" s="1" t="s">
        <v>7061</v>
      </c>
      <c r="C1810" s="1" t="s">
        <v>7062</v>
      </c>
      <c r="D1810" s="1" t="s">
        <v>7063</v>
      </c>
      <c r="E1810" s="2" t="str">
        <f>IMAGE("http://ift.tt/eA8V8J",1)</f>
        <v/>
      </c>
      <c r="F1810" s="1" t="s">
        <v>4</v>
      </c>
      <c r="G1810" s="3" t="s">
        <v>7064</v>
      </c>
    </row>
    <row r="1811">
      <c r="A1811" s="1" t="s">
        <v>7016</v>
      </c>
      <c r="B1811" s="1" t="s">
        <v>7017</v>
      </c>
      <c r="C1811" s="1" t="s">
        <v>7018</v>
      </c>
      <c r="D1811" s="3" t="s">
        <v>7019</v>
      </c>
      <c r="E1811" s="2" t="str">
        <f>IMAGE("http://ift.tt/NdklAg",1)</f>
        <v/>
      </c>
      <c r="F1811" s="1" t="s">
        <v>4</v>
      </c>
      <c r="G1811" s="3" t="s">
        <v>7020</v>
      </c>
    </row>
    <row r="1812">
      <c r="A1812" s="1" t="s">
        <v>7141</v>
      </c>
      <c r="B1812" s="1" t="s">
        <v>7142</v>
      </c>
      <c r="C1812" s="1" t="s">
        <v>7143</v>
      </c>
      <c r="D1812" s="1" t="s">
        <v>7144</v>
      </c>
      <c r="E1812" s="2" t="str">
        <f t="shared" ref="E1812:E1821" si="239">IMAGE("http://ift.tt/eA8V8J",1)</f>
        <v/>
      </c>
      <c r="F1812" s="1" t="s">
        <v>4</v>
      </c>
      <c r="G1812" s="3" t="s">
        <v>7145</v>
      </c>
    </row>
    <row r="1813">
      <c r="A1813" s="1" t="s">
        <v>7146</v>
      </c>
      <c r="B1813" s="1" t="s">
        <v>7147</v>
      </c>
      <c r="C1813" s="1" t="s">
        <v>7148</v>
      </c>
      <c r="D1813" s="1" t="s">
        <v>7149</v>
      </c>
      <c r="E1813" s="2" t="str">
        <f t="shared" si="239"/>
        <v/>
      </c>
      <c r="F1813" s="1" t="s">
        <v>4</v>
      </c>
      <c r="G1813" s="3" t="s">
        <v>7150</v>
      </c>
    </row>
    <row r="1814">
      <c r="A1814" s="1" t="s">
        <v>7151</v>
      </c>
      <c r="B1814" s="1" t="s">
        <v>7152</v>
      </c>
      <c r="C1814" s="1" t="s">
        <v>7153</v>
      </c>
      <c r="D1814" s="1" t="s">
        <v>7154</v>
      </c>
      <c r="E1814" s="2" t="str">
        <f t="shared" si="239"/>
        <v/>
      </c>
      <c r="F1814" s="1" t="s">
        <v>4</v>
      </c>
      <c r="G1814" s="3" t="s">
        <v>7155</v>
      </c>
    </row>
    <row r="1815">
      <c r="A1815" s="1" t="s">
        <v>7156</v>
      </c>
      <c r="B1815" s="1" t="s">
        <v>7157</v>
      </c>
      <c r="C1815" s="1" t="s">
        <v>7158</v>
      </c>
      <c r="D1815" s="1" t="s">
        <v>7159</v>
      </c>
      <c r="E1815" s="2" t="str">
        <f t="shared" si="239"/>
        <v/>
      </c>
      <c r="F1815" s="1" t="s">
        <v>4</v>
      </c>
      <c r="G1815" s="3" t="s">
        <v>7160</v>
      </c>
    </row>
    <row r="1816">
      <c r="A1816" s="1" t="s">
        <v>7029</v>
      </c>
      <c r="B1816" s="1" t="s">
        <v>1599</v>
      </c>
      <c r="C1816" s="1" t="s">
        <v>7030</v>
      </c>
      <c r="D1816" s="1" t="s">
        <v>7031</v>
      </c>
      <c r="E1816" s="2" t="str">
        <f t="shared" si="239"/>
        <v/>
      </c>
      <c r="F1816" s="1" t="s">
        <v>4</v>
      </c>
      <c r="G1816" s="3" t="s">
        <v>7032</v>
      </c>
    </row>
    <row r="1817">
      <c r="A1817" s="1" t="s">
        <v>7033</v>
      </c>
      <c r="B1817" s="1" t="s">
        <v>7034</v>
      </c>
      <c r="C1817" s="1" t="s">
        <v>7035</v>
      </c>
      <c r="D1817" s="1" t="s">
        <v>7036</v>
      </c>
      <c r="E1817" s="2" t="str">
        <f t="shared" si="239"/>
        <v/>
      </c>
      <c r="F1817" s="1" t="s">
        <v>4</v>
      </c>
      <c r="G1817" s="3" t="s">
        <v>7037</v>
      </c>
    </row>
    <row r="1818">
      <c r="A1818" s="1" t="s">
        <v>6988</v>
      </c>
      <c r="B1818" s="1" t="s">
        <v>6989</v>
      </c>
      <c r="C1818" s="1" t="s">
        <v>6990</v>
      </c>
      <c r="D1818" s="1" t="s">
        <v>6991</v>
      </c>
      <c r="E1818" s="2" t="str">
        <f t="shared" si="239"/>
        <v/>
      </c>
      <c r="F1818" s="1" t="s">
        <v>4</v>
      </c>
      <c r="G1818" s="3" t="s">
        <v>6992</v>
      </c>
    </row>
    <row r="1819">
      <c r="A1819" s="1" t="s">
        <v>6993</v>
      </c>
      <c r="B1819" s="1" t="s">
        <v>4802</v>
      </c>
      <c r="C1819" s="1" t="s">
        <v>6994</v>
      </c>
      <c r="D1819" s="1" t="s">
        <v>6995</v>
      </c>
      <c r="E1819" s="2" t="str">
        <f t="shared" si="239"/>
        <v/>
      </c>
      <c r="F1819" s="1" t="s">
        <v>4</v>
      </c>
      <c r="G1819" s="3" t="s">
        <v>6996</v>
      </c>
    </row>
    <row r="1820">
      <c r="A1820" s="1" t="s">
        <v>6997</v>
      </c>
      <c r="B1820" s="1" t="s">
        <v>2725</v>
      </c>
      <c r="C1820" s="1" t="s">
        <v>6998</v>
      </c>
      <c r="D1820" s="1" t="s">
        <v>6999</v>
      </c>
      <c r="E1820" s="2" t="str">
        <f t="shared" si="239"/>
        <v/>
      </c>
      <c r="F1820" s="1" t="s">
        <v>4</v>
      </c>
      <c r="G1820" s="3" t="s">
        <v>7000</v>
      </c>
    </row>
    <row r="1821">
      <c r="A1821" s="1" t="s">
        <v>7001</v>
      </c>
      <c r="B1821" s="1" t="s">
        <v>7002</v>
      </c>
      <c r="C1821" s="1" t="s">
        <v>7003</v>
      </c>
      <c r="D1821" s="1" t="s">
        <v>7004</v>
      </c>
      <c r="E1821" s="2" t="str">
        <f t="shared" si="239"/>
        <v/>
      </c>
      <c r="F1821" s="1" t="s">
        <v>4</v>
      </c>
      <c r="G1821" s="3" t="s">
        <v>7005</v>
      </c>
    </row>
    <row r="1822">
      <c r="A1822" s="1" t="s">
        <v>6934</v>
      </c>
      <c r="B1822" s="1" t="s">
        <v>635</v>
      </c>
      <c r="C1822" s="1" t="s">
        <v>6935</v>
      </c>
      <c r="D1822" s="3" t="s">
        <v>6936</v>
      </c>
      <c r="E1822" s="2" t="str">
        <f>IMAGE("http://ift.tt/1fCeNqq",1)</f>
        <v/>
      </c>
      <c r="F1822" s="1" t="s">
        <v>4</v>
      </c>
      <c r="G1822" s="3" t="s">
        <v>6937</v>
      </c>
    </row>
    <row r="1823">
      <c r="A1823" s="1" t="s">
        <v>6938</v>
      </c>
      <c r="B1823" s="1" t="s">
        <v>6939</v>
      </c>
      <c r="C1823" s="1" t="s">
        <v>6940</v>
      </c>
      <c r="D1823" s="3" t="s">
        <v>6941</v>
      </c>
      <c r="E1823" s="2" t="str">
        <f>IMAGE("http://ift.tt/eA8V8J",1)</f>
        <v/>
      </c>
      <c r="F1823" s="1" t="s">
        <v>4</v>
      </c>
      <c r="G1823" s="3" t="s">
        <v>6942</v>
      </c>
    </row>
    <row r="1824">
      <c r="A1824" s="1" t="s">
        <v>6943</v>
      </c>
      <c r="B1824" s="1" t="s">
        <v>6944</v>
      </c>
      <c r="C1824" s="1" t="s">
        <v>6945</v>
      </c>
      <c r="D1824" s="3" t="s">
        <v>6946</v>
      </c>
      <c r="E1824" s="2" t="str">
        <f>IMAGE("http://ift.tt/1nfr9I4",1)</f>
        <v/>
      </c>
      <c r="F1824" s="1" t="s">
        <v>4</v>
      </c>
      <c r="G1824" s="3" t="s">
        <v>6947</v>
      </c>
    </row>
    <row r="1825">
      <c r="A1825" s="1" t="s">
        <v>6948</v>
      </c>
      <c r="B1825" s="1" t="s">
        <v>5228</v>
      </c>
      <c r="C1825" s="1" t="s">
        <v>6949</v>
      </c>
      <c r="D1825" s="3" t="s">
        <v>6950</v>
      </c>
      <c r="E1825" s="2" t="str">
        <f>IMAGE("http://ift.tt/1eVoyDj",1)</f>
        <v/>
      </c>
      <c r="F1825" s="1" t="s">
        <v>4</v>
      </c>
      <c r="G1825" s="3" t="s">
        <v>6951</v>
      </c>
    </row>
    <row r="1826">
      <c r="A1826" s="1" t="s">
        <v>6957</v>
      </c>
      <c r="B1826" s="1" t="s">
        <v>6930</v>
      </c>
      <c r="C1826" s="1" t="s">
        <v>6958</v>
      </c>
      <c r="D1826" s="1" t="s">
        <v>7006</v>
      </c>
      <c r="E1826" s="2" t="str">
        <f t="shared" ref="E1826:E1836" si="240">IMAGE("http://ift.tt/eA8V8J",1)</f>
        <v/>
      </c>
      <c r="F1826" s="1" t="s">
        <v>4</v>
      </c>
      <c r="G1826" s="3" t="s">
        <v>6960</v>
      </c>
    </row>
    <row r="1827">
      <c r="A1827" s="1" t="s">
        <v>7161</v>
      </c>
      <c r="B1827" s="1" t="s">
        <v>7162</v>
      </c>
      <c r="C1827" s="1" t="s">
        <v>7163</v>
      </c>
      <c r="D1827" s="1" t="s">
        <v>7164</v>
      </c>
      <c r="E1827" s="2" t="str">
        <f t="shared" si="240"/>
        <v/>
      </c>
      <c r="F1827" s="1" t="s">
        <v>4</v>
      </c>
      <c r="G1827" s="3" t="s">
        <v>7165</v>
      </c>
    </row>
    <row r="1828">
      <c r="A1828" s="1" t="s">
        <v>7141</v>
      </c>
      <c r="B1828" s="1" t="s">
        <v>7142</v>
      </c>
      <c r="C1828" s="1" t="s">
        <v>7143</v>
      </c>
      <c r="D1828" s="1" t="s">
        <v>7144</v>
      </c>
      <c r="E1828" s="2" t="str">
        <f t="shared" si="240"/>
        <v/>
      </c>
      <c r="F1828" s="1" t="s">
        <v>4</v>
      </c>
      <c r="G1828" s="3" t="s">
        <v>7145</v>
      </c>
    </row>
    <row r="1829">
      <c r="A1829" s="1" t="s">
        <v>7146</v>
      </c>
      <c r="B1829" s="1" t="s">
        <v>7147</v>
      </c>
      <c r="C1829" s="1" t="s">
        <v>7148</v>
      </c>
      <c r="D1829" s="1" t="s">
        <v>7166</v>
      </c>
      <c r="E1829" s="2" t="str">
        <f t="shared" si="240"/>
        <v/>
      </c>
      <c r="F1829" s="1" t="s">
        <v>4</v>
      </c>
      <c r="G1829" s="3" t="s">
        <v>7150</v>
      </c>
    </row>
    <row r="1830">
      <c r="A1830" s="1" t="s">
        <v>7151</v>
      </c>
      <c r="B1830" s="1" t="s">
        <v>7152</v>
      </c>
      <c r="C1830" s="1" t="s">
        <v>7153</v>
      </c>
      <c r="D1830" s="1" t="s">
        <v>7154</v>
      </c>
      <c r="E1830" s="2" t="str">
        <f t="shared" si="240"/>
        <v/>
      </c>
      <c r="F1830" s="1" t="s">
        <v>4</v>
      </c>
      <c r="G1830" s="3" t="s">
        <v>7155</v>
      </c>
    </row>
    <row r="1831">
      <c r="A1831" s="1" t="s">
        <v>7156</v>
      </c>
      <c r="B1831" s="1" t="s">
        <v>7157</v>
      </c>
      <c r="C1831" s="1" t="s">
        <v>7158</v>
      </c>
      <c r="D1831" s="1" t="s">
        <v>7159</v>
      </c>
      <c r="E1831" s="2" t="str">
        <f t="shared" si="240"/>
        <v/>
      </c>
      <c r="F1831" s="1" t="s">
        <v>4</v>
      </c>
      <c r="G1831" s="3" t="s">
        <v>7160</v>
      </c>
    </row>
    <row r="1832">
      <c r="A1832" s="1" t="s">
        <v>7029</v>
      </c>
      <c r="B1832" s="1" t="s">
        <v>1599</v>
      </c>
      <c r="C1832" s="1" t="s">
        <v>7030</v>
      </c>
      <c r="D1832" s="1" t="s">
        <v>7031</v>
      </c>
      <c r="E1832" s="2" t="str">
        <f t="shared" si="240"/>
        <v/>
      </c>
      <c r="F1832" s="1" t="s">
        <v>4</v>
      </c>
      <c r="G1832" s="3" t="s">
        <v>7032</v>
      </c>
    </row>
    <row r="1833">
      <c r="A1833" s="1" t="s">
        <v>6988</v>
      </c>
      <c r="B1833" s="1" t="s">
        <v>6989</v>
      </c>
      <c r="C1833" s="1" t="s">
        <v>6990</v>
      </c>
      <c r="D1833" s="1" t="s">
        <v>6991</v>
      </c>
      <c r="E1833" s="2" t="str">
        <f t="shared" si="240"/>
        <v/>
      </c>
      <c r="F1833" s="1" t="s">
        <v>4</v>
      </c>
      <c r="G1833" s="3" t="s">
        <v>6992</v>
      </c>
    </row>
    <row r="1834">
      <c r="A1834" s="1" t="s">
        <v>6993</v>
      </c>
      <c r="B1834" s="1" t="s">
        <v>4802</v>
      </c>
      <c r="C1834" s="1" t="s">
        <v>6994</v>
      </c>
      <c r="D1834" s="1" t="s">
        <v>6995</v>
      </c>
      <c r="E1834" s="2" t="str">
        <f t="shared" si="240"/>
        <v/>
      </c>
      <c r="F1834" s="1" t="s">
        <v>4</v>
      </c>
      <c r="G1834" s="3" t="s">
        <v>6996</v>
      </c>
    </row>
    <row r="1835">
      <c r="A1835" s="1" t="s">
        <v>6997</v>
      </c>
      <c r="B1835" s="1" t="s">
        <v>2725</v>
      </c>
      <c r="C1835" s="1" t="s">
        <v>6998</v>
      </c>
      <c r="D1835" s="1" t="s">
        <v>6999</v>
      </c>
      <c r="E1835" s="2" t="str">
        <f t="shared" si="240"/>
        <v/>
      </c>
      <c r="F1835" s="1" t="s">
        <v>4</v>
      </c>
      <c r="G1835" s="3" t="s">
        <v>7000</v>
      </c>
    </row>
    <row r="1836">
      <c r="A1836" s="1" t="s">
        <v>7001</v>
      </c>
      <c r="B1836" s="1" t="s">
        <v>7002</v>
      </c>
      <c r="C1836" s="1" t="s">
        <v>7003</v>
      </c>
      <c r="D1836" s="1" t="s">
        <v>7004</v>
      </c>
      <c r="E1836" s="2" t="str">
        <f t="shared" si="240"/>
        <v/>
      </c>
      <c r="F1836" s="1" t="s">
        <v>4</v>
      </c>
      <c r="G1836" s="3" t="s">
        <v>7005</v>
      </c>
    </row>
    <row r="1837">
      <c r="A1837" s="1" t="s">
        <v>6934</v>
      </c>
      <c r="B1837" s="1" t="s">
        <v>635</v>
      </c>
      <c r="C1837" s="1" t="s">
        <v>6935</v>
      </c>
      <c r="D1837" s="3" t="s">
        <v>6936</v>
      </c>
      <c r="E1837" s="2" t="str">
        <f>IMAGE("http://ift.tt/1fCeNqq",1)</f>
        <v/>
      </c>
      <c r="F1837" s="1" t="s">
        <v>4</v>
      </c>
      <c r="G1837" s="3" t="s">
        <v>6937</v>
      </c>
    </row>
    <row r="1838">
      <c r="A1838" s="1" t="s">
        <v>6938</v>
      </c>
      <c r="B1838" s="1" t="s">
        <v>6939</v>
      </c>
      <c r="C1838" s="1" t="s">
        <v>6940</v>
      </c>
      <c r="D1838" s="3" t="s">
        <v>6941</v>
      </c>
      <c r="E1838" s="2" t="str">
        <f t="shared" ref="E1838:E1847" si="241">IMAGE("http://ift.tt/eA8V8J",1)</f>
        <v/>
      </c>
      <c r="F1838" s="1" t="s">
        <v>4</v>
      </c>
      <c r="G1838" s="3" t="s">
        <v>6942</v>
      </c>
    </row>
    <row r="1839">
      <c r="A1839" s="1" t="s">
        <v>7167</v>
      </c>
      <c r="B1839" s="1" t="s">
        <v>7168</v>
      </c>
      <c r="C1839" s="1" t="s">
        <v>162</v>
      </c>
      <c r="D1839" s="3" t="s">
        <v>7169</v>
      </c>
      <c r="E1839" s="2" t="str">
        <f t="shared" si="241"/>
        <v/>
      </c>
      <c r="F1839" s="1" t="s">
        <v>4</v>
      </c>
      <c r="G1839" s="3" t="s">
        <v>7170</v>
      </c>
    </row>
    <row r="1840">
      <c r="A1840" s="1" t="s">
        <v>7146</v>
      </c>
      <c r="B1840" s="1" t="s">
        <v>7147</v>
      </c>
      <c r="C1840" s="1" t="s">
        <v>7148</v>
      </c>
      <c r="D1840" s="1" t="s">
        <v>7166</v>
      </c>
      <c r="E1840" s="2" t="str">
        <f t="shared" si="241"/>
        <v/>
      </c>
      <c r="F1840" s="1" t="s">
        <v>4</v>
      </c>
      <c r="G1840" s="3" t="s">
        <v>7150</v>
      </c>
    </row>
    <row r="1841">
      <c r="A1841" s="1" t="s">
        <v>7151</v>
      </c>
      <c r="B1841" s="1" t="s">
        <v>7152</v>
      </c>
      <c r="C1841" s="1" t="s">
        <v>7153</v>
      </c>
      <c r="D1841" s="1" t="s">
        <v>7154</v>
      </c>
      <c r="E1841" s="2" t="str">
        <f t="shared" si="241"/>
        <v/>
      </c>
      <c r="F1841" s="1" t="s">
        <v>4</v>
      </c>
      <c r="G1841" s="3" t="s">
        <v>7155</v>
      </c>
    </row>
    <row r="1842">
      <c r="A1842" s="1" t="s">
        <v>7156</v>
      </c>
      <c r="B1842" s="1" t="s">
        <v>7157</v>
      </c>
      <c r="C1842" s="1" t="s">
        <v>7158</v>
      </c>
      <c r="D1842" s="1" t="s">
        <v>7159</v>
      </c>
      <c r="E1842" s="2" t="str">
        <f t="shared" si="241"/>
        <v/>
      </c>
      <c r="F1842" s="1" t="s">
        <v>4</v>
      </c>
      <c r="G1842" s="3" t="s">
        <v>7160</v>
      </c>
    </row>
    <row r="1843">
      <c r="A1843" s="1" t="s">
        <v>7029</v>
      </c>
      <c r="B1843" s="1" t="s">
        <v>1599</v>
      </c>
      <c r="C1843" s="1" t="s">
        <v>7030</v>
      </c>
      <c r="D1843" s="1" t="s">
        <v>7031</v>
      </c>
      <c r="E1843" s="2" t="str">
        <f t="shared" si="241"/>
        <v/>
      </c>
      <c r="F1843" s="1" t="s">
        <v>4</v>
      </c>
      <c r="G1843" s="3" t="s">
        <v>7032</v>
      </c>
    </row>
    <row r="1844">
      <c r="A1844" s="1" t="s">
        <v>6988</v>
      </c>
      <c r="B1844" s="1" t="s">
        <v>6989</v>
      </c>
      <c r="C1844" s="1" t="s">
        <v>6990</v>
      </c>
      <c r="D1844" s="1" t="s">
        <v>6991</v>
      </c>
      <c r="E1844" s="2" t="str">
        <f t="shared" si="241"/>
        <v/>
      </c>
      <c r="F1844" s="1" t="s">
        <v>4</v>
      </c>
      <c r="G1844" s="3" t="s">
        <v>6992</v>
      </c>
    </row>
    <row r="1845">
      <c r="A1845" s="1" t="s">
        <v>6993</v>
      </c>
      <c r="B1845" s="1" t="s">
        <v>4802</v>
      </c>
      <c r="C1845" s="1" t="s">
        <v>6994</v>
      </c>
      <c r="D1845" s="1" t="s">
        <v>6995</v>
      </c>
      <c r="E1845" s="2" t="str">
        <f t="shared" si="241"/>
        <v/>
      </c>
      <c r="F1845" s="1" t="s">
        <v>4</v>
      </c>
      <c r="G1845" s="3" t="s">
        <v>6996</v>
      </c>
    </row>
    <row r="1846">
      <c r="A1846" s="1" t="s">
        <v>6997</v>
      </c>
      <c r="B1846" s="1" t="s">
        <v>2725</v>
      </c>
      <c r="C1846" s="1" t="s">
        <v>6998</v>
      </c>
      <c r="D1846" s="1" t="s">
        <v>6999</v>
      </c>
      <c r="E1846" s="2" t="str">
        <f t="shared" si="241"/>
        <v/>
      </c>
      <c r="F1846" s="1" t="s">
        <v>4</v>
      </c>
      <c r="G1846" s="3" t="s">
        <v>7000</v>
      </c>
    </row>
    <row r="1847">
      <c r="A1847" s="1" t="s">
        <v>7001</v>
      </c>
      <c r="B1847" s="1" t="s">
        <v>7002</v>
      </c>
      <c r="C1847" s="1" t="s">
        <v>7003</v>
      </c>
      <c r="D1847" s="1" t="s">
        <v>7004</v>
      </c>
      <c r="E1847" s="2" t="str">
        <f t="shared" si="241"/>
        <v/>
      </c>
      <c r="F1847" s="1" t="s">
        <v>4</v>
      </c>
      <c r="G1847" s="3" t="s">
        <v>7005</v>
      </c>
    </row>
    <row r="1848">
      <c r="A1848" s="1" t="s">
        <v>6934</v>
      </c>
      <c r="B1848" s="1" t="s">
        <v>635</v>
      </c>
      <c r="C1848" s="1" t="s">
        <v>6935</v>
      </c>
      <c r="D1848" s="3" t="s">
        <v>6936</v>
      </c>
      <c r="E1848" s="2" t="str">
        <f>IMAGE("http://ift.tt/1fCeNqq",1)</f>
        <v/>
      </c>
      <c r="F1848" s="1" t="s">
        <v>4</v>
      </c>
      <c r="G1848" s="3" t="s">
        <v>6937</v>
      </c>
    </row>
    <row r="1849">
      <c r="A1849" s="1" t="s">
        <v>6938</v>
      </c>
      <c r="B1849" s="1" t="s">
        <v>6939</v>
      </c>
      <c r="C1849" s="1" t="s">
        <v>6940</v>
      </c>
      <c r="D1849" s="3" t="s">
        <v>6941</v>
      </c>
      <c r="E1849" s="2" t="str">
        <f>IMAGE("http://ift.tt/eA8V8J",1)</f>
        <v/>
      </c>
      <c r="F1849" s="1" t="s">
        <v>4</v>
      </c>
      <c r="G1849" s="3" t="s">
        <v>6942</v>
      </c>
    </row>
    <row r="1850">
      <c r="A1850" s="1" t="s">
        <v>6943</v>
      </c>
      <c r="B1850" s="1" t="s">
        <v>6944</v>
      </c>
      <c r="C1850" s="1" t="s">
        <v>6945</v>
      </c>
      <c r="D1850" s="3" t="s">
        <v>6946</v>
      </c>
      <c r="E1850" s="2" t="str">
        <f>IMAGE("http://ift.tt/1nfr9I4",1)</f>
        <v/>
      </c>
      <c r="F1850" s="1" t="s">
        <v>4</v>
      </c>
      <c r="G1850" s="3" t="s">
        <v>6947</v>
      </c>
    </row>
    <row r="1851">
      <c r="A1851" s="1" t="s">
        <v>6948</v>
      </c>
      <c r="B1851" s="1" t="s">
        <v>5228</v>
      </c>
      <c r="C1851" s="1" t="s">
        <v>6949</v>
      </c>
      <c r="D1851" s="3" t="s">
        <v>6950</v>
      </c>
      <c r="E1851" s="2" t="str">
        <f>IMAGE("http://ift.tt/1eVoyDj",1)</f>
        <v/>
      </c>
      <c r="F1851" s="1" t="s">
        <v>4</v>
      </c>
      <c r="G1851" s="3" t="s">
        <v>6951</v>
      </c>
    </row>
    <row r="1852">
      <c r="A1852" s="1" t="s">
        <v>6957</v>
      </c>
      <c r="B1852" s="1" t="s">
        <v>6930</v>
      </c>
      <c r="C1852" s="1" t="s">
        <v>6958</v>
      </c>
      <c r="D1852" s="1" t="s">
        <v>7006</v>
      </c>
      <c r="E1852" s="2" t="str">
        <f t="shared" ref="E1852:E1854" si="242">IMAGE("http://ift.tt/eA8V8J",1)</f>
        <v/>
      </c>
      <c r="F1852" s="1" t="s">
        <v>4</v>
      </c>
      <c r="G1852" s="3" t="s">
        <v>6960</v>
      </c>
    </row>
    <row r="1853">
      <c r="A1853" s="1" t="s">
        <v>6961</v>
      </c>
      <c r="B1853" s="1" t="s">
        <v>6966</v>
      </c>
      <c r="C1853" s="1" t="s">
        <v>6967</v>
      </c>
      <c r="D1853" s="1" t="s">
        <v>6968</v>
      </c>
      <c r="E1853" s="2" t="str">
        <f t="shared" si="242"/>
        <v/>
      </c>
      <c r="F1853" s="1" t="s">
        <v>4</v>
      </c>
      <c r="G1853" s="3" t="s">
        <v>6969</v>
      </c>
    </row>
    <row r="1854">
      <c r="A1854" s="1" t="s">
        <v>6970</v>
      </c>
      <c r="B1854" s="1" t="s">
        <v>6971</v>
      </c>
      <c r="C1854" s="1" t="s">
        <v>6972</v>
      </c>
      <c r="D1854" s="1" t="s">
        <v>6973</v>
      </c>
      <c r="E1854" s="2" t="str">
        <f t="shared" si="242"/>
        <v/>
      </c>
      <c r="F1854" s="1" t="s">
        <v>4</v>
      </c>
      <c r="G1854" s="3" t="s">
        <v>6974</v>
      </c>
    </row>
    <row r="1855">
      <c r="A1855" s="1" t="s">
        <v>7171</v>
      </c>
      <c r="B1855" s="1" t="s">
        <v>7172</v>
      </c>
      <c r="C1855" s="1" t="s">
        <v>7173</v>
      </c>
      <c r="D1855" s="3" t="s">
        <v>7174</v>
      </c>
      <c r="E1855" s="2" t="str">
        <f>IMAGE("http://ift.tt/1g1pMvs",1)</f>
        <v/>
      </c>
      <c r="F1855" s="1" t="s">
        <v>4</v>
      </c>
      <c r="G1855" s="3" t="s">
        <v>7175</v>
      </c>
    </row>
    <row r="1856">
      <c r="A1856" s="1" t="s">
        <v>7176</v>
      </c>
      <c r="B1856" s="1" t="s">
        <v>7172</v>
      </c>
      <c r="C1856" s="1" t="s">
        <v>7177</v>
      </c>
      <c r="D1856" s="3" t="s">
        <v>7178</v>
      </c>
      <c r="E1856" s="2" t="str">
        <f>IMAGE("http://ift.tt/1b8zIof",1)</f>
        <v/>
      </c>
      <c r="F1856" s="1" t="s">
        <v>4</v>
      </c>
      <c r="G1856" s="3" t="s">
        <v>7179</v>
      </c>
    </row>
    <row r="1857">
      <c r="A1857" s="1" t="s">
        <v>7180</v>
      </c>
      <c r="B1857" s="1" t="s">
        <v>7181</v>
      </c>
      <c r="C1857" s="1" t="s">
        <v>7182</v>
      </c>
      <c r="D1857" s="1" t="s">
        <v>7183</v>
      </c>
      <c r="E1857" s="2" t="str">
        <f t="shared" ref="E1857:E1865" si="243">IMAGE("http://ift.tt/eA8V8J",1)</f>
        <v/>
      </c>
      <c r="F1857" s="1" t="s">
        <v>4</v>
      </c>
      <c r="G1857" s="3" t="s">
        <v>7184</v>
      </c>
    </row>
    <row r="1858">
      <c r="A1858" s="1" t="s">
        <v>7185</v>
      </c>
      <c r="B1858" s="1" t="s">
        <v>7181</v>
      </c>
      <c r="C1858" s="1" t="s">
        <v>7186</v>
      </c>
      <c r="D1858" s="1" t="s">
        <v>7187</v>
      </c>
      <c r="E1858" s="2" t="str">
        <f t="shared" si="243"/>
        <v/>
      </c>
      <c r="F1858" s="1" t="s">
        <v>4</v>
      </c>
      <c r="G1858" s="3" t="s">
        <v>7188</v>
      </c>
    </row>
    <row r="1859">
      <c r="A1859" s="1" t="s">
        <v>7185</v>
      </c>
      <c r="B1859" s="1" t="s">
        <v>1905</v>
      </c>
      <c r="C1859" s="1" t="s">
        <v>7189</v>
      </c>
      <c r="D1859" s="1" t="s">
        <v>7190</v>
      </c>
      <c r="E1859" s="2" t="str">
        <f t="shared" si="243"/>
        <v/>
      </c>
      <c r="F1859" s="1" t="s">
        <v>4</v>
      </c>
      <c r="G1859" s="3" t="s">
        <v>7191</v>
      </c>
    </row>
    <row r="1860">
      <c r="A1860" s="1" t="s">
        <v>7192</v>
      </c>
      <c r="B1860" s="1" t="s">
        <v>7193</v>
      </c>
      <c r="C1860" s="1" t="s">
        <v>7194</v>
      </c>
      <c r="D1860" s="1" t="s">
        <v>7195</v>
      </c>
      <c r="E1860" s="2" t="str">
        <f t="shared" si="243"/>
        <v/>
      </c>
      <c r="F1860" s="1" t="s">
        <v>4</v>
      </c>
      <c r="G1860" s="3" t="s">
        <v>7196</v>
      </c>
    </row>
    <row r="1861">
      <c r="A1861" s="1" t="s">
        <v>7197</v>
      </c>
      <c r="B1861" s="1" t="s">
        <v>7198</v>
      </c>
      <c r="C1861" s="1" t="s">
        <v>7199</v>
      </c>
      <c r="D1861" s="1" t="s">
        <v>7200</v>
      </c>
      <c r="E1861" s="2" t="str">
        <f t="shared" si="243"/>
        <v/>
      </c>
      <c r="F1861" s="1" t="s">
        <v>4</v>
      </c>
      <c r="G1861" s="3" t="s">
        <v>7201</v>
      </c>
    </row>
    <row r="1862">
      <c r="A1862" s="1" t="s">
        <v>7161</v>
      </c>
      <c r="B1862" s="1" t="s">
        <v>7162</v>
      </c>
      <c r="C1862" s="1" t="s">
        <v>7163</v>
      </c>
      <c r="D1862" s="1" t="s">
        <v>7164</v>
      </c>
      <c r="E1862" s="2" t="str">
        <f t="shared" si="243"/>
        <v/>
      </c>
      <c r="F1862" s="1" t="s">
        <v>4</v>
      </c>
      <c r="G1862" s="3" t="s">
        <v>7165</v>
      </c>
    </row>
    <row r="1863">
      <c r="A1863" s="1" t="s">
        <v>7146</v>
      </c>
      <c r="B1863" s="1" t="s">
        <v>7147</v>
      </c>
      <c r="C1863" s="1" t="s">
        <v>7148</v>
      </c>
      <c r="D1863" s="1" t="s">
        <v>7166</v>
      </c>
      <c r="E1863" s="2" t="str">
        <f t="shared" si="243"/>
        <v/>
      </c>
      <c r="F1863" s="1" t="s">
        <v>4</v>
      </c>
      <c r="G1863" s="3" t="s">
        <v>7150</v>
      </c>
    </row>
    <row r="1864">
      <c r="A1864" s="1" t="s">
        <v>7151</v>
      </c>
      <c r="B1864" s="1" t="s">
        <v>7152</v>
      </c>
      <c r="C1864" s="1" t="s">
        <v>7153</v>
      </c>
      <c r="D1864" s="1" t="s">
        <v>7154</v>
      </c>
      <c r="E1864" s="2" t="str">
        <f t="shared" si="243"/>
        <v/>
      </c>
      <c r="F1864" s="1" t="s">
        <v>4</v>
      </c>
      <c r="G1864" s="3" t="s">
        <v>7155</v>
      </c>
    </row>
    <row r="1865">
      <c r="A1865" s="1" t="s">
        <v>7156</v>
      </c>
      <c r="B1865" s="1" t="s">
        <v>7157</v>
      </c>
      <c r="C1865" s="1" t="s">
        <v>7158</v>
      </c>
      <c r="D1865" s="1" t="s">
        <v>7159</v>
      </c>
      <c r="E1865" s="2" t="str">
        <f t="shared" si="243"/>
        <v/>
      </c>
      <c r="F1865" s="1" t="s">
        <v>4</v>
      </c>
      <c r="G1865" s="3" t="s">
        <v>7160</v>
      </c>
    </row>
    <row r="1866">
      <c r="A1866" s="1" t="s">
        <v>7202</v>
      </c>
      <c r="B1866" s="1" t="s">
        <v>7193</v>
      </c>
      <c r="C1866" s="1" t="s">
        <v>7203</v>
      </c>
      <c r="D1866" s="3" t="s">
        <v>7204</v>
      </c>
      <c r="E1866" s="2" t="str">
        <f>IMAGE("http://ift.tt/1o0kvZh",1)</f>
        <v/>
      </c>
      <c r="F1866" s="1" t="s">
        <v>4</v>
      </c>
      <c r="G1866" s="3" t="s">
        <v>7205</v>
      </c>
    </row>
    <row r="1867">
      <c r="A1867" s="1" t="s">
        <v>7202</v>
      </c>
      <c r="B1867" s="1" t="s">
        <v>89</v>
      </c>
      <c r="C1867" s="1" t="s">
        <v>7206</v>
      </c>
      <c r="D1867" s="1" t="s">
        <v>7207</v>
      </c>
      <c r="E1867" s="2" t="str">
        <f>IMAGE("http://ift.tt/eA8V8J",1)</f>
        <v/>
      </c>
      <c r="F1867" s="1" t="s">
        <v>4</v>
      </c>
      <c r="G1867" s="3" t="s">
        <v>7208</v>
      </c>
    </row>
    <row r="1868">
      <c r="A1868" s="1" t="s">
        <v>7209</v>
      </c>
      <c r="B1868" s="1" t="s">
        <v>7210</v>
      </c>
      <c r="C1868" s="1" t="s">
        <v>7211</v>
      </c>
      <c r="D1868" s="3" t="s">
        <v>7212</v>
      </c>
      <c r="E1868" s="2" t="str">
        <f>IMAGE("http://ift.tt/JGyTWK",1)</f>
        <v/>
      </c>
      <c r="F1868" s="1" t="s">
        <v>4</v>
      </c>
      <c r="G1868" s="3" t="s">
        <v>7213</v>
      </c>
    </row>
    <row r="1869">
      <c r="A1869" s="1" t="s">
        <v>7209</v>
      </c>
      <c r="B1869" s="1" t="s">
        <v>1844</v>
      </c>
      <c r="C1869" s="1" t="s">
        <v>7214</v>
      </c>
      <c r="D1869" s="1" t="s">
        <v>7215</v>
      </c>
      <c r="E1869" s="2" t="str">
        <f t="shared" ref="E1869:E1874" si="244">IMAGE("http://ift.tt/eA8V8J",1)</f>
        <v/>
      </c>
      <c r="F1869" s="1" t="s">
        <v>4</v>
      </c>
      <c r="G1869" s="3" t="s">
        <v>7216</v>
      </c>
    </row>
    <row r="1870">
      <c r="A1870" s="1" t="s">
        <v>7217</v>
      </c>
      <c r="B1870" s="1" t="s">
        <v>7218</v>
      </c>
      <c r="C1870" s="1" t="s">
        <v>7219</v>
      </c>
      <c r="D1870" s="1" t="s">
        <v>9</v>
      </c>
      <c r="E1870" s="2" t="str">
        <f t="shared" si="244"/>
        <v/>
      </c>
      <c r="F1870" s="1" t="s">
        <v>4</v>
      </c>
      <c r="G1870" s="3" t="s">
        <v>7220</v>
      </c>
    </row>
    <row r="1871">
      <c r="A1871" s="1" t="s">
        <v>7221</v>
      </c>
      <c r="B1871" s="1" t="s">
        <v>7222</v>
      </c>
      <c r="C1871" s="1" t="s">
        <v>7223</v>
      </c>
      <c r="D1871" s="1" t="s">
        <v>7224</v>
      </c>
      <c r="E1871" s="2" t="str">
        <f t="shared" si="244"/>
        <v/>
      </c>
      <c r="F1871" s="1" t="s">
        <v>4</v>
      </c>
      <c r="G1871" s="3" t="s">
        <v>7225</v>
      </c>
    </row>
    <row r="1872">
      <c r="A1872" s="1" t="s">
        <v>7226</v>
      </c>
      <c r="B1872" s="1" t="s">
        <v>4664</v>
      </c>
      <c r="C1872" s="1" t="s">
        <v>7227</v>
      </c>
      <c r="D1872" s="1" t="s">
        <v>9</v>
      </c>
      <c r="E1872" s="2" t="str">
        <f t="shared" si="244"/>
        <v/>
      </c>
      <c r="F1872" s="1" t="s">
        <v>4</v>
      </c>
      <c r="G1872" s="3" t="s">
        <v>7228</v>
      </c>
    </row>
    <row r="1873">
      <c r="A1873" s="1" t="s">
        <v>7229</v>
      </c>
      <c r="B1873" s="1" t="s">
        <v>7230</v>
      </c>
      <c r="C1873" s="1" t="s">
        <v>7231</v>
      </c>
      <c r="D1873" s="1" t="s">
        <v>7232</v>
      </c>
      <c r="E1873" s="2" t="str">
        <f t="shared" si="244"/>
        <v/>
      </c>
      <c r="F1873" s="1" t="s">
        <v>4</v>
      </c>
      <c r="G1873" s="3" t="s">
        <v>7233</v>
      </c>
    </row>
    <row r="1874">
      <c r="A1874" s="1" t="s">
        <v>7234</v>
      </c>
      <c r="B1874" s="1" t="s">
        <v>7235</v>
      </c>
      <c r="C1874" s="1" t="s">
        <v>7236</v>
      </c>
      <c r="D1874" s="3" t="s">
        <v>7237</v>
      </c>
      <c r="E1874" s="2" t="str">
        <f t="shared" si="244"/>
        <v/>
      </c>
      <c r="F1874" s="1" t="s">
        <v>4</v>
      </c>
      <c r="G1874" s="3" t="s">
        <v>7238</v>
      </c>
    </row>
    <row r="1875">
      <c r="A1875" s="1" t="s">
        <v>7234</v>
      </c>
      <c r="B1875" s="1" t="s">
        <v>635</v>
      </c>
      <c r="C1875" s="1" t="s">
        <v>7239</v>
      </c>
      <c r="D1875" s="3" t="s">
        <v>7240</v>
      </c>
      <c r="E1875" s="2" t="str">
        <f>IMAGE("http://ift.tt/1o0lsAV",1)</f>
        <v/>
      </c>
      <c r="F1875" s="1" t="s">
        <v>4</v>
      </c>
      <c r="G1875" s="3" t="s">
        <v>7241</v>
      </c>
    </row>
    <row r="1876">
      <c r="A1876" s="1" t="s">
        <v>7242</v>
      </c>
      <c r="B1876" s="1" t="s">
        <v>7243</v>
      </c>
      <c r="C1876" s="1" t="s">
        <v>7244</v>
      </c>
      <c r="D1876" s="1" t="s">
        <v>7245</v>
      </c>
      <c r="E1876" s="2" t="str">
        <f>IMAGE("http://ift.tt/eA8V8J",1)</f>
        <v/>
      </c>
      <c r="F1876" s="1" t="s">
        <v>4</v>
      </c>
      <c r="G1876" s="3" t="s">
        <v>7246</v>
      </c>
    </row>
    <row r="1877">
      <c r="A1877" s="1" t="s">
        <v>7171</v>
      </c>
      <c r="B1877" s="1" t="s">
        <v>7172</v>
      </c>
      <c r="C1877" s="1" t="s">
        <v>7173</v>
      </c>
      <c r="D1877" s="3" t="s">
        <v>7174</v>
      </c>
      <c r="E1877" s="2" t="str">
        <f>IMAGE("http://ift.tt/1g1pMvs",1)</f>
        <v/>
      </c>
      <c r="F1877" s="1" t="s">
        <v>4</v>
      </c>
      <c r="G1877" s="3" t="s">
        <v>7175</v>
      </c>
    </row>
    <row r="1878">
      <c r="A1878" s="1" t="s">
        <v>7176</v>
      </c>
      <c r="B1878" s="1" t="s">
        <v>7172</v>
      </c>
      <c r="C1878" s="1" t="s">
        <v>7177</v>
      </c>
      <c r="D1878" s="3" t="s">
        <v>7178</v>
      </c>
      <c r="E1878" s="2" t="str">
        <f>IMAGE("http://ift.tt/1b8zIof",1)</f>
        <v/>
      </c>
      <c r="F1878" s="1" t="s">
        <v>4</v>
      </c>
      <c r="G1878" s="3" t="s">
        <v>7179</v>
      </c>
    </row>
    <row r="1879">
      <c r="A1879" s="1" t="s">
        <v>7180</v>
      </c>
      <c r="B1879" s="1" t="s">
        <v>7181</v>
      </c>
      <c r="C1879" s="1" t="s">
        <v>7182</v>
      </c>
      <c r="D1879" s="1" t="s">
        <v>7183</v>
      </c>
      <c r="E1879" s="2" t="str">
        <f t="shared" ref="E1879:E1883" si="245">IMAGE("http://ift.tt/eA8V8J",1)</f>
        <v/>
      </c>
      <c r="F1879" s="1" t="s">
        <v>4</v>
      </c>
      <c r="G1879" s="3" t="s">
        <v>7184</v>
      </c>
    </row>
    <row r="1880">
      <c r="A1880" s="1" t="s">
        <v>7247</v>
      </c>
      <c r="B1880" s="1" t="s">
        <v>7248</v>
      </c>
      <c r="C1880" s="1" t="s">
        <v>7249</v>
      </c>
      <c r="D1880" s="3" t="s">
        <v>7250</v>
      </c>
      <c r="E1880" s="2" t="str">
        <f t="shared" si="245"/>
        <v/>
      </c>
      <c r="F1880" s="1" t="s">
        <v>4</v>
      </c>
      <c r="G1880" s="3" t="s">
        <v>7251</v>
      </c>
    </row>
    <row r="1881">
      <c r="A1881" s="1" t="s">
        <v>7252</v>
      </c>
      <c r="B1881" s="1" t="s">
        <v>255</v>
      </c>
      <c r="C1881" s="1" t="s">
        <v>7253</v>
      </c>
      <c r="D1881" s="1" t="s">
        <v>7254</v>
      </c>
      <c r="E1881" s="2" t="str">
        <f t="shared" si="245"/>
        <v/>
      </c>
      <c r="F1881" s="1" t="s">
        <v>4</v>
      </c>
      <c r="G1881" s="3" t="s">
        <v>7255</v>
      </c>
    </row>
    <row r="1882">
      <c r="A1882" s="1" t="s">
        <v>7256</v>
      </c>
      <c r="B1882" s="1" t="s">
        <v>7257</v>
      </c>
      <c r="C1882" s="1" t="s">
        <v>7258</v>
      </c>
      <c r="D1882" s="1" t="s">
        <v>7259</v>
      </c>
      <c r="E1882" s="2" t="str">
        <f t="shared" si="245"/>
        <v/>
      </c>
      <c r="F1882" s="1" t="s">
        <v>4</v>
      </c>
      <c r="G1882" s="3" t="s">
        <v>7260</v>
      </c>
    </row>
    <row r="1883">
      <c r="A1883" s="1" t="s">
        <v>7261</v>
      </c>
      <c r="B1883" s="1" t="s">
        <v>7262</v>
      </c>
      <c r="C1883" s="1" t="s">
        <v>7263</v>
      </c>
      <c r="D1883" s="1" t="s">
        <v>7264</v>
      </c>
      <c r="E1883" s="2" t="str">
        <f t="shared" si="245"/>
        <v/>
      </c>
      <c r="F1883" s="1" t="s">
        <v>4</v>
      </c>
      <c r="G1883" s="3" t="s">
        <v>7265</v>
      </c>
    </row>
    <row r="1884">
      <c r="A1884" s="1" t="s">
        <v>7202</v>
      </c>
      <c r="B1884" s="1" t="s">
        <v>7193</v>
      </c>
      <c r="C1884" s="1" t="s">
        <v>7203</v>
      </c>
      <c r="D1884" s="3" t="s">
        <v>7204</v>
      </c>
      <c r="E1884" s="2" t="str">
        <f>IMAGE("http://ift.tt/1o0kvZh",1)</f>
        <v/>
      </c>
      <c r="F1884" s="1" t="s">
        <v>4</v>
      </c>
      <c r="G1884" s="3" t="s">
        <v>7205</v>
      </c>
    </row>
    <row r="1885">
      <c r="A1885" s="1" t="s">
        <v>7202</v>
      </c>
      <c r="B1885" s="1" t="s">
        <v>89</v>
      </c>
      <c r="C1885" s="1" t="s">
        <v>7206</v>
      </c>
      <c r="D1885" s="1" t="s">
        <v>7207</v>
      </c>
      <c r="E1885" s="2" t="str">
        <f>IMAGE("http://ift.tt/eA8V8J",1)</f>
        <v/>
      </c>
      <c r="F1885" s="1" t="s">
        <v>4</v>
      </c>
      <c r="G1885" s="3" t="s">
        <v>7208</v>
      </c>
    </row>
    <row r="1886">
      <c r="A1886" s="1" t="s">
        <v>7209</v>
      </c>
      <c r="B1886" s="1" t="s">
        <v>7210</v>
      </c>
      <c r="C1886" s="1" t="s">
        <v>7211</v>
      </c>
      <c r="D1886" s="3" t="s">
        <v>7212</v>
      </c>
      <c r="E1886" s="2" t="str">
        <f>IMAGE("http://ift.tt/JGyTWK",1)</f>
        <v/>
      </c>
      <c r="F1886" s="1" t="s">
        <v>4</v>
      </c>
      <c r="G1886" s="3" t="s">
        <v>7213</v>
      </c>
    </row>
    <row r="1887">
      <c r="A1887" s="1" t="s">
        <v>7209</v>
      </c>
      <c r="B1887" s="1" t="s">
        <v>1844</v>
      </c>
      <c r="C1887" s="1" t="s">
        <v>7214</v>
      </c>
      <c r="D1887" s="1" t="s">
        <v>7215</v>
      </c>
      <c r="E1887" s="2" t="str">
        <f t="shared" ref="E1887:E1893" si="246">IMAGE("http://ift.tt/eA8V8J",1)</f>
        <v/>
      </c>
      <c r="F1887" s="1" t="s">
        <v>4</v>
      </c>
      <c r="G1887" s="3" t="s">
        <v>7216</v>
      </c>
    </row>
    <row r="1888">
      <c r="A1888" s="1" t="s">
        <v>7217</v>
      </c>
      <c r="B1888" s="1" t="s">
        <v>7218</v>
      </c>
      <c r="C1888" s="1" t="s">
        <v>7219</v>
      </c>
      <c r="D1888" s="1" t="s">
        <v>9</v>
      </c>
      <c r="E1888" s="2" t="str">
        <f t="shared" si="246"/>
        <v/>
      </c>
      <c r="F1888" s="1" t="s">
        <v>4</v>
      </c>
      <c r="G1888" s="3" t="s">
        <v>7220</v>
      </c>
    </row>
    <row r="1889">
      <c r="A1889" s="1" t="s">
        <v>7221</v>
      </c>
      <c r="B1889" s="1" t="s">
        <v>7222</v>
      </c>
      <c r="C1889" s="1" t="s">
        <v>7223</v>
      </c>
      <c r="D1889" s="1" t="s">
        <v>7224</v>
      </c>
      <c r="E1889" s="2" t="str">
        <f t="shared" si="246"/>
        <v/>
      </c>
      <c r="F1889" s="1" t="s">
        <v>4</v>
      </c>
      <c r="G1889" s="3" t="s">
        <v>7225</v>
      </c>
    </row>
    <row r="1890">
      <c r="A1890" s="1" t="s">
        <v>7226</v>
      </c>
      <c r="B1890" s="1" t="s">
        <v>4664</v>
      </c>
      <c r="C1890" s="1" t="s">
        <v>7227</v>
      </c>
      <c r="D1890" s="1" t="s">
        <v>9</v>
      </c>
      <c r="E1890" s="2" t="str">
        <f t="shared" si="246"/>
        <v/>
      </c>
      <c r="F1890" s="1" t="s">
        <v>4</v>
      </c>
      <c r="G1890" s="3" t="s">
        <v>7228</v>
      </c>
    </row>
    <row r="1891">
      <c r="A1891" s="1" t="s">
        <v>7266</v>
      </c>
      <c r="B1891" s="1" t="s">
        <v>543</v>
      </c>
      <c r="C1891" s="1" t="s">
        <v>7267</v>
      </c>
      <c r="D1891" s="1" t="s">
        <v>7268</v>
      </c>
      <c r="E1891" s="2" t="str">
        <f t="shared" si="246"/>
        <v/>
      </c>
      <c r="F1891" s="1" t="s">
        <v>4</v>
      </c>
      <c r="G1891" s="3" t="s">
        <v>7269</v>
      </c>
    </row>
    <row r="1892">
      <c r="A1892" s="1" t="s">
        <v>7270</v>
      </c>
      <c r="B1892" s="1" t="s">
        <v>7271</v>
      </c>
      <c r="C1892" s="1" t="s">
        <v>7272</v>
      </c>
      <c r="D1892" s="1" t="s">
        <v>7273</v>
      </c>
      <c r="E1892" s="2" t="str">
        <f t="shared" si="246"/>
        <v/>
      </c>
      <c r="F1892" s="1" t="s">
        <v>4</v>
      </c>
      <c r="G1892" s="3" t="s">
        <v>7274</v>
      </c>
    </row>
    <row r="1893">
      <c r="A1893" s="1" t="s">
        <v>7275</v>
      </c>
      <c r="B1893" s="1" t="s">
        <v>7276</v>
      </c>
      <c r="C1893" s="1" t="s">
        <v>7277</v>
      </c>
      <c r="D1893" s="1" t="s">
        <v>9</v>
      </c>
      <c r="E1893" s="2" t="str">
        <f t="shared" si="246"/>
        <v/>
      </c>
      <c r="F1893" s="1" t="s">
        <v>4</v>
      </c>
      <c r="G1893" s="3" t="s">
        <v>7278</v>
      </c>
    </row>
    <row r="1894">
      <c r="A1894" s="1" t="s">
        <v>7279</v>
      </c>
      <c r="B1894" s="1" t="s">
        <v>7280</v>
      </c>
      <c r="C1894" s="1" t="s">
        <v>7281</v>
      </c>
      <c r="D1894" s="3" t="s">
        <v>7282</v>
      </c>
      <c r="E1894" s="2" t="str">
        <f>IMAGE("http://ift.tt/1fDiP1T russia ban.jpg",1)</f>
        <v/>
      </c>
      <c r="F1894" s="1" t="s">
        <v>4</v>
      </c>
      <c r="G1894" s="3" t="s">
        <v>7283</v>
      </c>
    </row>
    <row r="1895">
      <c r="A1895" s="1" t="s">
        <v>7284</v>
      </c>
      <c r="B1895" s="1" t="s">
        <v>7285</v>
      </c>
      <c r="C1895" s="1" t="s">
        <v>7286</v>
      </c>
      <c r="D1895" s="3" t="s">
        <v>7287</v>
      </c>
      <c r="E1895" s="2" t="str">
        <f>IMAGE("http://ift.tt/1o0rP7a",1)</f>
        <v/>
      </c>
      <c r="F1895" s="1" t="s">
        <v>4</v>
      </c>
      <c r="G1895" s="3" t="s">
        <v>7288</v>
      </c>
    </row>
    <row r="1896">
      <c r="A1896" s="1" t="s">
        <v>7289</v>
      </c>
      <c r="B1896" s="1" t="s">
        <v>7290</v>
      </c>
      <c r="C1896" s="1" t="s">
        <v>7291</v>
      </c>
      <c r="D1896" s="1" t="s">
        <v>9</v>
      </c>
      <c r="E1896" s="2" t="str">
        <f t="shared" ref="E1896:E1900" si="247">IMAGE("http://ift.tt/eA8V8J",1)</f>
        <v/>
      </c>
      <c r="F1896" s="1" t="s">
        <v>4</v>
      </c>
      <c r="G1896" s="3" t="s">
        <v>7292</v>
      </c>
    </row>
    <row r="1897">
      <c r="A1897" s="1" t="s">
        <v>7247</v>
      </c>
      <c r="B1897" s="1" t="s">
        <v>7248</v>
      </c>
      <c r="C1897" s="1" t="s">
        <v>7249</v>
      </c>
      <c r="D1897" s="3" t="s">
        <v>7250</v>
      </c>
      <c r="E1897" s="2" t="str">
        <f t="shared" si="247"/>
        <v/>
      </c>
      <c r="F1897" s="1" t="s">
        <v>4</v>
      </c>
      <c r="G1897" s="3" t="s">
        <v>7251</v>
      </c>
    </row>
    <row r="1898">
      <c r="A1898" s="1" t="s">
        <v>7252</v>
      </c>
      <c r="B1898" s="1" t="s">
        <v>255</v>
      </c>
      <c r="C1898" s="1" t="s">
        <v>7253</v>
      </c>
      <c r="D1898" s="1" t="s">
        <v>7254</v>
      </c>
      <c r="E1898" s="2" t="str">
        <f t="shared" si="247"/>
        <v/>
      </c>
      <c r="F1898" s="1" t="s">
        <v>4</v>
      </c>
      <c r="G1898" s="3" t="s">
        <v>7255</v>
      </c>
    </row>
    <row r="1899">
      <c r="A1899" s="1" t="s">
        <v>7256</v>
      </c>
      <c r="B1899" s="1" t="s">
        <v>7257</v>
      </c>
      <c r="C1899" s="1" t="s">
        <v>7258</v>
      </c>
      <c r="D1899" s="1" t="s">
        <v>7259</v>
      </c>
      <c r="E1899" s="2" t="str">
        <f t="shared" si="247"/>
        <v/>
      </c>
      <c r="F1899" s="1" t="s">
        <v>4</v>
      </c>
      <c r="G1899" s="3" t="s">
        <v>7260</v>
      </c>
    </row>
    <row r="1900">
      <c r="A1900" s="1" t="s">
        <v>7261</v>
      </c>
      <c r="B1900" s="1" t="s">
        <v>7262</v>
      </c>
      <c r="C1900" s="1" t="s">
        <v>7263</v>
      </c>
      <c r="D1900" s="1" t="s">
        <v>7264</v>
      </c>
      <c r="E1900" s="2" t="str">
        <f t="shared" si="247"/>
        <v/>
      </c>
      <c r="F1900" s="1" t="s">
        <v>4</v>
      </c>
      <c r="G1900" s="3" t="s">
        <v>7265</v>
      </c>
    </row>
    <row r="1901">
      <c r="A1901" s="1" t="s">
        <v>7202</v>
      </c>
      <c r="B1901" s="1" t="s">
        <v>7193</v>
      </c>
      <c r="C1901" s="1" t="s">
        <v>7203</v>
      </c>
      <c r="D1901" s="3" t="s">
        <v>7204</v>
      </c>
      <c r="E1901" s="2" t="str">
        <f>IMAGE("http://ift.tt/1o0kvZh",1)</f>
        <v/>
      </c>
      <c r="F1901" s="1" t="s">
        <v>4</v>
      </c>
      <c r="G1901" s="3" t="s">
        <v>7205</v>
      </c>
    </row>
    <row r="1902">
      <c r="A1902" s="1" t="s">
        <v>7202</v>
      </c>
      <c r="B1902" s="1" t="s">
        <v>89</v>
      </c>
      <c r="C1902" s="1" t="s">
        <v>7206</v>
      </c>
      <c r="D1902" s="1" t="s">
        <v>7207</v>
      </c>
      <c r="E1902" s="2" t="str">
        <f>IMAGE("http://ift.tt/eA8V8J",1)</f>
        <v/>
      </c>
      <c r="F1902" s="1" t="s">
        <v>4</v>
      </c>
      <c r="G1902" s="3" t="s">
        <v>7208</v>
      </c>
    </row>
    <row r="1903">
      <c r="A1903" s="1" t="s">
        <v>7209</v>
      </c>
      <c r="B1903" s="1" t="s">
        <v>7210</v>
      </c>
      <c r="C1903" s="1" t="s">
        <v>7211</v>
      </c>
      <c r="D1903" s="3" t="s">
        <v>7212</v>
      </c>
      <c r="E1903" s="2" t="str">
        <f>IMAGE("http://ift.tt/JGyTWK",1)</f>
        <v/>
      </c>
      <c r="F1903" s="1" t="s">
        <v>4</v>
      </c>
      <c r="G1903" s="3" t="s">
        <v>7213</v>
      </c>
    </row>
    <row r="1904">
      <c r="A1904" s="1" t="s">
        <v>7293</v>
      </c>
      <c r="B1904" s="1" t="s">
        <v>595</v>
      </c>
      <c r="C1904" s="1" t="s">
        <v>7294</v>
      </c>
      <c r="D1904" s="3" t="s">
        <v>7295</v>
      </c>
      <c r="E1904" s="2" t="str">
        <f>IMAGE("http://ift.tt/1fO4Fxh",1)</f>
        <v/>
      </c>
      <c r="F1904" s="1" t="s">
        <v>4</v>
      </c>
      <c r="G1904" s="3" t="s">
        <v>7296</v>
      </c>
    </row>
    <row r="1905">
      <c r="A1905" s="1" t="s">
        <v>7297</v>
      </c>
      <c r="B1905" s="1" t="s">
        <v>3942</v>
      </c>
      <c r="C1905" s="1" t="s">
        <v>7298</v>
      </c>
      <c r="D1905" s="3" t="s">
        <v>7299</v>
      </c>
      <c r="E1905" s="2" t="str">
        <f>IMAGE("http://ift.tt/1fO4Qsp",1)</f>
        <v/>
      </c>
      <c r="F1905" s="1" t="s">
        <v>4</v>
      </c>
      <c r="G1905" s="3" t="s">
        <v>7300</v>
      </c>
    </row>
    <row r="1906">
      <c r="A1906" s="1" t="s">
        <v>7297</v>
      </c>
      <c r="B1906" s="1" t="s">
        <v>5625</v>
      </c>
      <c r="C1906" s="1" t="s">
        <v>7301</v>
      </c>
      <c r="D1906" s="3" t="s">
        <v>7302</v>
      </c>
      <c r="E1906" s="2" t="str">
        <f>IMAGE("http://ift.tt/1bw5upV",1)</f>
        <v/>
      </c>
      <c r="F1906" s="1" t="s">
        <v>4</v>
      </c>
      <c r="G1906" s="3" t="s">
        <v>7303</v>
      </c>
    </row>
    <row r="1907">
      <c r="A1907" s="1" t="s">
        <v>7304</v>
      </c>
      <c r="B1907" s="1" t="s">
        <v>7305</v>
      </c>
      <c r="C1907" s="1" t="s">
        <v>7306</v>
      </c>
      <c r="D1907" s="1" t="s">
        <v>7307</v>
      </c>
      <c r="E1907" s="2" t="str">
        <f>IMAGE("http://ift.tt/eA8V8J",1)</f>
        <v/>
      </c>
      <c r="F1907" s="1" t="s">
        <v>4</v>
      </c>
      <c r="G1907" s="3" t="s">
        <v>7308</v>
      </c>
    </row>
    <row r="1908">
      <c r="A1908" s="1" t="s">
        <v>7304</v>
      </c>
      <c r="B1908" s="1" t="s">
        <v>7309</v>
      </c>
      <c r="C1908" s="1" t="s">
        <v>7310</v>
      </c>
      <c r="D1908" s="3" t="s">
        <v>7311</v>
      </c>
      <c r="E1908" s="2" t="str">
        <f>IMAGE("http://ift.tt/1kkmYNS",1)</f>
        <v/>
      </c>
      <c r="F1908" s="1" t="s">
        <v>4</v>
      </c>
      <c r="G1908" s="3" t="s">
        <v>7312</v>
      </c>
    </row>
    <row r="1909">
      <c r="A1909" s="1" t="s">
        <v>7313</v>
      </c>
      <c r="B1909" s="1" t="s">
        <v>3855</v>
      </c>
      <c r="C1909" s="1" t="s">
        <v>7314</v>
      </c>
      <c r="D1909" s="1" t="s">
        <v>7315</v>
      </c>
      <c r="E1909" s="2" t="str">
        <f t="shared" ref="E1909:E1912" si="248">IMAGE("http://ift.tt/eA8V8J",1)</f>
        <v/>
      </c>
      <c r="F1909" s="1" t="s">
        <v>4</v>
      </c>
      <c r="G1909" s="3" t="s">
        <v>7316</v>
      </c>
    </row>
    <row r="1910">
      <c r="A1910" s="1" t="s">
        <v>7266</v>
      </c>
      <c r="B1910" s="1" t="s">
        <v>543</v>
      </c>
      <c r="C1910" s="1" t="s">
        <v>7267</v>
      </c>
      <c r="D1910" s="1" t="s">
        <v>7268</v>
      </c>
      <c r="E1910" s="2" t="str">
        <f t="shared" si="248"/>
        <v/>
      </c>
      <c r="F1910" s="1" t="s">
        <v>4</v>
      </c>
      <c r="G1910" s="3" t="s">
        <v>7269</v>
      </c>
    </row>
    <row r="1911">
      <c r="A1911" s="1" t="s">
        <v>7270</v>
      </c>
      <c r="B1911" s="1" t="s">
        <v>7271</v>
      </c>
      <c r="C1911" s="1" t="s">
        <v>7272</v>
      </c>
      <c r="D1911" s="1" t="s">
        <v>7273</v>
      </c>
      <c r="E1911" s="2" t="str">
        <f t="shared" si="248"/>
        <v/>
      </c>
      <c r="F1911" s="1" t="s">
        <v>4</v>
      </c>
      <c r="G1911" s="3" t="s">
        <v>7274</v>
      </c>
    </row>
    <row r="1912">
      <c r="A1912" s="1" t="s">
        <v>7275</v>
      </c>
      <c r="B1912" s="1" t="s">
        <v>7276</v>
      </c>
      <c r="C1912" s="1" t="s">
        <v>7277</v>
      </c>
      <c r="D1912" s="1" t="s">
        <v>9</v>
      </c>
      <c r="E1912" s="2" t="str">
        <f t="shared" si="248"/>
        <v/>
      </c>
      <c r="F1912" s="1" t="s">
        <v>4</v>
      </c>
      <c r="G1912" s="3" t="s">
        <v>7278</v>
      </c>
    </row>
    <row r="1913">
      <c r="A1913" s="1" t="s">
        <v>7279</v>
      </c>
      <c r="B1913" s="1" t="s">
        <v>7280</v>
      </c>
      <c r="C1913" s="1" t="s">
        <v>7281</v>
      </c>
      <c r="D1913" s="3" t="s">
        <v>7282</v>
      </c>
      <c r="E1913" s="2" t="str">
        <f>IMAGE("http://ift.tt/1fDiP1T russia ban.jpg",1)</f>
        <v/>
      </c>
      <c r="F1913" s="1" t="s">
        <v>4</v>
      </c>
      <c r="G1913" s="3" t="s">
        <v>7283</v>
      </c>
    </row>
    <row r="1914">
      <c r="A1914" s="1" t="s">
        <v>7284</v>
      </c>
      <c r="B1914" s="1" t="s">
        <v>7285</v>
      </c>
      <c r="C1914" s="1" t="s">
        <v>7286</v>
      </c>
      <c r="D1914" s="3" t="s">
        <v>7287</v>
      </c>
      <c r="E1914" s="2" t="str">
        <f>IMAGE("http://ift.tt/1o0rP7a",1)</f>
        <v/>
      </c>
      <c r="F1914" s="1" t="s">
        <v>4</v>
      </c>
      <c r="G1914" s="3" t="s">
        <v>7288</v>
      </c>
    </row>
    <row r="1915">
      <c r="A1915" s="1" t="s">
        <v>7289</v>
      </c>
      <c r="B1915" s="1" t="s">
        <v>7290</v>
      </c>
      <c r="C1915" s="1" t="s">
        <v>7291</v>
      </c>
      <c r="D1915" s="1" t="s">
        <v>9</v>
      </c>
      <c r="E1915" s="2" t="str">
        <f t="shared" ref="E1915:E1919" si="249">IMAGE("http://ift.tt/eA8V8J",1)</f>
        <v/>
      </c>
      <c r="F1915" s="1" t="s">
        <v>4</v>
      </c>
      <c r="G1915" s="3" t="s">
        <v>7292</v>
      </c>
    </row>
    <row r="1916">
      <c r="A1916" s="1" t="s">
        <v>7247</v>
      </c>
      <c r="B1916" s="1" t="s">
        <v>7248</v>
      </c>
      <c r="C1916" s="1" t="s">
        <v>7249</v>
      </c>
      <c r="D1916" s="3" t="s">
        <v>7250</v>
      </c>
      <c r="E1916" s="2" t="str">
        <f t="shared" si="249"/>
        <v/>
      </c>
      <c r="F1916" s="1" t="s">
        <v>4</v>
      </c>
      <c r="G1916" s="3" t="s">
        <v>7251</v>
      </c>
    </row>
    <row r="1917">
      <c r="A1917" s="1" t="s">
        <v>7252</v>
      </c>
      <c r="B1917" s="1" t="s">
        <v>255</v>
      </c>
      <c r="C1917" s="1" t="s">
        <v>7253</v>
      </c>
      <c r="D1917" s="1" t="s">
        <v>7254</v>
      </c>
      <c r="E1917" s="2" t="str">
        <f t="shared" si="249"/>
        <v/>
      </c>
      <c r="F1917" s="1" t="s">
        <v>4</v>
      </c>
      <c r="G1917" s="3" t="s">
        <v>7255</v>
      </c>
    </row>
    <row r="1918">
      <c r="A1918" s="1" t="s">
        <v>7256</v>
      </c>
      <c r="B1918" s="1" t="s">
        <v>7257</v>
      </c>
      <c r="C1918" s="1" t="s">
        <v>7258</v>
      </c>
      <c r="D1918" s="1" t="s">
        <v>7259</v>
      </c>
      <c r="E1918" s="2" t="str">
        <f t="shared" si="249"/>
        <v/>
      </c>
      <c r="F1918" s="1" t="s">
        <v>4</v>
      </c>
      <c r="G1918" s="3" t="s">
        <v>7260</v>
      </c>
    </row>
    <row r="1919">
      <c r="A1919" s="1" t="s">
        <v>7261</v>
      </c>
      <c r="B1919" s="1" t="s">
        <v>7262</v>
      </c>
      <c r="C1919" s="1" t="s">
        <v>7263</v>
      </c>
      <c r="D1919" s="1" t="s">
        <v>7264</v>
      </c>
      <c r="E1919" s="2" t="str">
        <f t="shared" si="249"/>
        <v/>
      </c>
      <c r="F1919" s="1" t="s">
        <v>4</v>
      </c>
      <c r="G1919" s="3" t="s">
        <v>7265</v>
      </c>
    </row>
    <row r="1920">
      <c r="A1920" s="1" t="s">
        <v>7202</v>
      </c>
      <c r="B1920" s="1" t="s">
        <v>7193</v>
      </c>
      <c r="C1920" s="1" t="s">
        <v>7203</v>
      </c>
      <c r="D1920" s="3" t="s">
        <v>7204</v>
      </c>
      <c r="E1920" s="2" t="str">
        <f>IMAGE("http://ift.tt/1o0kvZh",1)</f>
        <v/>
      </c>
      <c r="F1920" s="1" t="s">
        <v>4</v>
      </c>
      <c r="G1920" s="3" t="s">
        <v>7205</v>
      </c>
    </row>
    <row r="1921">
      <c r="A1921" s="1" t="s">
        <v>7202</v>
      </c>
      <c r="B1921" s="1" t="s">
        <v>89</v>
      </c>
      <c r="C1921" s="1" t="s">
        <v>7206</v>
      </c>
      <c r="D1921" s="1" t="s">
        <v>7207</v>
      </c>
      <c r="E1921" s="2" t="str">
        <f>IMAGE("http://ift.tt/eA8V8J",1)</f>
        <v/>
      </c>
      <c r="F1921" s="1" t="s">
        <v>4</v>
      </c>
      <c r="G1921" s="3" t="s">
        <v>7208</v>
      </c>
    </row>
    <row r="1922">
      <c r="A1922" s="1" t="s">
        <v>7209</v>
      </c>
      <c r="B1922" s="1" t="s">
        <v>7210</v>
      </c>
      <c r="C1922" s="1" t="s">
        <v>7211</v>
      </c>
      <c r="D1922" s="3" t="s">
        <v>7212</v>
      </c>
      <c r="E1922" s="2" t="str">
        <f>IMAGE("http://ift.tt/JGyTWK",1)</f>
        <v/>
      </c>
      <c r="F1922" s="1" t="s">
        <v>4</v>
      </c>
      <c r="G1922" s="3" t="s">
        <v>7213</v>
      </c>
    </row>
    <row r="1923">
      <c r="A1923" s="1" t="s">
        <v>7317</v>
      </c>
      <c r="B1923" s="1" t="s">
        <v>7318</v>
      </c>
      <c r="C1923" s="1" t="s">
        <v>7319</v>
      </c>
      <c r="D1923" s="3" t="s">
        <v>7320</v>
      </c>
      <c r="E1923" s="2" t="str">
        <f>IMAGE("http://ift.tt/1fGIjvi",1)</f>
        <v/>
      </c>
      <c r="F1923" s="1" t="s">
        <v>4</v>
      </c>
      <c r="G1923" s="3" t="s">
        <v>7321</v>
      </c>
    </row>
    <row r="1924">
      <c r="A1924" s="1" t="s">
        <v>7322</v>
      </c>
      <c r="B1924" s="1" t="s">
        <v>7323</v>
      </c>
      <c r="C1924" s="1" t="s">
        <v>7324</v>
      </c>
      <c r="D1924" s="3" t="s">
        <v>7325</v>
      </c>
      <c r="E1924" s="2" t="str">
        <f>IMAGE("http://ift.tt/1npOh9F",1)</f>
        <v/>
      </c>
      <c r="F1924" s="1" t="s">
        <v>4</v>
      </c>
      <c r="G1924" s="3" t="s">
        <v>7326</v>
      </c>
    </row>
    <row r="1925">
      <c r="A1925" s="1" t="s">
        <v>7327</v>
      </c>
      <c r="B1925" s="1" t="s">
        <v>1488</v>
      </c>
      <c r="C1925" s="1" t="s">
        <v>7328</v>
      </c>
      <c r="D1925" s="1" t="s">
        <v>7329</v>
      </c>
      <c r="E1925" s="2" t="str">
        <f t="shared" ref="E1925:E1926" si="250">IMAGE("http://ift.tt/eA8V8J",1)</f>
        <v/>
      </c>
      <c r="F1925" s="1" t="s">
        <v>4</v>
      </c>
      <c r="G1925" s="3" t="s">
        <v>7330</v>
      </c>
    </row>
    <row r="1926">
      <c r="A1926" s="1" t="s">
        <v>7331</v>
      </c>
      <c r="B1926" s="1" t="s">
        <v>3898</v>
      </c>
      <c r="C1926" s="1" t="s">
        <v>7332</v>
      </c>
      <c r="D1926" s="1" t="s">
        <v>7333</v>
      </c>
      <c r="E1926" s="2" t="str">
        <f t="shared" si="250"/>
        <v/>
      </c>
      <c r="F1926" s="1" t="s">
        <v>4</v>
      </c>
      <c r="G1926" s="3" t="s">
        <v>7334</v>
      </c>
    </row>
    <row r="1927">
      <c r="A1927" s="1" t="s">
        <v>7335</v>
      </c>
      <c r="B1927" s="1" t="s">
        <v>7336</v>
      </c>
      <c r="C1927" s="1" t="s">
        <v>7337</v>
      </c>
      <c r="D1927" s="3" t="s">
        <v>7338</v>
      </c>
      <c r="E1927" s="2" t="str">
        <f>IMAGE("http://ift.tt/1iE3eRL",1)</f>
        <v/>
      </c>
      <c r="F1927" s="1" t="s">
        <v>4</v>
      </c>
      <c r="G1927" s="3" t="s">
        <v>7339</v>
      </c>
    </row>
    <row r="1928">
      <c r="A1928" s="1" t="s">
        <v>7335</v>
      </c>
      <c r="B1928" s="1" t="s">
        <v>6675</v>
      </c>
      <c r="C1928" s="1" t="s">
        <v>7340</v>
      </c>
      <c r="D1928" s="1" t="s">
        <v>7341</v>
      </c>
      <c r="E1928" s="2" t="str">
        <f>IMAGE("http://ift.tt/eA8V8J",1)</f>
        <v/>
      </c>
      <c r="F1928" s="1" t="s">
        <v>4</v>
      </c>
      <c r="G1928" s="3" t="s">
        <v>7342</v>
      </c>
    </row>
    <row r="1929">
      <c r="A1929" s="1" t="s">
        <v>7335</v>
      </c>
      <c r="B1929" s="1" t="s">
        <v>2399</v>
      </c>
      <c r="C1929" s="1" t="s">
        <v>7343</v>
      </c>
      <c r="D1929" s="3" t="s">
        <v>7344</v>
      </c>
      <c r="E1929" s="2" t="str">
        <f>IMAGE("http://ift.tt/1bEJegH",1)</f>
        <v/>
      </c>
      <c r="F1929" s="1" t="s">
        <v>4</v>
      </c>
      <c r="G1929" s="3" t="s">
        <v>7345</v>
      </c>
    </row>
    <row r="1930">
      <c r="A1930" s="1" t="s">
        <v>7346</v>
      </c>
      <c r="B1930" s="1" t="s">
        <v>7347</v>
      </c>
      <c r="C1930" s="1" t="s">
        <v>7348</v>
      </c>
      <c r="D1930" s="1" t="s">
        <v>7349</v>
      </c>
      <c r="E1930" s="2" t="str">
        <f>IMAGE("http://ift.tt/eA8V8J",1)</f>
        <v/>
      </c>
      <c r="F1930" s="1" t="s">
        <v>4</v>
      </c>
      <c r="G1930" s="3" t="s">
        <v>7350</v>
      </c>
    </row>
    <row r="1931">
      <c r="A1931" s="1" t="s">
        <v>7351</v>
      </c>
      <c r="B1931" s="1" t="s">
        <v>7352</v>
      </c>
      <c r="C1931" s="1" t="s">
        <v>7353</v>
      </c>
      <c r="D1931" s="3" t="s">
        <v>7354</v>
      </c>
      <c r="E1931" s="2" t="str">
        <f>IMAGE("http://ift.tt/1iE3eRZ",1)</f>
        <v/>
      </c>
      <c r="F1931" s="1" t="s">
        <v>4</v>
      </c>
      <c r="G1931" s="3" t="s">
        <v>7355</v>
      </c>
    </row>
    <row r="1932">
      <c r="A1932" s="1" t="s">
        <v>7356</v>
      </c>
      <c r="B1932" s="1" t="s">
        <v>7357</v>
      </c>
      <c r="C1932" s="1" t="s">
        <v>7358</v>
      </c>
      <c r="D1932" s="3" t="s">
        <v>7359</v>
      </c>
      <c r="E1932" s="2" t="str">
        <f>IMAGE("http://ift.tt/1fGP3tc",1)</f>
        <v/>
      </c>
      <c r="F1932" s="1" t="s">
        <v>4</v>
      </c>
      <c r="G1932" s="3" t="s">
        <v>7360</v>
      </c>
    </row>
    <row r="1933">
      <c r="A1933" s="1" t="s">
        <v>7361</v>
      </c>
      <c r="B1933" s="1" t="s">
        <v>3516</v>
      </c>
      <c r="C1933" s="1" t="s">
        <v>7362</v>
      </c>
      <c r="D1933" s="3" t="s">
        <v>7363</v>
      </c>
      <c r="E1933" s="2" t="str">
        <f t="shared" ref="E1933:E1936" si="251">IMAGE("http://ift.tt/eA8V8J",1)</f>
        <v/>
      </c>
      <c r="F1933" s="1" t="s">
        <v>4</v>
      </c>
      <c r="G1933" s="3" t="s">
        <v>7364</v>
      </c>
    </row>
    <row r="1934">
      <c r="A1934" s="1" t="s">
        <v>7365</v>
      </c>
      <c r="B1934" s="1" t="s">
        <v>7366</v>
      </c>
      <c r="C1934" s="1" t="s">
        <v>7367</v>
      </c>
      <c r="D1934" s="1" t="s">
        <v>7368</v>
      </c>
      <c r="E1934" s="2" t="str">
        <f t="shared" si="251"/>
        <v/>
      </c>
      <c r="F1934" s="1" t="s">
        <v>4</v>
      </c>
      <c r="G1934" s="3" t="s">
        <v>7369</v>
      </c>
    </row>
    <row r="1935">
      <c r="A1935" s="1" t="s">
        <v>7365</v>
      </c>
      <c r="B1935" s="1" t="s">
        <v>1323</v>
      </c>
      <c r="C1935" s="1" t="s">
        <v>7370</v>
      </c>
      <c r="D1935" s="1" t="s">
        <v>7371</v>
      </c>
      <c r="E1935" s="2" t="str">
        <f t="shared" si="251"/>
        <v/>
      </c>
      <c r="F1935" s="1" t="s">
        <v>4</v>
      </c>
      <c r="G1935" s="3" t="s">
        <v>7372</v>
      </c>
    </row>
    <row r="1936">
      <c r="A1936" s="1" t="s">
        <v>7373</v>
      </c>
      <c r="B1936" s="1" t="s">
        <v>3472</v>
      </c>
      <c r="C1936" s="1" t="s">
        <v>7374</v>
      </c>
      <c r="D1936" s="1" t="s">
        <v>7375</v>
      </c>
      <c r="E1936" s="2" t="str">
        <f t="shared" si="251"/>
        <v/>
      </c>
      <c r="F1936" s="1" t="s">
        <v>4</v>
      </c>
      <c r="G1936" s="3" t="s">
        <v>7376</v>
      </c>
    </row>
    <row r="1937">
      <c r="A1937" s="1" t="s">
        <v>7377</v>
      </c>
      <c r="B1937" s="1" t="s">
        <v>7378</v>
      </c>
      <c r="C1937" s="1" t="s">
        <v>7379</v>
      </c>
      <c r="D1937" s="3" t="s">
        <v>7380</v>
      </c>
      <c r="E1937" s="2" t="str">
        <f>IMAGE("http://ift.tt/1ezTR7b",1)</f>
        <v/>
      </c>
      <c r="F1937" s="1" t="s">
        <v>4</v>
      </c>
      <c r="G1937" s="3" t="s">
        <v>7381</v>
      </c>
    </row>
    <row r="1938">
      <c r="A1938" s="1" t="s">
        <v>7382</v>
      </c>
      <c r="B1938" s="1" t="s">
        <v>3443</v>
      </c>
      <c r="C1938" s="1" t="s">
        <v>7383</v>
      </c>
      <c r="D1938" s="1" t="s">
        <v>7384</v>
      </c>
      <c r="E1938" s="2" t="str">
        <f t="shared" ref="E1938:E1939" si="252">IMAGE("http://ift.tt/eA8V8J",1)</f>
        <v/>
      </c>
      <c r="F1938" s="1" t="s">
        <v>4</v>
      </c>
      <c r="G1938" s="3" t="s">
        <v>7385</v>
      </c>
    </row>
    <row r="1939">
      <c r="A1939" s="1" t="s">
        <v>7386</v>
      </c>
      <c r="B1939" s="1" t="s">
        <v>7387</v>
      </c>
      <c r="C1939" s="1" t="s">
        <v>7388</v>
      </c>
      <c r="D1939" s="1" t="s">
        <v>7389</v>
      </c>
      <c r="E1939" s="2" t="str">
        <f t="shared" si="252"/>
        <v/>
      </c>
      <c r="F1939" s="1" t="s">
        <v>4</v>
      </c>
      <c r="G1939" s="3" t="s">
        <v>7390</v>
      </c>
    </row>
    <row r="1940">
      <c r="A1940" s="1" t="s">
        <v>7391</v>
      </c>
      <c r="B1940" s="1" t="s">
        <v>1581</v>
      </c>
      <c r="C1940" s="1" t="s">
        <v>7392</v>
      </c>
      <c r="D1940" s="3" t="s">
        <v>7393</v>
      </c>
      <c r="E1940" s="2" t="str">
        <f>IMAGE("http://ift.tt/1bbmR4y",1)</f>
        <v/>
      </c>
      <c r="F1940" s="1" t="s">
        <v>4</v>
      </c>
      <c r="G1940" s="3" t="s">
        <v>7394</v>
      </c>
    </row>
    <row r="1941">
      <c r="A1941" s="1" t="s">
        <v>7395</v>
      </c>
      <c r="B1941" s="1" t="s">
        <v>7396</v>
      </c>
      <c r="C1941" s="1" t="s">
        <v>7397</v>
      </c>
      <c r="D1941" s="3" t="s">
        <v>7398</v>
      </c>
      <c r="E1941" s="2" t="str">
        <f>IMAGE("http://ift.tt/1bbn2Nr",1)</f>
        <v/>
      </c>
      <c r="F1941" s="1" t="s">
        <v>4</v>
      </c>
      <c r="G1941" s="3" t="s">
        <v>7399</v>
      </c>
    </row>
    <row r="1942">
      <c r="A1942" s="1" t="s">
        <v>7400</v>
      </c>
      <c r="B1942" s="1" t="s">
        <v>7401</v>
      </c>
      <c r="C1942" s="1" t="s">
        <v>7402</v>
      </c>
      <c r="D1942" s="1" t="s">
        <v>7403</v>
      </c>
      <c r="E1942" s="2" t="str">
        <f>IMAGE("http://ift.tt/eA8V8J",1)</f>
        <v/>
      </c>
      <c r="F1942" s="1" t="s">
        <v>4</v>
      </c>
      <c r="G1942" s="3" t="s">
        <v>7404</v>
      </c>
    </row>
    <row r="1943">
      <c r="A1943" s="1" t="s">
        <v>7405</v>
      </c>
      <c r="B1943" s="1" t="s">
        <v>1517</v>
      </c>
      <c r="C1943" s="3" t="s">
        <v>7406</v>
      </c>
      <c r="D1943" s="3" t="s">
        <v>7407</v>
      </c>
      <c r="E1943" s="2" t="str">
        <f>IMAGE("http://ift.tt/LGwRGH",1)</f>
        <v/>
      </c>
      <c r="F1943" s="1" t="s">
        <v>4</v>
      </c>
      <c r="G1943" s="3" t="s">
        <v>7408</v>
      </c>
    </row>
    <row r="1944">
      <c r="A1944" s="1" t="s">
        <v>7409</v>
      </c>
      <c r="B1944" s="1" t="s">
        <v>7410</v>
      </c>
      <c r="C1944" s="1" t="s">
        <v>7411</v>
      </c>
      <c r="D1944" s="1" t="s">
        <v>7412</v>
      </c>
      <c r="E1944" s="2" t="str">
        <f t="shared" ref="E1944:E1945" si="253">IMAGE("http://ift.tt/eA8V8J",1)</f>
        <v/>
      </c>
      <c r="F1944" s="1" t="s">
        <v>4</v>
      </c>
      <c r="G1944" s="3" t="s">
        <v>7413</v>
      </c>
    </row>
    <row r="1945">
      <c r="A1945" s="1" t="s">
        <v>7414</v>
      </c>
      <c r="B1945" s="1" t="s">
        <v>7415</v>
      </c>
      <c r="C1945" s="1" t="s">
        <v>7416</v>
      </c>
      <c r="D1945" s="1" t="s">
        <v>7417</v>
      </c>
      <c r="E1945" s="2" t="str">
        <f t="shared" si="253"/>
        <v/>
      </c>
      <c r="F1945" s="1" t="s">
        <v>4</v>
      </c>
      <c r="G1945" s="3" t="s">
        <v>7418</v>
      </c>
    </row>
    <row r="1946">
      <c r="A1946" s="1" t="s">
        <v>7419</v>
      </c>
      <c r="B1946" s="1" t="s">
        <v>7420</v>
      </c>
      <c r="C1946" s="1" t="s">
        <v>7421</v>
      </c>
      <c r="D1946" s="3" t="s">
        <v>7422</v>
      </c>
      <c r="E1946" s="2" t="str">
        <f>IMAGE("http://ift.tt/1bboZJH",1)</f>
        <v/>
      </c>
      <c r="F1946" s="1" t="s">
        <v>4</v>
      </c>
      <c r="G1946" s="3" t="s">
        <v>7423</v>
      </c>
    </row>
    <row r="1947">
      <c r="A1947" s="1" t="s">
        <v>7424</v>
      </c>
      <c r="B1947" s="1" t="s">
        <v>7425</v>
      </c>
      <c r="C1947" s="1" t="s">
        <v>7426</v>
      </c>
      <c r="D1947" s="3" t="s">
        <v>7427</v>
      </c>
      <c r="E1947" s="2" t="str">
        <f>IMAGE("http://ift.tt/LGyDHI",1)</f>
        <v/>
      </c>
      <c r="F1947" s="1" t="s">
        <v>4</v>
      </c>
      <c r="G1947" s="3" t="s">
        <v>7428</v>
      </c>
    </row>
    <row r="1948">
      <c r="A1948" s="1" t="s">
        <v>7429</v>
      </c>
      <c r="B1948" s="1" t="s">
        <v>6516</v>
      </c>
      <c r="C1948" s="1" t="s">
        <v>7430</v>
      </c>
      <c r="D1948" s="3" t="s">
        <v>7431</v>
      </c>
      <c r="E1948" s="2" t="str">
        <f>IMAGE("http://ift.tt/1bbp4wT",1)</f>
        <v/>
      </c>
      <c r="F1948" s="1" t="s">
        <v>4</v>
      </c>
      <c r="G1948" s="3" t="s">
        <v>7432</v>
      </c>
    </row>
    <row r="1949">
      <c r="A1949" s="1" t="s">
        <v>7433</v>
      </c>
      <c r="B1949" s="1" t="s">
        <v>22</v>
      </c>
      <c r="C1949" s="1" t="s">
        <v>7434</v>
      </c>
      <c r="D1949" s="1" t="s">
        <v>7435</v>
      </c>
      <c r="E1949" s="2" t="str">
        <f t="shared" ref="E1949:E1952" si="254">IMAGE("http://ift.tt/eA8V8J",1)</f>
        <v/>
      </c>
      <c r="F1949" s="1" t="s">
        <v>4</v>
      </c>
      <c r="G1949" s="3" t="s">
        <v>7436</v>
      </c>
    </row>
    <row r="1950">
      <c r="A1950" s="1" t="s">
        <v>7437</v>
      </c>
      <c r="B1950" s="1" t="s">
        <v>7438</v>
      </c>
      <c r="C1950" s="1" t="s">
        <v>7439</v>
      </c>
      <c r="D1950" s="1" t="s">
        <v>7440</v>
      </c>
      <c r="E1950" s="2" t="str">
        <f t="shared" si="254"/>
        <v/>
      </c>
      <c r="F1950" s="1" t="s">
        <v>4</v>
      </c>
      <c r="G1950" s="3" t="s">
        <v>7441</v>
      </c>
    </row>
    <row r="1951">
      <c r="A1951" s="1" t="s">
        <v>7442</v>
      </c>
      <c r="B1951" s="1" t="s">
        <v>7443</v>
      </c>
      <c r="C1951" s="1" t="s">
        <v>7444</v>
      </c>
      <c r="D1951" s="1" t="s">
        <v>7445</v>
      </c>
      <c r="E1951" s="2" t="str">
        <f t="shared" si="254"/>
        <v/>
      </c>
      <c r="F1951" s="1" t="s">
        <v>4</v>
      </c>
      <c r="G1951" s="3" t="s">
        <v>7446</v>
      </c>
    </row>
    <row r="1952">
      <c r="A1952" s="1" t="s">
        <v>7447</v>
      </c>
      <c r="B1952" s="1" t="s">
        <v>7448</v>
      </c>
      <c r="C1952" s="1" t="s">
        <v>7449</v>
      </c>
      <c r="D1952" s="1" t="s">
        <v>7450</v>
      </c>
      <c r="E1952" s="2" t="str">
        <f t="shared" si="254"/>
        <v/>
      </c>
      <c r="F1952" s="1" t="s">
        <v>4</v>
      </c>
      <c r="G1952" s="3" t="s">
        <v>7451</v>
      </c>
    </row>
    <row r="1953">
      <c r="A1953" s="1" t="s">
        <v>7452</v>
      </c>
      <c r="B1953" s="1" t="s">
        <v>635</v>
      </c>
      <c r="C1953" s="1" t="s">
        <v>7453</v>
      </c>
      <c r="D1953" s="3" t="s">
        <v>7454</v>
      </c>
      <c r="E1953" s="2" t="str">
        <f>IMAGE("http://ift.tt/1lb1Urc",1)</f>
        <v/>
      </c>
      <c r="F1953" s="1" t="s">
        <v>4</v>
      </c>
      <c r="G1953" s="3" t="s">
        <v>7455</v>
      </c>
    </row>
    <row r="1954">
      <c r="A1954" s="1" t="s">
        <v>7456</v>
      </c>
      <c r="B1954" s="1" t="s">
        <v>3154</v>
      </c>
      <c r="C1954" s="1" t="s">
        <v>7457</v>
      </c>
      <c r="D1954" s="3" t="s">
        <v>7458</v>
      </c>
      <c r="E1954" s="2" t="str">
        <f>IMAGE("http://ift.tt/1d54A82",1)</f>
        <v/>
      </c>
      <c r="F1954" s="1" t="s">
        <v>4</v>
      </c>
      <c r="G1954" s="3" t="s">
        <v>7459</v>
      </c>
    </row>
    <row r="1955">
      <c r="A1955" s="1" t="s">
        <v>7460</v>
      </c>
      <c r="B1955" s="1" t="s">
        <v>3703</v>
      </c>
      <c r="C1955" s="1" t="s">
        <v>7461</v>
      </c>
      <c r="D1955" s="3" t="s">
        <v>7462</v>
      </c>
      <c r="E1955" s="2" t="str">
        <f>IMAGE("http://ift.tt/1d54EEE",1)</f>
        <v/>
      </c>
      <c r="F1955" s="1" t="s">
        <v>4</v>
      </c>
      <c r="G1955" s="3" t="s">
        <v>7463</v>
      </c>
    </row>
    <row r="1956">
      <c r="A1956" s="1" t="s">
        <v>7464</v>
      </c>
      <c r="B1956" s="1" t="s">
        <v>7465</v>
      </c>
      <c r="C1956" s="1" t="s">
        <v>7466</v>
      </c>
      <c r="D1956" s="3" t="s">
        <v>7467</v>
      </c>
      <c r="E1956" s="2" t="str">
        <f>IMAGE("http://ift.tt/LH7tke",1)</f>
        <v/>
      </c>
      <c r="F1956" s="1" t="s">
        <v>4</v>
      </c>
      <c r="G1956" s="3" t="s">
        <v>7468</v>
      </c>
    </row>
    <row r="1957">
      <c r="A1957" s="1" t="s">
        <v>7469</v>
      </c>
      <c r="B1957" s="1" t="s">
        <v>7443</v>
      </c>
      <c r="C1957" s="1" t="s">
        <v>7470</v>
      </c>
      <c r="D1957" s="1" t="s">
        <v>7471</v>
      </c>
      <c r="E1957" s="2" t="str">
        <f>IMAGE("http://ift.tt/eA8V8J",1)</f>
        <v/>
      </c>
      <c r="F1957" s="1" t="s">
        <v>4</v>
      </c>
      <c r="G1957" s="3" t="s">
        <v>7472</v>
      </c>
    </row>
    <row r="1958">
      <c r="A1958" s="1" t="s">
        <v>7473</v>
      </c>
      <c r="B1958" s="1" t="s">
        <v>7474</v>
      </c>
      <c r="C1958" s="1" t="s">
        <v>7475</v>
      </c>
      <c r="D1958" s="3" t="s">
        <v>7476</v>
      </c>
      <c r="E1958" s="2" t="str">
        <f>IMAGE("http://ift.tt/Njec5s",1)</f>
        <v/>
      </c>
      <c r="F1958" s="1" t="s">
        <v>4</v>
      </c>
      <c r="G1958" s="3" t="s">
        <v>7477</v>
      </c>
    </row>
    <row r="1959">
      <c r="A1959" s="1" t="s">
        <v>7437</v>
      </c>
      <c r="B1959" s="1" t="s">
        <v>7438</v>
      </c>
      <c r="C1959" s="1" t="s">
        <v>7439</v>
      </c>
      <c r="D1959" s="1" t="s">
        <v>7440</v>
      </c>
      <c r="E1959" s="2" t="str">
        <f t="shared" ref="E1959:E1960" si="255">IMAGE("http://ift.tt/eA8V8J",1)</f>
        <v/>
      </c>
      <c r="F1959" s="1" t="s">
        <v>4</v>
      </c>
      <c r="G1959" s="3" t="s">
        <v>7441</v>
      </c>
    </row>
    <row r="1960">
      <c r="A1960" s="1" t="s">
        <v>7447</v>
      </c>
      <c r="B1960" s="1" t="s">
        <v>7448</v>
      </c>
      <c r="C1960" s="1" t="s">
        <v>7449</v>
      </c>
      <c r="D1960" s="1" t="s">
        <v>7450</v>
      </c>
      <c r="E1960" s="2" t="str">
        <f t="shared" si="255"/>
        <v/>
      </c>
      <c r="F1960" s="1" t="s">
        <v>4</v>
      </c>
      <c r="G1960" s="3" t="s">
        <v>7451</v>
      </c>
    </row>
    <row r="1961">
      <c r="A1961" s="1" t="s">
        <v>7456</v>
      </c>
      <c r="B1961" s="1" t="s">
        <v>3154</v>
      </c>
      <c r="C1961" s="1" t="s">
        <v>7457</v>
      </c>
      <c r="D1961" s="3" t="s">
        <v>7458</v>
      </c>
      <c r="E1961" s="2" t="str">
        <f>IMAGE("http://ift.tt/1d54A82",1)</f>
        <v/>
      </c>
      <c r="F1961" s="1" t="s">
        <v>4</v>
      </c>
      <c r="G1961" s="3" t="s">
        <v>7459</v>
      </c>
    </row>
    <row r="1962">
      <c r="A1962" s="1" t="s">
        <v>7460</v>
      </c>
      <c r="B1962" s="1" t="s">
        <v>3703</v>
      </c>
      <c r="C1962" s="1" t="s">
        <v>7461</v>
      </c>
      <c r="D1962" s="3" t="s">
        <v>7462</v>
      </c>
      <c r="E1962" s="2" t="str">
        <f>IMAGE("http://ift.tt/1d54EEE",1)</f>
        <v/>
      </c>
      <c r="F1962" s="1" t="s">
        <v>4</v>
      </c>
      <c r="G1962" s="3" t="s">
        <v>7463</v>
      </c>
    </row>
    <row r="1963">
      <c r="A1963" s="1" t="s">
        <v>7478</v>
      </c>
      <c r="B1963" s="1" t="s">
        <v>7235</v>
      </c>
      <c r="C1963" s="1" t="s">
        <v>7479</v>
      </c>
      <c r="D1963" s="3" t="s">
        <v>7480</v>
      </c>
      <c r="E1963" s="2" t="str">
        <f>IMAGE("http://ift.tt/eA8V8J",1)</f>
        <v/>
      </c>
      <c r="F1963" s="1" t="s">
        <v>4</v>
      </c>
      <c r="G1963" s="3" t="s">
        <v>7481</v>
      </c>
    </row>
    <row r="1964">
      <c r="A1964" s="1" t="s">
        <v>7482</v>
      </c>
      <c r="B1964" s="1" t="s">
        <v>635</v>
      </c>
      <c r="C1964" s="1" t="s">
        <v>7483</v>
      </c>
      <c r="D1964" s="3" t="s">
        <v>7484</v>
      </c>
      <c r="E1964" s="2" t="str">
        <f>IMAGE("http://ift.tt/NjeKs8",1)</f>
        <v/>
      </c>
      <c r="F1964" s="1" t="s">
        <v>4</v>
      </c>
      <c r="G1964" s="3" t="s">
        <v>7485</v>
      </c>
    </row>
    <row r="1965">
      <c r="A1965" s="1" t="s">
        <v>7482</v>
      </c>
      <c r="B1965" s="1" t="s">
        <v>7486</v>
      </c>
      <c r="C1965" s="1" t="s">
        <v>7487</v>
      </c>
      <c r="D1965" s="3" t="s">
        <v>7488</v>
      </c>
      <c r="E1965" s="2" t="str">
        <f>IMAGE("http://ift.tt/LH8c4N",1)</f>
        <v/>
      </c>
      <c r="F1965" s="1" t="s">
        <v>4</v>
      </c>
      <c r="G1965" s="3" t="s">
        <v>7489</v>
      </c>
    </row>
    <row r="1966">
      <c r="A1966" s="1" t="s">
        <v>7490</v>
      </c>
      <c r="B1966" s="1" t="s">
        <v>309</v>
      </c>
      <c r="C1966" s="1" t="s">
        <v>7491</v>
      </c>
      <c r="D1966" s="1" t="s">
        <v>7492</v>
      </c>
      <c r="E1966" s="2" t="str">
        <f>IMAGE("http://ift.tt/eA8V8J",1)</f>
        <v/>
      </c>
      <c r="F1966" s="1" t="s">
        <v>4</v>
      </c>
      <c r="G1966" s="3" t="s">
        <v>7493</v>
      </c>
    </row>
    <row r="1967">
      <c r="A1967" s="1" t="s">
        <v>7494</v>
      </c>
      <c r="B1967" s="1" t="s">
        <v>635</v>
      </c>
      <c r="C1967" s="1" t="s">
        <v>7495</v>
      </c>
      <c r="D1967" s="3" t="s">
        <v>7496</v>
      </c>
      <c r="E1967" s="2" t="str">
        <f>IMAGE("http://ift.tt/LHalNY",1)</f>
        <v/>
      </c>
      <c r="F1967" s="1" t="s">
        <v>4</v>
      </c>
      <c r="G1967" s="3" t="s">
        <v>7497</v>
      </c>
    </row>
    <row r="1968">
      <c r="A1968" s="1" t="s">
        <v>7498</v>
      </c>
      <c r="B1968" s="1" t="s">
        <v>7499</v>
      </c>
      <c r="C1968" s="1" t="s">
        <v>7500</v>
      </c>
      <c r="D1968" s="1" t="s">
        <v>7501</v>
      </c>
      <c r="E1968" s="2" t="str">
        <f>IMAGE("http://ift.tt/eA8V8J",1)</f>
        <v/>
      </c>
      <c r="F1968" s="1" t="s">
        <v>4</v>
      </c>
      <c r="G1968" s="3" t="s">
        <v>7502</v>
      </c>
    </row>
    <row r="1969">
      <c r="A1969" s="1" t="s">
        <v>7503</v>
      </c>
      <c r="B1969" s="1" t="s">
        <v>7504</v>
      </c>
      <c r="C1969" s="1" t="s">
        <v>7505</v>
      </c>
      <c r="D1969" s="3" t="s">
        <v>7506</v>
      </c>
      <c r="E1969" s="2" t="str">
        <f>IMAGE("http://ift.tt/LHaxg2",1)</f>
        <v/>
      </c>
      <c r="F1969" s="1" t="s">
        <v>4</v>
      </c>
      <c r="G1969" s="3" t="s">
        <v>7507</v>
      </c>
    </row>
    <row r="1970">
      <c r="A1970" s="1" t="s">
        <v>7508</v>
      </c>
      <c r="B1970" s="1" t="s">
        <v>7509</v>
      </c>
      <c r="C1970" s="1" t="s">
        <v>7510</v>
      </c>
      <c r="D1970" s="1" t="s">
        <v>7511</v>
      </c>
      <c r="E1970" s="2" t="str">
        <f>IMAGE("http://ift.tt/eA8V8J",1)</f>
        <v/>
      </c>
      <c r="F1970" s="1" t="s">
        <v>4</v>
      </c>
      <c r="G1970" s="3" t="s">
        <v>7512</v>
      </c>
    </row>
    <row r="1971">
      <c r="A1971" s="1" t="s">
        <v>7513</v>
      </c>
      <c r="B1971" s="1" t="s">
        <v>7514</v>
      </c>
      <c r="C1971" s="1" t="s">
        <v>7515</v>
      </c>
      <c r="D1971" s="3" t="s">
        <v>7516</v>
      </c>
      <c r="E1971" s="2" t="str">
        <f>IMAGE("http://ift.tt/1a3fhCJ",1)</f>
        <v/>
      </c>
      <c r="F1971" s="1" t="s">
        <v>4</v>
      </c>
      <c r="G1971" s="3" t="s">
        <v>7517</v>
      </c>
    </row>
    <row r="1972">
      <c r="A1972" s="1" t="s">
        <v>7518</v>
      </c>
      <c r="B1972" s="1" t="s">
        <v>7519</v>
      </c>
      <c r="C1972" s="1" t="s">
        <v>7520</v>
      </c>
      <c r="D1972" s="1" t="s">
        <v>7521</v>
      </c>
      <c r="E1972" s="2" t="str">
        <f t="shared" ref="E1972:E1974" si="256">IMAGE("http://ift.tt/eA8V8J",1)</f>
        <v/>
      </c>
      <c r="F1972" s="1" t="s">
        <v>4</v>
      </c>
      <c r="G1972" s="3" t="s">
        <v>7522</v>
      </c>
    </row>
    <row r="1973">
      <c r="A1973" s="1" t="s">
        <v>7523</v>
      </c>
      <c r="B1973" s="1" t="s">
        <v>7524</v>
      </c>
      <c r="C1973" s="1" t="s">
        <v>7525</v>
      </c>
      <c r="D1973" s="3" t="s">
        <v>7526</v>
      </c>
      <c r="E1973" s="2" t="str">
        <f t="shared" si="256"/>
        <v/>
      </c>
      <c r="F1973" s="1" t="s">
        <v>4</v>
      </c>
      <c r="G1973" s="3" t="s">
        <v>7527</v>
      </c>
    </row>
    <row r="1974">
      <c r="A1974" s="1" t="s">
        <v>7528</v>
      </c>
      <c r="B1974" s="1" t="s">
        <v>7529</v>
      </c>
      <c r="C1974" s="1" t="s">
        <v>7530</v>
      </c>
      <c r="D1974" s="1" t="s">
        <v>7531</v>
      </c>
      <c r="E1974" s="2" t="str">
        <f t="shared" si="256"/>
        <v/>
      </c>
      <c r="F1974" s="1" t="s">
        <v>4</v>
      </c>
      <c r="G1974" s="3" t="s">
        <v>7532</v>
      </c>
    </row>
    <row r="1975">
      <c r="A1975" s="1" t="s">
        <v>7533</v>
      </c>
      <c r="B1975" s="1" t="s">
        <v>7534</v>
      </c>
      <c r="C1975" s="1" t="s">
        <v>7535</v>
      </c>
      <c r="D1975" s="3" t="s">
        <v>7536</v>
      </c>
      <c r="E1975" s="2" t="str">
        <f>IMAGE("http://ift.tt/1iXhbe7",1)</f>
        <v/>
      </c>
      <c r="F1975" s="1" t="s">
        <v>4</v>
      </c>
      <c r="G1975" s="3" t="s">
        <v>7537</v>
      </c>
    </row>
    <row r="1976">
      <c r="A1976" s="1" t="s">
        <v>7538</v>
      </c>
      <c r="B1976" s="1" t="s">
        <v>7539</v>
      </c>
      <c r="C1976" s="1" t="s">
        <v>7540</v>
      </c>
      <c r="D1976" s="3" t="s">
        <v>7541</v>
      </c>
      <c r="E1976" s="2" t="str">
        <f>IMAGE("http://ift.tt/LIq0wx",1)</f>
        <v/>
      </c>
      <c r="F1976" s="1" t="s">
        <v>4</v>
      </c>
      <c r="G1976" s="3" t="s">
        <v>7542</v>
      </c>
    </row>
    <row r="1977">
      <c r="A1977" s="1" t="s">
        <v>7543</v>
      </c>
      <c r="B1977" s="1" t="s">
        <v>7544</v>
      </c>
      <c r="C1977" s="1" t="s">
        <v>7545</v>
      </c>
      <c r="D1977" s="1" t="s">
        <v>7546</v>
      </c>
      <c r="E1977" s="2" t="str">
        <f t="shared" ref="E1977:E1981" si="257">IMAGE("http://ift.tt/eA8V8J",1)</f>
        <v/>
      </c>
      <c r="F1977" s="1" t="s">
        <v>4</v>
      </c>
      <c r="G1977" s="3" t="s">
        <v>7547</v>
      </c>
    </row>
    <row r="1978">
      <c r="A1978" s="1" t="s">
        <v>7548</v>
      </c>
      <c r="B1978" s="1" t="s">
        <v>7549</v>
      </c>
      <c r="C1978" s="1" t="s">
        <v>7550</v>
      </c>
      <c r="D1978" s="1" t="s">
        <v>7551</v>
      </c>
      <c r="E1978" s="2" t="str">
        <f t="shared" si="257"/>
        <v/>
      </c>
      <c r="F1978" s="1" t="s">
        <v>4</v>
      </c>
      <c r="G1978" s="3" t="s">
        <v>7552</v>
      </c>
    </row>
    <row r="1979">
      <c r="A1979" s="1" t="s">
        <v>7553</v>
      </c>
      <c r="B1979" s="5">
        <v>990.0</v>
      </c>
      <c r="C1979" s="1" t="s">
        <v>7554</v>
      </c>
      <c r="D1979" s="1" t="s">
        <v>7555</v>
      </c>
      <c r="E1979" s="2" t="str">
        <f t="shared" si="257"/>
        <v/>
      </c>
      <c r="F1979" s="1" t="s">
        <v>4</v>
      </c>
      <c r="G1979" s="3" t="s">
        <v>7556</v>
      </c>
    </row>
    <row r="1980">
      <c r="A1980" s="1" t="s">
        <v>7557</v>
      </c>
      <c r="B1980" s="1" t="s">
        <v>7558</v>
      </c>
      <c r="C1980" s="1" t="s">
        <v>7559</v>
      </c>
      <c r="D1980" s="1" t="s">
        <v>7560</v>
      </c>
      <c r="E1980" s="2" t="str">
        <f t="shared" si="257"/>
        <v/>
      </c>
      <c r="F1980" s="1" t="s">
        <v>4</v>
      </c>
      <c r="G1980" s="3" t="s">
        <v>7561</v>
      </c>
    </row>
    <row r="1981">
      <c r="A1981" s="1" t="s">
        <v>7562</v>
      </c>
      <c r="B1981" s="1" t="s">
        <v>7563</v>
      </c>
      <c r="C1981" s="1" t="s">
        <v>7564</v>
      </c>
      <c r="D1981" s="1" t="s">
        <v>7565</v>
      </c>
      <c r="E1981" s="2" t="str">
        <f t="shared" si="257"/>
        <v/>
      </c>
      <c r="F1981" s="1" t="s">
        <v>4</v>
      </c>
      <c r="G1981" s="3" t="s">
        <v>7566</v>
      </c>
    </row>
    <row r="1982">
      <c r="A1982" s="1" t="s">
        <v>7567</v>
      </c>
      <c r="B1982" s="1" t="s">
        <v>4276</v>
      </c>
      <c r="C1982" s="1" t="s">
        <v>7568</v>
      </c>
      <c r="D1982" s="3" t="s">
        <v>7569</v>
      </c>
      <c r="E1982" s="2" t="str">
        <f>IMAGE("http://ift.tt/LIrdnl",1)</f>
        <v/>
      </c>
      <c r="F1982" s="1" t="s">
        <v>4</v>
      </c>
      <c r="G1982" s="3" t="s">
        <v>7570</v>
      </c>
    </row>
    <row r="1983">
      <c r="A1983" s="1" t="s">
        <v>7571</v>
      </c>
      <c r="B1983" s="1" t="s">
        <v>6675</v>
      </c>
      <c r="C1983" s="1" t="s">
        <v>7572</v>
      </c>
      <c r="D1983" s="1" t="s">
        <v>7573</v>
      </c>
      <c r="E1983" s="2" t="str">
        <f t="shared" ref="E1983:E1984" si="258">IMAGE("http://ift.tt/eA8V8J",1)</f>
        <v/>
      </c>
      <c r="F1983" s="1" t="s">
        <v>4</v>
      </c>
      <c r="G1983" s="3" t="s">
        <v>7574</v>
      </c>
    </row>
    <row r="1984">
      <c r="A1984" s="1" t="s">
        <v>7575</v>
      </c>
      <c r="B1984" s="1" t="s">
        <v>7576</v>
      </c>
      <c r="C1984" s="1" t="s">
        <v>7577</v>
      </c>
      <c r="D1984" s="1" t="s">
        <v>7578</v>
      </c>
      <c r="E1984" s="2" t="str">
        <f t="shared" si="258"/>
        <v/>
      </c>
      <c r="F1984" s="1" t="s">
        <v>4</v>
      </c>
      <c r="G1984" s="3" t="s">
        <v>7579</v>
      </c>
    </row>
    <row r="1985">
      <c r="A1985" s="1" t="s">
        <v>7580</v>
      </c>
      <c r="B1985" s="1" t="s">
        <v>5367</v>
      </c>
      <c r="C1985" s="1" t="s">
        <v>7581</v>
      </c>
      <c r="D1985" s="3" t="s">
        <v>7582</v>
      </c>
      <c r="E1985" s="2" t="str">
        <f>IMAGE("http://ift.tt/1eCAXMO",1)</f>
        <v/>
      </c>
      <c r="F1985" s="1" t="s">
        <v>4</v>
      </c>
      <c r="G1985" s="3" t="s">
        <v>7583</v>
      </c>
    </row>
    <row r="1986">
      <c r="A1986" s="1" t="s">
        <v>7584</v>
      </c>
      <c r="B1986" s="1" t="s">
        <v>1412</v>
      </c>
      <c r="C1986" s="1" t="s">
        <v>7585</v>
      </c>
      <c r="D1986" s="1" t="s">
        <v>7586</v>
      </c>
      <c r="E1986" s="2" t="str">
        <f>IMAGE("http://ift.tt/eA8V8J",1)</f>
        <v/>
      </c>
      <c r="F1986" s="1" t="s">
        <v>4</v>
      </c>
      <c r="G1986" s="3" t="s">
        <v>7587</v>
      </c>
    </row>
    <row r="1987">
      <c r="A1987" s="1" t="s">
        <v>7584</v>
      </c>
      <c r="B1987" s="1" t="s">
        <v>2385</v>
      </c>
      <c r="C1987" s="1" t="s">
        <v>7588</v>
      </c>
      <c r="D1987" s="3" t="s">
        <v>7589</v>
      </c>
      <c r="E1987" s="2" t="str">
        <f>IMAGE("http://ift.tt/1eCBdvm",1)</f>
        <v/>
      </c>
      <c r="F1987" s="1" t="s">
        <v>4</v>
      </c>
      <c r="G1987" s="3" t="s">
        <v>7590</v>
      </c>
    </row>
    <row r="1988">
      <c r="A1988" s="1" t="s">
        <v>7591</v>
      </c>
      <c r="B1988" s="1" t="s">
        <v>7592</v>
      </c>
      <c r="C1988" s="1" t="s">
        <v>7593</v>
      </c>
      <c r="D1988" s="3" t="s">
        <v>7594</v>
      </c>
      <c r="E1988" s="2" t="str">
        <f>IMAGE("http://ift.tt/1fKTbsf",1)</f>
        <v/>
      </c>
      <c r="F1988" s="1" t="s">
        <v>4</v>
      </c>
      <c r="G1988" s="3" t="s">
        <v>7595</v>
      </c>
    </row>
    <row r="1989">
      <c r="A1989" s="1" t="s">
        <v>7538</v>
      </c>
      <c r="B1989" s="1" t="s">
        <v>7539</v>
      </c>
      <c r="C1989" s="1" t="s">
        <v>7540</v>
      </c>
      <c r="D1989" s="3" t="s">
        <v>7541</v>
      </c>
      <c r="E1989" s="2" t="str">
        <f>IMAGE("http://ift.tt/LIq0wx",1)</f>
        <v/>
      </c>
      <c r="F1989" s="1" t="s">
        <v>4</v>
      </c>
      <c r="G1989" s="3" t="s">
        <v>7542</v>
      </c>
    </row>
    <row r="1990">
      <c r="A1990" s="1" t="s">
        <v>7543</v>
      </c>
      <c r="B1990" s="1" t="s">
        <v>7544</v>
      </c>
      <c r="C1990" s="1" t="s">
        <v>7545</v>
      </c>
      <c r="D1990" s="1" t="s">
        <v>7546</v>
      </c>
      <c r="E1990" s="2" t="str">
        <f t="shared" ref="E1990:E1994" si="259">IMAGE("http://ift.tt/eA8V8J",1)</f>
        <v/>
      </c>
      <c r="F1990" s="1" t="s">
        <v>4</v>
      </c>
      <c r="G1990" s="3" t="s">
        <v>7547</v>
      </c>
    </row>
    <row r="1991">
      <c r="A1991" s="1" t="s">
        <v>7548</v>
      </c>
      <c r="B1991" s="1" t="s">
        <v>7549</v>
      </c>
      <c r="C1991" s="1" t="s">
        <v>7550</v>
      </c>
      <c r="D1991" s="1" t="s">
        <v>7551</v>
      </c>
      <c r="E1991" s="2" t="str">
        <f t="shared" si="259"/>
        <v/>
      </c>
      <c r="F1991" s="1" t="s">
        <v>4</v>
      </c>
      <c r="G1991" s="3" t="s">
        <v>7552</v>
      </c>
    </row>
    <row r="1992">
      <c r="A1992" s="1" t="s">
        <v>7553</v>
      </c>
      <c r="B1992" s="5">
        <v>990.0</v>
      </c>
      <c r="C1992" s="1" t="s">
        <v>7554</v>
      </c>
      <c r="D1992" s="1" t="s">
        <v>7555</v>
      </c>
      <c r="E1992" s="2" t="str">
        <f t="shared" si="259"/>
        <v/>
      </c>
      <c r="F1992" s="1" t="s">
        <v>4</v>
      </c>
      <c r="G1992" s="3" t="s">
        <v>7556</v>
      </c>
    </row>
    <row r="1993">
      <c r="A1993" s="1" t="s">
        <v>7557</v>
      </c>
      <c r="B1993" s="1" t="s">
        <v>7558</v>
      </c>
      <c r="C1993" s="1" t="s">
        <v>7559</v>
      </c>
      <c r="D1993" s="1" t="s">
        <v>7560</v>
      </c>
      <c r="E1993" s="2" t="str">
        <f t="shared" si="259"/>
        <v/>
      </c>
      <c r="F1993" s="1" t="s">
        <v>4</v>
      </c>
      <c r="G1993" s="3" t="s">
        <v>7561</v>
      </c>
    </row>
    <row r="1994">
      <c r="A1994" s="1" t="s">
        <v>7562</v>
      </c>
      <c r="B1994" s="1" t="s">
        <v>7563</v>
      </c>
      <c r="C1994" s="1" t="s">
        <v>7564</v>
      </c>
      <c r="D1994" s="1" t="s">
        <v>7565</v>
      </c>
      <c r="E1994" s="2" t="str">
        <f t="shared" si="259"/>
        <v/>
      </c>
      <c r="F1994" s="1" t="s">
        <v>4</v>
      </c>
      <c r="G1994" s="3" t="s">
        <v>7566</v>
      </c>
    </row>
    <row r="1995">
      <c r="A1995" s="1" t="s">
        <v>7567</v>
      </c>
      <c r="B1995" s="1" t="s">
        <v>4276</v>
      </c>
      <c r="C1995" s="1" t="s">
        <v>7568</v>
      </c>
      <c r="D1995" s="3" t="s">
        <v>7569</v>
      </c>
      <c r="E1995" s="2" t="str">
        <f>IMAGE("http://ift.tt/LIrdnl",1)</f>
        <v/>
      </c>
      <c r="F1995" s="1" t="s">
        <v>4</v>
      </c>
      <c r="G1995" s="3" t="s">
        <v>7570</v>
      </c>
    </row>
    <row r="1996">
      <c r="A1996" s="1" t="s">
        <v>7571</v>
      </c>
      <c r="B1996" s="1" t="s">
        <v>6675</v>
      </c>
      <c r="C1996" s="1" t="s">
        <v>7572</v>
      </c>
      <c r="D1996" s="1" t="s">
        <v>7573</v>
      </c>
      <c r="E1996" s="2" t="str">
        <f t="shared" ref="E1996:E1998" si="260">IMAGE("http://ift.tt/eA8V8J",1)</f>
        <v/>
      </c>
      <c r="F1996" s="1" t="s">
        <v>4</v>
      </c>
      <c r="G1996" s="3" t="s">
        <v>7574</v>
      </c>
    </row>
    <row r="1997">
      <c r="A1997" s="1" t="s">
        <v>7596</v>
      </c>
      <c r="B1997" s="1" t="s">
        <v>7597</v>
      </c>
      <c r="C1997" s="1" t="s">
        <v>7598</v>
      </c>
      <c r="D1997" s="1" t="s">
        <v>7599</v>
      </c>
      <c r="E1997" s="2" t="str">
        <f t="shared" si="260"/>
        <v/>
      </c>
      <c r="F1997" s="1" t="s">
        <v>4</v>
      </c>
      <c r="G1997" s="3" t="s">
        <v>7600</v>
      </c>
    </row>
    <row r="1998">
      <c r="A1998" s="1" t="s">
        <v>7601</v>
      </c>
      <c r="B1998" s="1" t="s">
        <v>7602</v>
      </c>
      <c r="C1998" s="1" t="s">
        <v>7603</v>
      </c>
      <c r="D1998" s="1" t="s">
        <v>7604</v>
      </c>
      <c r="E1998" s="2" t="str">
        <f t="shared" si="260"/>
        <v/>
      </c>
      <c r="F1998" s="1" t="s">
        <v>4</v>
      </c>
      <c r="G1998" s="3" t="s">
        <v>7605</v>
      </c>
    </row>
    <row r="1999">
      <c r="A1999" s="1" t="s">
        <v>7601</v>
      </c>
      <c r="B1999" s="1" t="s">
        <v>6842</v>
      </c>
      <c r="C1999" s="1" t="s">
        <v>7606</v>
      </c>
      <c r="D1999" s="3" t="s">
        <v>7607</v>
      </c>
      <c r="E1999" s="2" t="str">
        <f>IMAGE("http://ift.tt/1eCCwdK",1)</f>
        <v/>
      </c>
      <c r="F1999" s="1" t="s">
        <v>4</v>
      </c>
      <c r="G1999" s="3" t="s">
        <v>7608</v>
      </c>
    </row>
    <row r="2000">
      <c r="A2000" s="1" t="s">
        <v>7609</v>
      </c>
      <c r="B2000" s="1" t="s">
        <v>7610</v>
      </c>
      <c r="C2000" s="1" t="s">
        <v>7611</v>
      </c>
      <c r="D2000" s="3" t="s">
        <v>7612</v>
      </c>
      <c r="E2000" s="2" t="str">
        <f>IMAGE("http://ift.tt/1eCCEtF",1)</f>
        <v/>
      </c>
      <c r="F2000" s="1" t="s">
        <v>4</v>
      </c>
      <c r="G2000" s="3" t="s">
        <v>7613</v>
      </c>
    </row>
  </sheetData>
  <hyperlinks>
    <hyperlink r:id="rId1" ref="G1"/>
    <hyperlink r:id="rId2" ref="G2"/>
    <hyperlink r:id="rId3" ref="G3"/>
    <hyperlink r:id="rId4" ref="G4"/>
    <hyperlink r:id="rId5" ref="G5"/>
    <hyperlink r:id="rId6" ref="G6"/>
    <hyperlink r:id="rId7" ref="G7"/>
    <hyperlink r:id="rId8" ref="G8"/>
    <hyperlink r:id="rId9" ref="D9"/>
    <hyperlink r:id="rId10" ref="G9"/>
    <hyperlink r:id="rId11" ref="G10"/>
    <hyperlink r:id="rId12" ref="G11"/>
    <hyperlink r:id="rId13" ref="D12"/>
    <hyperlink r:id="rId14" ref="G12"/>
    <hyperlink r:id="rId15" ref="D13"/>
    <hyperlink r:id="rId16" ref="G13"/>
    <hyperlink r:id="rId17" ref="D14"/>
    <hyperlink r:id="rId18" ref="G14"/>
    <hyperlink r:id="rId19" ref="G15"/>
    <hyperlink r:id="rId20" ref="G16"/>
    <hyperlink r:id="rId21" ref="G17"/>
    <hyperlink r:id="rId22" ref="D18"/>
    <hyperlink r:id="rId23" ref="G18"/>
    <hyperlink r:id="rId24" ref="G19"/>
    <hyperlink r:id="rId25" ref="D20"/>
    <hyperlink r:id="rId26" ref="G20"/>
    <hyperlink r:id="rId27" ref="D21"/>
    <hyperlink r:id="rId28" ref="G21"/>
    <hyperlink r:id="rId29" ref="G22"/>
    <hyperlink r:id="rId30" ref="D23"/>
    <hyperlink r:id="rId31" ref="G23"/>
    <hyperlink r:id="rId32" ref="G24"/>
    <hyperlink r:id="rId33" ref="G25"/>
    <hyperlink r:id="rId34" ref="D26"/>
    <hyperlink r:id="rId35" ref="G26"/>
    <hyperlink r:id="rId36" ref="G27"/>
    <hyperlink r:id="rId37" ref="G28"/>
    <hyperlink r:id="rId38" ref="D29"/>
    <hyperlink r:id="rId39" ref="G29"/>
    <hyperlink r:id="rId40" ref="G30"/>
    <hyperlink r:id="rId41" ref="D31"/>
    <hyperlink r:id="rId42" ref="G31"/>
    <hyperlink r:id="rId43" ref="G32"/>
    <hyperlink r:id="rId44" ref="G33"/>
    <hyperlink r:id="rId45" ref="G34"/>
    <hyperlink r:id="rId46" ref="D35"/>
    <hyperlink r:id="rId47" ref="G35"/>
    <hyperlink r:id="rId48" ref="D36"/>
    <hyperlink r:id="rId49" ref="G36"/>
    <hyperlink r:id="rId50" ref="G37"/>
    <hyperlink r:id="rId51" ref="D38"/>
    <hyperlink r:id="rId52" ref="G38"/>
    <hyperlink r:id="rId53" ref="G39"/>
    <hyperlink r:id="rId54" ref="D40"/>
    <hyperlink r:id="rId55" ref="G40"/>
    <hyperlink r:id="rId56" ref="G41"/>
    <hyperlink r:id="rId57" ref="G42"/>
    <hyperlink r:id="rId58" ref="D43"/>
    <hyperlink r:id="rId59" ref="G43"/>
    <hyperlink r:id="rId60" ref="G44"/>
    <hyperlink r:id="rId61" ref="G45"/>
    <hyperlink r:id="rId62" ref="D46"/>
    <hyperlink r:id="rId63" ref="G46"/>
    <hyperlink r:id="rId64" ref="D47"/>
    <hyperlink r:id="rId65" ref="G47"/>
    <hyperlink r:id="rId66" ref="D48"/>
    <hyperlink r:id="rId67" ref="G48"/>
    <hyperlink r:id="rId68" ref="G49"/>
    <hyperlink r:id="rId69" ref="D50"/>
    <hyperlink r:id="rId70" ref="G50"/>
    <hyperlink r:id="rId71" ref="D51"/>
    <hyperlink r:id="rId72" ref="G51"/>
    <hyperlink r:id="rId73" ref="G52"/>
    <hyperlink r:id="rId74" ref="G53"/>
    <hyperlink r:id="rId75" ref="D54"/>
    <hyperlink r:id="rId76" ref="G54"/>
    <hyperlink r:id="rId77" ref="G55"/>
    <hyperlink r:id="rId78" ref="D56"/>
    <hyperlink r:id="rId79" ref="G56"/>
    <hyperlink r:id="rId80" ref="D57"/>
    <hyperlink r:id="rId81" ref="G57"/>
    <hyperlink r:id="rId82" ref="D58"/>
    <hyperlink r:id="rId83" ref="G58"/>
    <hyperlink r:id="rId84" ref="D59"/>
    <hyperlink r:id="rId85" ref="G59"/>
    <hyperlink r:id="rId86" ref="D60"/>
    <hyperlink r:id="rId87" ref="G60"/>
    <hyperlink r:id="rId88" ref="D61"/>
    <hyperlink r:id="rId89" ref="G61"/>
    <hyperlink r:id="rId90" ref="D62"/>
    <hyperlink r:id="rId91" ref="G62"/>
    <hyperlink r:id="rId92" ref="G63"/>
    <hyperlink r:id="rId93" ref="G64"/>
    <hyperlink r:id="rId94" ref="D65"/>
    <hyperlink r:id="rId95" ref="G65"/>
    <hyperlink r:id="rId96" ref="D66"/>
    <hyperlink r:id="rId97" ref="G66"/>
    <hyperlink r:id="rId98" ref="D67"/>
    <hyperlink r:id="rId99" ref="G67"/>
    <hyperlink r:id="rId100" ref="D68"/>
    <hyperlink r:id="rId101" ref="G68"/>
    <hyperlink r:id="rId102" ref="G69"/>
    <hyperlink r:id="rId103" ref="D70"/>
    <hyperlink r:id="rId104" ref="G70"/>
    <hyperlink r:id="rId105" ref="D71"/>
    <hyperlink r:id="rId106" ref="G71"/>
    <hyperlink r:id="rId107" ref="D72"/>
    <hyperlink r:id="rId108" ref="G72"/>
    <hyperlink r:id="rId109" ref="D73"/>
    <hyperlink r:id="rId110" ref="G73"/>
    <hyperlink r:id="rId111" ref="D74"/>
    <hyperlink r:id="rId112" ref="G74"/>
    <hyperlink r:id="rId113" ref="G75"/>
    <hyperlink r:id="rId114" ref="G76"/>
    <hyperlink r:id="rId115" ref="D77"/>
    <hyperlink r:id="rId116" ref="G77"/>
    <hyperlink r:id="rId117" ref="G78"/>
    <hyperlink r:id="rId118" ref="G79"/>
    <hyperlink r:id="rId119" ref="G80"/>
    <hyperlink r:id="rId120" ref="D81"/>
    <hyperlink r:id="rId121" ref="G81"/>
    <hyperlink r:id="rId122" ref="D82"/>
    <hyperlink r:id="rId123" ref="G82"/>
    <hyperlink r:id="rId124" ref="G83"/>
    <hyperlink r:id="rId125" ref="D84"/>
    <hyperlink r:id="rId126" ref="G84"/>
    <hyperlink r:id="rId127" ref="G85"/>
    <hyperlink r:id="rId128" ref="G86"/>
    <hyperlink r:id="rId129" ref="G87"/>
    <hyperlink r:id="rId130" ref="G88"/>
    <hyperlink r:id="rId131" ref="D89"/>
    <hyperlink r:id="rId132" ref="G89"/>
    <hyperlink r:id="rId133" ref="G90"/>
    <hyperlink r:id="rId134" ref="D91"/>
    <hyperlink r:id="rId135" ref="G91"/>
    <hyperlink r:id="rId136" ref="D92"/>
    <hyperlink r:id="rId137" ref="G92"/>
    <hyperlink r:id="rId138" ref="G93"/>
    <hyperlink r:id="rId139" ref="G94"/>
    <hyperlink r:id="rId140" ref="G95"/>
    <hyperlink r:id="rId141" ref="D96"/>
    <hyperlink r:id="rId142" ref="G96"/>
    <hyperlink r:id="rId143" ref="G97"/>
    <hyperlink r:id="rId144" ref="D98"/>
    <hyperlink r:id="rId145" ref="G98"/>
    <hyperlink r:id="rId146" ref="D99"/>
    <hyperlink r:id="rId147" ref="G99"/>
    <hyperlink r:id="rId148" ref="D100"/>
    <hyperlink r:id="rId149" ref="G100"/>
    <hyperlink r:id="rId150" ref="G101"/>
    <hyperlink r:id="rId151" ref="G102"/>
    <hyperlink r:id="rId152" ref="D103"/>
    <hyperlink r:id="rId153" ref="G103"/>
    <hyperlink r:id="rId154" ref="G104"/>
    <hyperlink r:id="rId155" ref="G105"/>
    <hyperlink r:id="rId156" ref="D106"/>
    <hyperlink r:id="rId157" ref="G106"/>
    <hyperlink r:id="rId158" ref="G107"/>
    <hyperlink r:id="rId159" ref="G108"/>
    <hyperlink r:id="rId160" ref="G109"/>
    <hyperlink r:id="rId161" ref="G110"/>
    <hyperlink r:id="rId162" ref="D111"/>
    <hyperlink r:id="rId163" ref="G111"/>
    <hyperlink r:id="rId164" ref="G112"/>
    <hyperlink r:id="rId165" ref="G113"/>
    <hyperlink r:id="rId166" ref="D114"/>
    <hyperlink r:id="rId167" ref="G114"/>
    <hyperlink r:id="rId168" ref="D115"/>
    <hyperlink r:id="rId169" ref="G115"/>
    <hyperlink r:id="rId170" ref="D116"/>
    <hyperlink r:id="rId171" ref="G116"/>
    <hyperlink r:id="rId172" ref="G117"/>
    <hyperlink r:id="rId173" ref="G118"/>
    <hyperlink r:id="rId174" ref="G119"/>
    <hyperlink r:id="rId175" ref="D120"/>
    <hyperlink r:id="rId176" ref="G120"/>
    <hyperlink r:id="rId177" ref="G121"/>
    <hyperlink r:id="rId178" ref="G122"/>
    <hyperlink r:id="rId179" ref="D123"/>
    <hyperlink r:id="rId180" ref="G123"/>
    <hyperlink r:id="rId181" ref="D124"/>
    <hyperlink r:id="rId182" ref="G124"/>
    <hyperlink r:id="rId183" ref="D125"/>
    <hyperlink r:id="rId184" ref="G125"/>
    <hyperlink r:id="rId185" ref="D126"/>
    <hyperlink r:id="rId186" ref="G126"/>
    <hyperlink r:id="rId187" ref="D127"/>
    <hyperlink r:id="rId188" ref="G127"/>
    <hyperlink r:id="rId189" ref="D128"/>
    <hyperlink r:id="rId190" ref="G128"/>
    <hyperlink r:id="rId191" ref="G129"/>
    <hyperlink r:id="rId192" ref="D130"/>
    <hyperlink r:id="rId193" ref="G130"/>
    <hyperlink r:id="rId194" ref="D131"/>
    <hyperlink r:id="rId195" ref="G131"/>
    <hyperlink r:id="rId196" ref="G132"/>
    <hyperlink r:id="rId197" ref="D133"/>
    <hyperlink r:id="rId198" ref="G133"/>
    <hyperlink r:id="rId199" ref="G134"/>
    <hyperlink r:id="rId200" ref="D135"/>
    <hyperlink r:id="rId201" ref="G135"/>
    <hyperlink r:id="rId202" ref="D136"/>
    <hyperlink r:id="rId203" ref="G136"/>
    <hyperlink r:id="rId204" ref="D137"/>
    <hyperlink r:id="rId205" ref="G137"/>
    <hyperlink r:id="rId206" ref="G138"/>
    <hyperlink r:id="rId207" ref="D139"/>
    <hyperlink r:id="rId208" ref="G139"/>
    <hyperlink r:id="rId209" ref="D140"/>
    <hyperlink r:id="rId210" ref="G140"/>
    <hyperlink r:id="rId211" ref="G141"/>
    <hyperlink r:id="rId212" ref="D142"/>
    <hyperlink r:id="rId213" ref="G142"/>
    <hyperlink r:id="rId214" ref="D143"/>
    <hyperlink r:id="rId215" ref="G143"/>
    <hyperlink r:id="rId216" ref="D144"/>
    <hyperlink r:id="rId217" ref="G144"/>
    <hyperlink r:id="rId218" ref="D145"/>
    <hyperlink r:id="rId219" ref="G145"/>
    <hyperlink r:id="rId220" ref="G146"/>
    <hyperlink r:id="rId221" ref="D147"/>
    <hyperlink r:id="rId222" ref="G147"/>
    <hyperlink r:id="rId223" ref="D148"/>
    <hyperlink r:id="rId224" ref="G148"/>
    <hyperlink r:id="rId225" ref="D149"/>
    <hyperlink r:id="rId226" ref="G149"/>
    <hyperlink r:id="rId227" ref="D150"/>
    <hyperlink r:id="rId228" ref="G150"/>
    <hyperlink r:id="rId229" ref="D151"/>
    <hyperlink r:id="rId230" ref="G151"/>
    <hyperlink r:id="rId231" ref="D152"/>
    <hyperlink r:id="rId232" ref="G152"/>
    <hyperlink r:id="rId233" ref="G153"/>
    <hyperlink r:id="rId234" ref="G154"/>
    <hyperlink r:id="rId235" ref="G155"/>
    <hyperlink r:id="rId236" ref="G156"/>
    <hyperlink r:id="rId237" ref="D157"/>
    <hyperlink r:id="rId238" ref="G157"/>
    <hyperlink r:id="rId239" ref="D158"/>
    <hyperlink r:id="rId240" ref="G158"/>
    <hyperlink r:id="rId241" ref="D159"/>
    <hyperlink r:id="rId242" ref="G159"/>
    <hyperlink r:id="rId243" ref="D160"/>
    <hyperlink r:id="rId244" ref="G160"/>
    <hyperlink r:id="rId245" ref="D161"/>
    <hyperlink r:id="rId246" ref="G161"/>
    <hyperlink r:id="rId247" ref="G162"/>
    <hyperlink r:id="rId248" ref="D163"/>
    <hyperlink r:id="rId249" ref="G163"/>
    <hyperlink r:id="rId250" ref="G164"/>
    <hyperlink r:id="rId251" ref="D165"/>
    <hyperlink r:id="rId252" ref="G165"/>
    <hyperlink r:id="rId253" ref="D166"/>
    <hyperlink r:id="rId254" ref="G166"/>
    <hyperlink r:id="rId255" ref="G167"/>
    <hyperlink r:id="rId256" ref="G168"/>
    <hyperlink r:id="rId257" ref="D169"/>
    <hyperlink r:id="rId258" ref="G169"/>
    <hyperlink r:id="rId259" ref="G170"/>
    <hyperlink r:id="rId260" ref="G171"/>
    <hyperlink r:id="rId261" ref="G172"/>
    <hyperlink r:id="rId262" ref="D173"/>
    <hyperlink r:id="rId263" ref="G173"/>
    <hyperlink r:id="rId264" ref="D174"/>
    <hyperlink r:id="rId265" ref="G174"/>
    <hyperlink r:id="rId266" ref="D175"/>
    <hyperlink r:id="rId267" ref="G175"/>
    <hyperlink r:id="rId268" ref="D176"/>
    <hyperlink r:id="rId269" ref="G176"/>
    <hyperlink r:id="rId270" ref="D177"/>
    <hyperlink r:id="rId271" ref="G177"/>
    <hyperlink r:id="rId272" ref="D178"/>
    <hyperlink r:id="rId273" ref="G178"/>
    <hyperlink r:id="rId274" ref="G179"/>
    <hyperlink r:id="rId275" ref="D180"/>
    <hyperlink r:id="rId276" ref="G180"/>
    <hyperlink r:id="rId277" ref="G181"/>
    <hyperlink r:id="rId278" ref="D182"/>
    <hyperlink r:id="rId279" ref="G182"/>
    <hyperlink r:id="rId280" ref="G183"/>
    <hyperlink r:id="rId281" ref="G184"/>
    <hyperlink r:id="rId282" ref="D185"/>
    <hyperlink r:id="rId283" ref="G185"/>
    <hyperlink r:id="rId284" ref="G186"/>
    <hyperlink r:id="rId285" ref="D187"/>
    <hyperlink r:id="rId286" ref="G187"/>
    <hyperlink r:id="rId287" ref="G188"/>
    <hyperlink r:id="rId288" ref="G189"/>
    <hyperlink r:id="rId289" ref="D190"/>
    <hyperlink r:id="rId290" ref="G190"/>
    <hyperlink r:id="rId291" ref="D191"/>
    <hyperlink r:id="rId292" ref="G191"/>
    <hyperlink r:id="rId293" ref="G192"/>
    <hyperlink r:id="rId294" ref="G193"/>
    <hyperlink r:id="rId295" ref="D194"/>
    <hyperlink r:id="rId296" ref="G194"/>
    <hyperlink r:id="rId297" ref="D195"/>
    <hyperlink r:id="rId298" ref="G195"/>
    <hyperlink r:id="rId299" ref="D196"/>
    <hyperlink r:id="rId300" ref="G196"/>
    <hyperlink r:id="rId301" ref="D197"/>
    <hyperlink r:id="rId302" ref="G197"/>
    <hyperlink r:id="rId303" ref="D198"/>
    <hyperlink r:id="rId304" ref="G198"/>
    <hyperlink r:id="rId305" ref="D199"/>
    <hyperlink r:id="rId306" ref="G199"/>
    <hyperlink r:id="rId307" ref="D200"/>
    <hyperlink r:id="rId308" ref="G200"/>
    <hyperlink r:id="rId309" ref="G201"/>
    <hyperlink r:id="rId310" ref="G202"/>
    <hyperlink r:id="rId311" ref="D203"/>
    <hyperlink r:id="rId312" ref="G203"/>
    <hyperlink r:id="rId313" ref="D204"/>
    <hyperlink r:id="rId314" ref="G204"/>
    <hyperlink r:id="rId315" ref="D205"/>
    <hyperlink r:id="rId316" ref="G205"/>
    <hyperlink r:id="rId317" ref="D206"/>
    <hyperlink r:id="rId318" ref="G206"/>
    <hyperlink r:id="rId319" ref="G207"/>
    <hyperlink r:id="rId320" ref="D208"/>
    <hyperlink r:id="rId321" ref="G208"/>
    <hyperlink r:id="rId322" ref="D209"/>
    <hyperlink r:id="rId323" ref="G209"/>
    <hyperlink r:id="rId324" ref="G210"/>
    <hyperlink r:id="rId325" ref="G211"/>
    <hyperlink r:id="rId326" ref="D212"/>
    <hyperlink r:id="rId327" ref="G212"/>
    <hyperlink r:id="rId328" ref="G213"/>
    <hyperlink r:id="rId329" ref="D214"/>
    <hyperlink r:id="rId330" ref="G214"/>
    <hyperlink r:id="rId331" ref="G215"/>
    <hyperlink r:id="rId332" ref="D216"/>
    <hyperlink r:id="rId333" ref="G216"/>
    <hyperlink r:id="rId334" ref="D217"/>
    <hyperlink r:id="rId335" ref="G217"/>
    <hyperlink r:id="rId336" ref="G218"/>
    <hyperlink r:id="rId337" ref="G219"/>
    <hyperlink r:id="rId338" ref="D220"/>
    <hyperlink r:id="rId339" ref="G220"/>
    <hyperlink r:id="rId340" ref="G221"/>
    <hyperlink r:id="rId341" ref="G222"/>
    <hyperlink r:id="rId342" ref="G223"/>
    <hyperlink r:id="rId343" ref="D224"/>
    <hyperlink r:id="rId344" ref="G224"/>
    <hyperlink r:id="rId345" ref="D225"/>
    <hyperlink r:id="rId346" ref="G225"/>
    <hyperlink r:id="rId347" ref="D226"/>
    <hyperlink r:id="rId348" ref="G226"/>
    <hyperlink r:id="rId349" ref="D227"/>
    <hyperlink r:id="rId350" ref="G227"/>
    <hyperlink r:id="rId351" ref="D228"/>
    <hyperlink r:id="rId352" ref="G228"/>
    <hyperlink r:id="rId353" ref="D229"/>
    <hyperlink r:id="rId354" ref="G229"/>
    <hyperlink r:id="rId355" ref="G230"/>
    <hyperlink r:id="rId356" ref="D231"/>
    <hyperlink r:id="rId357" ref="G231"/>
    <hyperlink r:id="rId358" ref="G232"/>
    <hyperlink r:id="rId359" ref="G233"/>
    <hyperlink r:id="rId360" ref="D234"/>
    <hyperlink r:id="rId361" ref="G234"/>
    <hyperlink r:id="rId362" ref="D235"/>
    <hyperlink r:id="rId363" ref="G235"/>
    <hyperlink r:id="rId364" ref="D236"/>
    <hyperlink r:id="rId365" ref="G236"/>
    <hyperlink r:id="rId366" ref="D237"/>
    <hyperlink r:id="rId367" ref="G237"/>
    <hyperlink r:id="rId368" ref="G238"/>
    <hyperlink r:id="rId369" ref="G239"/>
    <hyperlink r:id="rId370" ref="D240"/>
    <hyperlink r:id="rId371" ref="G240"/>
    <hyperlink r:id="rId372" ref="G241"/>
    <hyperlink r:id="rId373" ref="G242"/>
    <hyperlink r:id="rId374" ref="G243"/>
    <hyperlink r:id="rId375" ref="D244"/>
    <hyperlink r:id="rId376" ref="G244"/>
    <hyperlink r:id="rId377" ref="G245"/>
    <hyperlink r:id="rId378" ref="G246"/>
    <hyperlink r:id="rId379" ref="D247"/>
    <hyperlink r:id="rId380" ref="G247"/>
    <hyperlink r:id="rId381" ref="D248"/>
    <hyperlink r:id="rId382" ref="G248"/>
    <hyperlink r:id="rId383" ref="G249"/>
    <hyperlink r:id="rId384" ref="G250"/>
    <hyperlink r:id="rId385" ref="G251"/>
    <hyperlink r:id="rId386" ref="D252"/>
    <hyperlink r:id="rId387" ref="G252"/>
    <hyperlink r:id="rId388" ref="D253"/>
    <hyperlink r:id="rId389" ref="G253"/>
    <hyperlink r:id="rId390" ref="D254"/>
    <hyperlink r:id="rId391" ref="G254"/>
    <hyperlink r:id="rId392" ref="D255"/>
    <hyperlink r:id="rId393" ref="G255"/>
    <hyperlink r:id="rId394" ref="D256"/>
    <hyperlink r:id="rId395" ref="G256"/>
    <hyperlink r:id="rId396" ref="D257"/>
    <hyperlink r:id="rId397" ref="G257"/>
    <hyperlink r:id="rId398" ref="D258"/>
    <hyperlink r:id="rId399" ref="G258"/>
    <hyperlink r:id="rId400" ref="G259"/>
    <hyperlink r:id="rId401" ref="G260"/>
    <hyperlink r:id="rId402" ref="G261"/>
    <hyperlink r:id="rId403" ref="G262"/>
    <hyperlink r:id="rId404" ref="D263"/>
    <hyperlink r:id="rId405" ref="G263"/>
    <hyperlink r:id="rId406" ref="G264"/>
    <hyperlink r:id="rId407" ref="D265"/>
    <hyperlink r:id="rId408" ref="G265"/>
    <hyperlink r:id="rId409" ref="D266"/>
    <hyperlink r:id="rId410" ref="G266"/>
    <hyperlink r:id="rId411" ref="G267"/>
    <hyperlink r:id="rId412" ref="D268"/>
    <hyperlink r:id="rId413" ref="G268"/>
    <hyperlink r:id="rId414" ref="G269"/>
    <hyperlink r:id="rId415" ref="D270"/>
    <hyperlink r:id="rId416" ref="G270"/>
    <hyperlink r:id="rId417" ref="D271"/>
    <hyperlink r:id="rId418" ref="G271"/>
    <hyperlink r:id="rId419" ref="D272"/>
    <hyperlink r:id="rId420" ref="G272"/>
    <hyperlink r:id="rId421" ref="D273"/>
    <hyperlink r:id="rId422" ref="G273"/>
    <hyperlink r:id="rId423" ref="G274"/>
    <hyperlink r:id="rId424" ref="D275"/>
    <hyperlink r:id="rId425" ref="G275"/>
    <hyperlink r:id="rId426" ref="G276"/>
    <hyperlink r:id="rId427" ref="D277"/>
    <hyperlink r:id="rId428" ref="G277"/>
    <hyperlink r:id="rId429" ref="D278"/>
    <hyperlink r:id="rId430" ref="G278"/>
    <hyperlink r:id="rId431" ref="D279"/>
    <hyperlink r:id="rId432" ref="G279"/>
    <hyperlink r:id="rId433" ref="D280"/>
    <hyperlink r:id="rId434" ref="G280"/>
    <hyperlink r:id="rId435" ref="D281"/>
    <hyperlink r:id="rId436" ref="G281"/>
    <hyperlink r:id="rId437" ref="D282"/>
    <hyperlink r:id="rId438" ref="G282"/>
    <hyperlink r:id="rId439" ref="G283"/>
    <hyperlink r:id="rId440" ref="G284"/>
    <hyperlink r:id="rId441" ref="G285"/>
    <hyperlink r:id="rId442" ref="D286"/>
    <hyperlink r:id="rId443" ref="G286"/>
    <hyperlink r:id="rId444" ref="D287"/>
    <hyperlink r:id="rId445" ref="G287"/>
    <hyperlink r:id="rId446" ref="G288"/>
    <hyperlink r:id="rId447" ref="D289"/>
    <hyperlink r:id="rId448" ref="G289"/>
    <hyperlink r:id="rId449" ref="G290"/>
    <hyperlink r:id="rId450" ref="G291"/>
    <hyperlink r:id="rId451" ref="G292"/>
    <hyperlink r:id="rId452" ref="G293"/>
    <hyperlink r:id="rId453" ref="D294"/>
    <hyperlink r:id="rId454" ref="G294"/>
    <hyperlink r:id="rId455" ref="G295"/>
    <hyperlink r:id="rId456" ref="G296"/>
    <hyperlink r:id="rId457" ref="G297"/>
    <hyperlink r:id="rId458" ref="G298"/>
    <hyperlink r:id="rId459" ref="G299"/>
    <hyperlink r:id="rId460" ref="G300"/>
    <hyperlink r:id="rId461" ref="D301"/>
    <hyperlink r:id="rId462" ref="G301"/>
    <hyperlink r:id="rId463" ref="G302"/>
    <hyperlink r:id="rId464" ref="D303"/>
    <hyperlink r:id="rId465" ref="G303"/>
    <hyperlink r:id="rId466" ref="D304"/>
    <hyperlink r:id="rId467" ref="G304"/>
    <hyperlink r:id="rId468" ref="D305"/>
    <hyperlink r:id="rId469" ref="G305"/>
    <hyperlink r:id="rId470" ref="G306"/>
    <hyperlink r:id="rId471" ref="D307"/>
    <hyperlink r:id="rId472" ref="G307"/>
    <hyperlink r:id="rId473" ref="D308"/>
    <hyperlink r:id="rId474" ref="G308"/>
    <hyperlink r:id="rId475" ref="D309"/>
    <hyperlink r:id="rId476" ref="G309"/>
    <hyperlink r:id="rId477" ref="G310"/>
    <hyperlink r:id="rId478" ref="G311"/>
    <hyperlink r:id="rId479" ref="D312"/>
    <hyperlink r:id="rId480" ref="G312"/>
    <hyperlink r:id="rId481" ref="G313"/>
    <hyperlink r:id="rId482" ref="G314"/>
    <hyperlink r:id="rId483" ref="G315"/>
    <hyperlink r:id="rId484" ref="G316"/>
    <hyperlink r:id="rId485" ref="G317"/>
    <hyperlink r:id="rId486" ref="D318"/>
    <hyperlink r:id="rId487" ref="G318"/>
    <hyperlink r:id="rId488" ref="G319"/>
    <hyperlink r:id="rId489" ref="G320"/>
    <hyperlink r:id="rId490" ref="G321"/>
    <hyperlink r:id="rId491" ref="G322"/>
    <hyperlink r:id="rId492" ref="G323"/>
    <hyperlink r:id="rId493" ref="G324"/>
    <hyperlink r:id="rId494" ref="G325"/>
    <hyperlink r:id="rId495" ref="D326"/>
    <hyperlink r:id="rId496" ref="G326"/>
    <hyperlink r:id="rId497" ref="G327"/>
    <hyperlink r:id="rId498" ref="G328"/>
    <hyperlink r:id="rId499" ref="G329"/>
    <hyperlink r:id="rId500" ref="D330"/>
    <hyperlink r:id="rId501" ref="G330"/>
    <hyperlink r:id="rId502" ref="G331"/>
    <hyperlink r:id="rId503" ref="G332"/>
    <hyperlink r:id="rId504" ref="G333"/>
    <hyperlink r:id="rId505" ref="G334"/>
    <hyperlink r:id="rId506" ref="G335"/>
    <hyperlink r:id="rId507" ref="D336"/>
    <hyperlink r:id="rId508" ref="G336"/>
    <hyperlink r:id="rId509" ref="D337"/>
    <hyperlink r:id="rId510" ref="G337"/>
    <hyperlink r:id="rId511" ref="D338"/>
    <hyperlink r:id="rId512" ref="G338"/>
    <hyperlink r:id="rId513" ref="D339"/>
    <hyperlink r:id="rId514" ref="G339"/>
    <hyperlink r:id="rId515" ref="G340"/>
    <hyperlink r:id="rId516" ref="G341"/>
    <hyperlink r:id="rId517" ref="D342"/>
    <hyperlink r:id="rId518" ref="G342"/>
    <hyperlink r:id="rId519" ref="D343"/>
    <hyperlink r:id="rId520" ref="G343"/>
    <hyperlink r:id="rId521" ref="G344"/>
    <hyperlink r:id="rId522" ref="G345"/>
    <hyperlink r:id="rId523" ref="D346"/>
    <hyperlink r:id="rId524" ref="G346"/>
    <hyperlink r:id="rId525" ref="G347"/>
    <hyperlink r:id="rId526" ref="G348"/>
    <hyperlink r:id="rId527" ref="G349"/>
    <hyperlink r:id="rId528" ref="D350"/>
    <hyperlink r:id="rId529" ref="G350"/>
    <hyperlink r:id="rId530" ref="G351"/>
    <hyperlink r:id="rId531" ref="D352"/>
    <hyperlink r:id="rId532" ref="G352"/>
    <hyperlink r:id="rId533" ref="D353"/>
    <hyperlink r:id="rId534" ref="G353"/>
    <hyperlink r:id="rId535" ref="D354"/>
    <hyperlink r:id="rId536" ref="G354"/>
    <hyperlink r:id="rId537" ref="D355"/>
    <hyperlink r:id="rId538" ref="G355"/>
    <hyperlink r:id="rId539" ref="D356"/>
    <hyperlink r:id="rId540" ref="G356"/>
    <hyperlink r:id="rId541" ref="G357"/>
    <hyperlink r:id="rId542" ref="G358"/>
    <hyperlink r:id="rId543" ref="G359"/>
    <hyperlink r:id="rId544" ref="G360"/>
    <hyperlink r:id="rId545" ref="D361"/>
    <hyperlink r:id="rId546" ref="G361"/>
    <hyperlink r:id="rId547" ref="G362"/>
    <hyperlink r:id="rId548" ref="D363"/>
    <hyperlink r:id="rId549" ref="G363"/>
    <hyperlink r:id="rId550" ref="D364"/>
    <hyperlink r:id="rId551" ref="G364"/>
    <hyperlink r:id="rId552" ref="D365"/>
    <hyperlink r:id="rId553" ref="G365"/>
    <hyperlink r:id="rId554" ref="G366"/>
    <hyperlink r:id="rId555" ref="G367"/>
    <hyperlink r:id="rId556" ref="G368"/>
    <hyperlink r:id="rId557" ref="G369"/>
    <hyperlink r:id="rId558" ref="D370"/>
    <hyperlink r:id="rId559" ref="G370"/>
    <hyperlink r:id="rId560" ref="D371"/>
    <hyperlink r:id="rId561" ref="G371"/>
    <hyperlink r:id="rId562" ref="G372"/>
    <hyperlink r:id="rId563" ref="G373"/>
    <hyperlink r:id="rId564" ref="D374"/>
    <hyperlink r:id="rId565" ref="G374"/>
    <hyperlink r:id="rId566" ref="D375"/>
    <hyperlink r:id="rId567" ref="G375"/>
    <hyperlink r:id="rId568" ref="G376"/>
    <hyperlink r:id="rId569" ref="G377"/>
    <hyperlink r:id="rId570" ref="D378"/>
    <hyperlink r:id="rId571" ref="G378"/>
    <hyperlink r:id="rId572" ref="G379"/>
    <hyperlink r:id="rId573" ref="G380"/>
    <hyperlink r:id="rId574" ref="G381"/>
    <hyperlink r:id="rId575" ref="D382"/>
    <hyperlink r:id="rId576" ref="G382"/>
    <hyperlink r:id="rId577" ref="D383"/>
    <hyperlink r:id="rId578" ref="G383"/>
    <hyperlink r:id="rId579" ref="D384"/>
    <hyperlink r:id="rId580" ref="G384"/>
    <hyperlink r:id="rId581" ref="G385"/>
    <hyperlink r:id="rId582" ref="G386"/>
    <hyperlink r:id="rId583" ref="D387"/>
    <hyperlink r:id="rId584" ref="G387"/>
    <hyperlink r:id="rId585" ref="D388"/>
    <hyperlink r:id="rId586" ref="G388"/>
    <hyperlink r:id="rId587" ref="G389"/>
    <hyperlink r:id="rId588" ref="D390"/>
    <hyperlink r:id="rId589" ref="G390"/>
    <hyperlink r:id="rId590" ref="G391"/>
    <hyperlink r:id="rId591" ref="D392"/>
    <hyperlink r:id="rId592" ref="G392"/>
    <hyperlink r:id="rId593" ref="D393"/>
    <hyperlink r:id="rId594" ref="G393"/>
    <hyperlink r:id="rId595" ref="D394"/>
    <hyperlink r:id="rId596" ref="G394"/>
    <hyperlink r:id="rId597" ref="D395"/>
    <hyperlink r:id="rId598" ref="G395"/>
    <hyperlink r:id="rId599" ref="G396"/>
    <hyperlink r:id="rId600" ref="D397"/>
    <hyperlink r:id="rId601" ref="G397"/>
    <hyperlink r:id="rId602" ref="D398"/>
    <hyperlink r:id="rId603" ref="G398"/>
    <hyperlink r:id="rId604" ref="G399"/>
    <hyperlink r:id="rId605" ref="G400"/>
    <hyperlink r:id="rId606" ref="G401"/>
    <hyperlink r:id="rId607" ref="G402"/>
    <hyperlink r:id="rId608" ref="D403"/>
    <hyperlink r:id="rId609" ref="G403"/>
    <hyperlink r:id="rId610" ref="D404"/>
    <hyperlink r:id="rId611" ref="G404"/>
    <hyperlink r:id="rId612" ref="D405"/>
    <hyperlink r:id="rId613" ref="G405"/>
    <hyperlink r:id="rId614" ref="D406"/>
    <hyperlink r:id="rId615" ref="G406"/>
    <hyperlink r:id="rId616" ref="D407"/>
    <hyperlink r:id="rId617" ref="G407"/>
    <hyperlink r:id="rId618" ref="D408"/>
    <hyperlink r:id="rId619" ref="G408"/>
    <hyperlink r:id="rId620" ref="D409"/>
    <hyperlink r:id="rId621" ref="G409"/>
    <hyperlink r:id="rId622" ref="G410"/>
    <hyperlink r:id="rId623" ref="G411"/>
    <hyperlink r:id="rId624" ref="G412"/>
    <hyperlink r:id="rId625" ref="D413"/>
    <hyperlink r:id="rId626" ref="G413"/>
    <hyperlink r:id="rId627" ref="G414"/>
    <hyperlink r:id="rId628" ref="D415"/>
    <hyperlink r:id="rId629" ref="G415"/>
    <hyperlink r:id="rId630" ref="G416"/>
    <hyperlink r:id="rId631" ref="D417"/>
    <hyperlink r:id="rId632" ref="G417"/>
    <hyperlink r:id="rId633" ref="D418"/>
    <hyperlink r:id="rId634" ref="G418"/>
    <hyperlink r:id="rId635" ref="G419"/>
    <hyperlink r:id="rId636" ref="D420"/>
    <hyperlink r:id="rId637" ref="G420"/>
    <hyperlink r:id="rId638" ref="G421"/>
    <hyperlink r:id="rId639" ref="G422"/>
    <hyperlink r:id="rId640" ref="G423"/>
    <hyperlink r:id="rId641" ref="G424"/>
    <hyperlink r:id="rId642" ref="D425"/>
    <hyperlink r:id="rId643" ref="G425"/>
    <hyperlink r:id="rId644" ref="G426"/>
    <hyperlink r:id="rId645" ref="D427"/>
    <hyperlink r:id="rId646" ref="G427"/>
    <hyperlink r:id="rId647" ref="G428"/>
    <hyperlink r:id="rId648" ref="G429"/>
    <hyperlink r:id="rId649" ref="D430"/>
    <hyperlink r:id="rId650" ref="G430"/>
    <hyperlink r:id="rId651" ref="D431"/>
    <hyperlink r:id="rId652" ref="G431"/>
    <hyperlink r:id="rId653" ref="D432"/>
    <hyperlink r:id="rId654" ref="G432"/>
    <hyperlink r:id="rId655" ref="D433"/>
    <hyperlink r:id="rId656" ref="G433"/>
    <hyperlink r:id="rId657" ref="D434"/>
    <hyperlink r:id="rId658" ref="G434"/>
    <hyperlink r:id="rId659" ref="G435"/>
    <hyperlink r:id="rId660" ref="G436"/>
    <hyperlink r:id="rId661" ref="D437"/>
    <hyperlink r:id="rId662" ref="G437"/>
    <hyperlink r:id="rId663" ref="G438"/>
    <hyperlink r:id="rId664" ref="D439"/>
    <hyperlink r:id="rId665" ref="G439"/>
    <hyperlink r:id="rId666" ref="D440"/>
    <hyperlink r:id="rId667" ref="G440"/>
    <hyperlink r:id="rId668" ref="G441"/>
    <hyperlink r:id="rId669" ref="D442"/>
    <hyperlink r:id="rId670" ref="G442"/>
    <hyperlink r:id="rId671" ref="D443"/>
    <hyperlink r:id="rId672" ref="G443"/>
    <hyperlink r:id="rId673" ref="D444"/>
    <hyperlink r:id="rId674" ref="G444"/>
    <hyperlink r:id="rId675" ref="G445"/>
    <hyperlink r:id="rId676" ref="D446"/>
    <hyperlink r:id="rId677" ref="G446"/>
    <hyperlink r:id="rId678" ref="D447"/>
    <hyperlink r:id="rId679" ref="G447"/>
    <hyperlink r:id="rId680" ref="G448"/>
    <hyperlink r:id="rId681" ref="D449"/>
    <hyperlink r:id="rId682" ref="G449"/>
    <hyperlink r:id="rId683" ref="D450"/>
    <hyperlink r:id="rId684" ref="G450"/>
    <hyperlink r:id="rId685" ref="D451"/>
    <hyperlink r:id="rId686" ref="G451"/>
    <hyperlink r:id="rId687" ref="D452"/>
    <hyperlink r:id="rId688" ref="G452"/>
    <hyperlink r:id="rId689" ref="D453"/>
    <hyperlink r:id="rId690" ref="G453"/>
    <hyperlink r:id="rId691" ref="D454"/>
    <hyperlink r:id="rId692" ref="G454"/>
    <hyperlink r:id="rId693" ref="G455"/>
    <hyperlink r:id="rId694" ref="D456"/>
    <hyperlink r:id="rId695" ref="G456"/>
    <hyperlink r:id="rId696" ref="D457"/>
    <hyperlink r:id="rId697" ref="G457"/>
    <hyperlink r:id="rId698" ref="G458"/>
    <hyperlink r:id="rId699" ref="G459"/>
    <hyperlink r:id="rId700" ref="D460"/>
    <hyperlink r:id="rId701" ref="G460"/>
    <hyperlink r:id="rId702" ref="G461"/>
    <hyperlink r:id="rId703" ref="D462"/>
    <hyperlink r:id="rId704" ref="G462"/>
    <hyperlink r:id="rId705" ref="D463"/>
    <hyperlink r:id="rId706" ref="G463"/>
    <hyperlink r:id="rId707" ref="D464"/>
    <hyperlink r:id="rId708" ref="G464"/>
    <hyperlink r:id="rId709" ref="G465"/>
    <hyperlink r:id="rId710" ref="D466"/>
    <hyperlink r:id="rId711" ref="G466"/>
    <hyperlink r:id="rId712" ref="D467"/>
    <hyperlink r:id="rId713" ref="G467"/>
    <hyperlink r:id="rId714" ref="G468"/>
    <hyperlink r:id="rId715" ref="G469"/>
    <hyperlink r:id="rId716" ref="D470"/>
    <hyperlink r:id="rId717" ref="G470"/>
    <hyperlink r:id="rId718" ref="D471"/>
    <hyperlink r:id="rId719" ref="G471"/>
    <hyperlink r:id="rId720" ref="G472"/>
    <hyperlink r:id="rId721" ref="D473"/>
    <hyperlink r:id="rId722" ref="G473"/>
    <hyperlink r:id="rId723" ref="G474"/>
    <hyperlink r:id="rId724" ref="D475"/>
    <hyperlink r:id="rId725" ref="G475"/>
    <hyperlink r:id="rId726" ref="D476"/>
    <hyperlink r:id="rId727" ref="G476"/>
    <hyperlink r:id="rId728" ref="G477"/>
    <hyperlink r:id="rId729" ref="G478"/>
    <hyperlink r:id="rId730" ref="D479"/>
    <hyperlink r:id="rId731" ref="G479"/>
    <hyperlink r:id="rId732" ref="D480"/>
    <hyperlink r:id="rId733" ref="G480"/>
    <hyperlink r:id="rId734" ref="D481"/>
    <hyperlink r:id="rId735" ref="G481"/>
    <hyperlink r:id="rId736" ref="D482"/>
    <hyperlink r:id="rId737" ref="G482"/>
    <hyperlink r:id="rId738" ref="D483"/>
    <hyperlink r:id="rId739" ref="G483"/>
    <hyperlink r:id="rId740" ref="D484"/>
    <hyperlink r:id="rId741" ref="G484"/>
    <hyperlink r:id="rId742" ref="G485"/>
    <hyperlink r:id="rId743" ref="D486"/>
    <hyperlink r:id="rId744" ref="G486"/>
    <hyperlink r:id="rId745" ref="G487"/>
    <hyperlink r:id="rId746" ref="G488"/>
    <hyperlink r:id="rId747" ref="D489"/>
    <hyperlink r:id="rId748" ref="G489"/>
    <hyperlink r:id="rId749" ref="G490"/>
    <hyperlink r:id="rId750" ref="D491"/>
    <hyperlink r:id="rId751" ref="G491"/>
    <hyperlink r:id="rId752" ref="G492"/>
    <hyperlink r:id="rId753" ref="D493"/>
    <hyperlink r:id="rId754" ref="G493"/>
    <hyperlink r:id="rId755" ref="D494"/>
    <hyperlink r:id="rId756" ref="G494"/>
    <hyperlink r:id="rId757" ref="G495"/>
    <hyperlink r:id="rId758" ref="G496"/>
    <hyperlink r:id="rId759" ref="D497"/>
    <hyperlink r:id="rId760" ref="G497"/>
    <hyperlink r:id="rId761" ref="G498"/>
    <hyperlink r:id="rId762" ref="D499"/>
    <hyperlink r:id="rId763" ref="G499"/>
    <hyperlink r:id="rId764" ref="D500"/>
    <hyperlink r:id="rId765" ref="G500"/>
    <hyperlink r:id="rId766" ref="D501"/>
    <hyperlink r:id="rId767" ref="G501"/>
    <hyperlink r:id="rId768" ref="G502"/>
    <hyperlink r:id="rId769" ref="D503"/>
    <hyperlink r:id="rId770" ref="G503"/>
    <hyperlink r:id="rId771" ref="D504"/>
    <hyperlink r:id="rId772" ref="G504"/>
    <hyperlink r:id="rId773" ref="G505"/>
    <hyperlink r:id="rId774" ref="D506"/>
    <hyperlink r:id="rId775" ref="G506"/>
    <hyperlink r:id="rId776" ref="D507"/>
    <hyperlink r:id="rId777" ref="G507"/>
    <hyperlink r:id="rId778" ref="D508"/>
    <hyperlink r:id="rId779" ref="G508"/>
    <hyperlink r:id="rId780" ref="G509"/>
    <hyperlink r:id="rId781" ref="G510"/>
    <hyperlink r:id="rId782" ref="D511"/>
    <hyperlink r:id="rId783" ref="G511"/>
    <hyperlink r:id="rId784" ref="D512"/>
    <hyperlink r:id="rId785" ref="G512"/>
    <hyperlink r:id="rId786" ref="G513"/>
    <hyperlink r:id="rId787" ref="D514"/>
    <hyperlink r:id="rId788" ref="G514"/>
    <hyperlink r:id="rId789" ref="D515"/>
    <hyperlink r:id="rId790" ref="G515"/>
    <hyperlink r:id="rId791" ref="D516"/>
    <hyperlink r:id="rId792" ref="G516"/>
    <hyperlink r:id="rId793" ref="G517"/>
    <hyperlink r:id="rId794" ref="D518"/>
    <hyperlink r:id="rId795" ref="G518"/>
    <hyperlink r:id="rId796" ref="G519"/>
    <hyperlink r:id="rId797" ref="D520"/>
    <hyperlink r:id="rId798" ref="G520"/>
    <hyperlink r:id="rId799" ref="D521"/>
    <hyperlink r:id="rId800" ref="G521"/>
    <hyperlink r:id="rId801" ref="G522"/>
    <hyperlink r:id="rId802" ref="G523"/>
    <hyperlink r:id="rId803" ref="G524"/>
    <hyperlink r:id="rId804" ref="D525"/>
    <hyperlink r:id="rId805" ref="G525"/>
    <hyperlink r:id="rId806" ref="G526"/>
    <hyperlink r:id="rId807" ref="G527"/>
    <hyperlink r:id="rId808" ref="G528"/>
    <hyperlink r:id="rId809" ref="D529"/>
    <hyperlink r:id="rId810" ref="G529"/>
    <hyperlink r:id="rId811" ref="D530"/>
    <hyperlink r:id="rId812" ref="G530"/>
    <hyperlink r:id="rId813" ref="G531"/>
    <hyperlink r:id="rId814" ref="G532"/>
    <hyperlink r:id="rId815" ref="D533"/>
    <hyperlink r:id="rId816" ref="G533"/>
    <hyperlink r:id="rId817" ref="D534"/>
    <hyperlink r:id="rId818" ref="G534"/>
    <hyperlink r:id="rId819" ref="D535"/>
    <hyperlink r:id="rId820" ref="G535"/>
    <hyperlink r:id="rId821" ref="G536"/>
    <hyperlink r:id="rId822" ref="D537"/>
    <hyperlink r:id="rId823" ref="G537"/>
    <hyperlink r:id="rId824" ref="D538"/>
    <hyperlink r:id="rId825" ref="G538"/>
    <hyperlink r:id="rId826" ref="D539"/>
    <hyperlink r:id="rId827" ref="G539"/>
    <hyperlink r:id="rId828" ref="G540"/>
    <hyperlink r:id="rId829" ref="G541"/>
    <hyperlink r:id="rId830" ref="G542"/>
    <hyperlink r:id="rId831" ref="D543"/>
    <hyperlink r:id="rId832" ref="G543"/>
    <hyperlink r:id="rId833" ref="G544"/>
    <hyperlink r:id="rId834" ref="G545"/>
    <hyperlink r:id="rId835" ref="D546"/>
    <hyperlink r:id="rId836" ref="G546"/>
    <hyperlink r:id="rId837" ref="D547"/>
    <hyperlink r:id="rId838" ref="G547"/>
    <hyperlink r:id="rId839" ref="D548"/>
    <hyperlink r:id="rId840" ref="G548"/>
    <hyperlink r:id="rId841" ref="D549"/>
    <hyperlink r:id="rId842" ref="G549"/>
    <hyperlink r:id="rId843" ref="D550"/>
    <hyperlink r:id="rId844" ref="G550"/>
    <hyperlink r:id="rId845" ref="D551"/>
    <hyperlink r:id="rId846" ref="G551"/>
    <hyperlink r:id="rId847" ref="D552"/>
    <hyperlink r:id="rId848" ref="G552"/>
    <hyperlink r:id="rId849" ref="G553"/>
    <hyperlink r:id="rId850" ref="D554"/>
    <hyperlink r:id="rId851" ref="G554"/>
    <hyperlink r:id="rId852" ref="G555"/>
    <hyperlink r:id="rId853" ref="D556"/>
    <hyperlink r:id="rId854" ref="G556"/>
    <hyperlink r:id="rId855" ref="G557"/>
    <hyperlink r:id="rId856" ref="G558"/>
    <hyperlink r:id="rId857" ref="D559"/>
    <hyperlink r:id="rId858" ref="G559"/>
    <hyperlink r:id="rId859" ref="D560"/>
    <hyperlink r:id="rId860" ref="G560"/>
    <hyperlink r:id="rId861" ref="G561"/>
    <hyperlink r:id="rId862" ref="D562"/>
    <hyperlink r:id="rId863" ref="G562"/>
    <hyperlink r:id="rId864" ref="D563"/>
    <hyperlink r:id="rId865" ref="G563"/>
    <hyperlink r:id="rId866" ref="D564"/>
    <hyperlink r:id="rId867" ref="G564"/>
    <hyperlink r:id="rId868" ref="D565"/>
    <hyperlink r:id="rId869" ref="G565"/>
    <hyperlink r:id="rId870" ref="G566"/>
    <hyperlink r:id="rId871" ref="G567"/>
    <hyperlink r:id="rId872" ref="G568"/>
    <hyperlink r:id="rId873" ref="G569"/>
    <hyperlink r:id="rId874" ref="G570"/>
    <hyperlink r:id="rId875" ref="D571"/>
    <hyperlink r:id="rId876" ref="G571"/>
    <hyperlink r:id="rId877" ref="G572"/>
    <hyperlink r:id="rId878" ref="G573"/>
    <hyperlink r:id="rId879" ref="D574"/>
    <hyperlink r:id="rId880" ref="G574"/>
    <hyperlink r:id="rId881" ref="D575"/>
    <hyperlink r:id="rId882" ref="G575"/>
    <hyperlink r:id="rId883" ref="D576"/>
    <hyperlink r:id="rId884" ref="G576"/>
    <hyperlink r:id="rId885" ref="G577"/>
    <hyperlink r:id="rId886" ref="D578"/>
    <hyperlink r:id="rId887" ref="G578"/>
    <hyperlink r:id="rId888" ref="D579"/>
    <hyperlink r:id="rId889" ref="G579"/>
    <hyperlink r:id="rId890" ref="G580"/>
    <hyperlink r:id="rId891" ref="D581"/>
    <hyperlink r:id="rId892" ref="G581"/>
    <hyperlink r:id="rId893" ref="D582"/>
    <hyperlink r:id="rId894" ref="G582"/>
    <hyperlink r:id="rId895" ref="D583"/>
    <hyperlink r:id="rId896" ref="G583"/>
    <hyperlink r:id="rId897" ref="D584"/>
    <hyperlink r:id="rId898" ref="G584"/>
    <hyperlink r:id="rId899" ref="G585"/>
    <hyperlink r:id="rId900" ref="D586"/>
    <hyperlink r:id="rId901" ref="G586"/>
    <hyperlink r:id="rId902" ref="G587"/>
    <hyperlink r:id="rId903" ref="G588"/>
    <hyperlink r:id="rId904" ref="G589"/>
    <hyperlink r:id="rId905" ref="G590"/>
    <hyperlink r:id="rId906" ref="G591"/>
    <hyperlink r:id="rId907" ref="G592"/>
    <hyperlink r:id="rId908" ref="D593"/>
    <hyperlink r:id="rId909" ref="G593"/>
    <hyperlink r:id="rId910" ref="D594"/>
    <hyperlink r:id="rId911" ref="G594"/>
    <hyperlink r:id="rId912" ref="G595"/>
    <hyperlink r:id="rId913" ref="G596"/>
    <hyperlink r:id="rId914" ref="D597"/>
    <hyperlink r:id="rId915" ref="G597"/>
    <hyperlink r:id="rId916" ref="D598"/>
    <hyperlink r:id="rId917" ref="G598"/>
    <hyperlink r:id="rId918" ref="G599"/>
    <hyperlink r:id="rId919" ref="D600"/>
    <hyperlink r:id="rId920" ref="G600"/>
    <hyperlink r:id="rId921" ref="G601"/>
    <hyperlink r:id="rId922" ref="G602"/>
    <hyperlink r:id="rId923" ref="G603"/>
    <hyperlink r:id="rId924" ref="D604"/>
    <hyperlink r:id="rId925" ref="G604"/>
    <hyperlink r:id="rId926" ref="G605"/>
    <hyperlink r:id="rId927" ref="G606"/>
    <hyperlink r:id="rId928" ref="G607"/>
    <hyperlink r:id="rId929" ref="D608"/>
    <hyperlink r:id="rId930" ref="G608"/>
    <hyperlink r:id="rId931" ref="G609"/>
    <hyperlink r:id="rId932" ref="G610"/>
    <hyperlink r:id="rId933" ref="D611"/>
    <hyperlink r:id="rId934" ref="G611"/>
    <hyperlink r:id="rId935" ref="D612"/>
    <hyperlink r:id="rId936" ref="G612"/>
    <hyperlink r:id="rId937" ref="D613"/>
    <hyperlink r:id="rId938" ref="G613"/>
    <hyperlink r:id="rId939" ref="G614"/>
    <hyperlink r:id="rId940" ref="G615"/>
    <hyperlink r:id="rId941" ref="G616"/>
    <hyperlink r:id="rId942" ref="D617"/>
    <hyperlink r:id="rId943" ref="G617"/>
    <hyperlink r:id="rId944" ref="D618"/>
    <hyperlink r:id="rId945" ref="G618"/>
    <hyperlink r:id="rId946" ref="D619"/>
    <hyperlink r:id="rId947" ref="G619"/>
    <hyperlink r:id="rId948" ref="D620"/>
    <hyperlink r:id="rId949" ref="G620"/>
    <hyperlink r:id="rId950" ref="D621"/>
    <hyperlink r:id="rId951" ref="G621"/>
    <hyperlink r:id="rId952" ref="G622"/>
    <hyperlink r:id="rId953" ref="G623"/>
    <hyperlink r:id="rId954" ref="D624"/>
    <hyperlink r:id="rId955" ref="G624"/>
    <hyperlink r:id="rId956" ref="G625"/>
    <hyperlink r:id="rId957" ref="G626"/>
    <hyperlink r:id="rId958" ref="D627"/>
    <hyperlink r:id="rId959" ref="G627"/>
    <hyperlink r:id="rId960" ref="D628"/>
    <hyperlink r:id="rId961" ref="G628"/>
    <hyperlink r:id="rId962" ref="D629"/>
    <hyperlink r:id="rId963" ref="G629"/>
    <hyperlink r:id="rId964" ref="G630"/>
    <hyperlink r:id="rId965" ref="D631"/>
    <hyperlink r:id="rId966" ref="G631"/>
    <hyperlink r:id="rId967" ref="D632"/>
    <hyperlink r:id="rId968" ref="G632"/>
    <hyperlink r:id="rId969" ref="G633"/>
    <hyperlink r:id="rId970" ref="D634"/>
    <hyperlink r:id="rId971" ref="G634"/>
    <hyperlink r:id="rId972" ref="G635"/>
    <hyperlink r:id="rId973" ref="D636"/>
    <hyperlink r:id="rId974" ref="G636"/>
    <hyperlink r:id="rId975" ref="G637"/>
    <hyperlink r:id="rId976" ref="G638"/>
    <hyperlink r:id="rId977" ref="D639"/>
    <hyperlink r:id="rId978" ref="G639"/>
    <hyperlink r:id="rId979" ref="D640"/>
    <hyperlink r:id="rId980" ref="G640"/>
    <hyperlink r:id="rId981" ref="G641"/>
    <hyperlink r:id="rId982" ref="D642"/>
    <hyperlink r:id="rId983" ref="G642"/>
    <hyperlink r:id="rId984" ref="G643"/>
    <hyperlink r:id="rId985" ref="D644"/>
    <hyperlink r:id="rId986" ref="G644"/>
    <hyperlink r:id="rId987" ref="G645"/>
    <hyperlink r:id="rId988" ref="D646"/>
    <hyperlink r:id="rId989" ref="G646"/>
    <hyperlink r:id="rId990" ref="G647"/>
    <hyperlink r:id="rId991" ref="G648"/>
    <hyperlink r:id="rId992" ref="G649"/>
    <hyperlink r:id="rId993" ref="G650"/>
    <hyperlink r:id="rId994" ref="G651"/>
    <hyperlink r:id="rId995" ref="G652"/>
    <hyperlink r:id="rId996" ref="G653"/>
    <hyperlink r:id="rId997" ref="D654"/>
    <hyperlink r:id="rId998" ref="G654"/>
    <hyperlink r:id="rId999" ref="G655"/>
    <hyperlink r:id="rId1000" ref="D656"/>
    <hyperlink r:id="rId1001" ref="G656"/>
    <hyperlink r:id="rId1002" ref="D657"/>
    <hyperlink r:id="rId1003" ref="G657"/>
    <hyperlink r:id="rId1004" ref="D658"/>
    <hyperlink r:id="rId1005" ref="G658"/>
    <hyperlink r:id="rId1006" ref="D659"/>
    <hyperlink r:id="rId1007" ref="G659"/>
    <hyperlink r:id="rId1008" ref="D660"/>
    <hyperlink r:id="rId1009" ref="G660"/>
    <hyperlink r:id="rId1010" ref="D661"/>
    <hyperlink r:id="rId1011" ref="G661"/>
    <hyperlink r:id="rId1012" ref="D662"/>
    <hyperlink r:id="rId1013" ref="G662"/>
    <hyperlink r:id="rId1014" ref="G663"/>
    <hyperlink r:id="rId1015" ref="D664"/>
    <hyperlink r:id="rId1016" ref="G664"/>
    <hyperlink r:id="rId1017" ref="G665"/>
    <hyperlink r:id="rId1018" ref="G666"/>
    <hyperlink r:id="rId1019" ref="G667"/>
    <hyperlink r:id="rId1020" ref="D668"/>
    <hyperlink r:id="rId1021" ref="G668"/>
    <hyperlink r:id="rId1022" ref="D669"/>
    <hyperlink r:id="rId1023" ref="G669"/>
    <hyperlink r:id="rId1024" ref="D670"/>
    <hyperlink r:id="rId1025" ref="G670"/>
    <hyperlink r:id="rId1026" ref="D671"/>
    <hyperlink r:id="rId1027" ref="G671"/>
    <hyperlink r:id="rId1028" ref="G672"/>
    <hyperlink r:id="rId1029" ref="D673"/>
    <hyperlink r:id="rId1030" ref="G673"/>
    <hyperlink r:id="rId1031" ref="D674"/>
    <hyperlink r:id="rId1032" ref="G674"/>
    <hyperlink r:id="rId1033" ref="D675"/>
    <hyperlink r:id="rId1034" ref="G675"/>
    <hyperlink r:id="rId1035" ref="D676"/>
    <hyperlink r:id="rId1036" ref="G676"/>
    <hyperlink r:id="rId1037" ref="D677"/>
    <hyperlink r:id="rId1038" ref="G677"/>
    <hyperlink r:id="rId1039" ref="G678"/>
    <hyperlink r:id="rId1040" ref="D679"/>
    <hyperlink r:id="rId1041" ref="G679"/>
    <hyperlink r:id="rId1042" ref="D680"/>
    <hyperlink r:id="rId1043" ref="G680"/>
    <hyperlink r:id="rId1044" ref="D681"/>
    <hyperlink r:id="rId1045" ref="G681"/>
    <hyperlink r:id="rId1046" ref="D682"/>
    <hyperlink r:id="rId1047" ref="G682"/>
    <hyperlink r:id="rId1048" ref="D683"/>
    <hyperlink r:id="rId1049" ref="G683"/>
    <hyperlink r:id="rId1050" ref="G684"/>
    <hyperlink r:id="rId1051" ref="G685"/>
    <hyperlink r:id="rId1052" ref="G686"/>
    <hyperlink r:id="rId1053" ref="G687"/>
    <hyperlink r:id="rId1054" ref="G688"/>
    <hyperlink r:id="rId1055" ref="G689"/>
    <hyperlink r:id="rId1056" ref="D690"/>
    <hyperlink r:id="rId1057" ref="G690"/>
    <hyperlink r:id="rId1058" ref="D691"/>
    <hyperlink r:id="rId1059" ref="G691"/>
    <hyperlink r:id="rId1060" ref="D692"/>
    <hyperlink r:id="rId1061" ref="G692"/>
    <hyperlink r:id="rId1062" ref="D693"/>
    <hyperlink r:id="rId1063" ref="G693"/>
    <hyperlink r:id="rId1064" ref="D694"/>
    <hyperlink r:id="rId1065" ref="G694"/>
    <hyperlink r:id="rId1066" ref="D695"/>
    <hyperlink r:id="rId1067" ref="G695"/>
    <hyperlink r:id="rId1068" ref="D696"/>
    <hyperlink r:id="rId1069" ref="G696"/>
    <hyperlink r:id="rId1070" ref="D697"/>
    <hyperlink r:id="rId1071" ref="G697"/>
    <hyperlink r:id="rId1072" ref="G698"/>
    <hyperlink r:id="rId1073" ref="G699"/>
    <hyperlink r:id="rId1074" ref="D700"/>
    <hyperlink r:id="rId1075" ref="G700"/>
    <hyperlink r:id="rId1076" ref="D701"/>
    <hyperlink r:id="rId1077" ref="G701"/>
    <hyperlink r:id="rId1078" ref="D702"/>
    <hyperlink r:id="rId1079" ref="G702"/>
    <hyperlink r:id="rId1080" ref="D703"/>
    <hyperlink r:id="rId1081" ref="G703"/>
    <hyperlink r:id="rId1082" ref="G704"/>
    <hyperlink r:id="rId1083" ref="D705"/>
    <hyperlink r:id="rId1084" ref="G705"/>
    <hyperlink r:id="rId1085" ref="D706"/>
    <hyperlink r:id="rId1086" ref="G706"/>
    <hyperlink r:id="rId1087" ref="D707"/>
    <hyperlink r:id="rId1088" ref="G707"/>
    <hyperlink r:id="rId1089" ref="D708"/>
    <hyperlink r:id="rId1090" ref="G708"/>
    <hyperlink r:id="rId1091" ref="D709"/>
    <hyperlink r:id="rId1092" ref="G709"/>
    <hyperlink r:id="rId1093" ref="D710"/>
    <hyperlink r:id="rId1094" ref="G710"/>
    <hyperlink r:id="rId1095" ref="G711"/>
    <hyperlink r:id="rId1096" ref="G712"/>
    <hyperlink r:id="rId1097" ref="D713"/>
    <hyperlink r:id="rId1098" ref="G713"/>
    <hyperlink r:id="rId1099" ref="D714"/>
    <hyperlink r:id="rId1100" ref="G714"/>
    <hyperlink r:id="rId1101" ref="D715"/>
    <hyperlink r:id="rId1102" ref="G715"/>
    <hyperlink r:id="rId1103" ref="G716"/>
    <hyperlink r:id="rId1104" ref="G717"/>
    <hyperlink r:id="rId1105" ref="D718"/>
    <hyperlink r:id="rId1106" ref="G718"/>
    <hyperlink r:id="rId1107" ref="G719"/>
    <hyperlink r:id="rId1108" ref="G720"/>
    <hyperlink r:id="rId1109" ref="D721"/>
    <hyperlink r:id="rId1110" ref="G721"/>
    <hyperlink r:id="rId1111" ref="D722"/>
    <hyperlink r:id="rId1112" ref="G722"/>
    <hyperlink r:id="rId1113" ref="D723"/>
    <hyperlink r:id="rId1114" ref="G723"/>
    <hyperlink r:id="rId1115" ref="G724"/>
    <hyperlink r:id="rId1116" ref="G725"/>
    <hyperlink r:id="rId1117" ref="G726"/>
    <hyperlink r:id="rId1118" ref="D727"/>
    <hyperlink r:id="rId1119" ref="G727"/>
    <hyperlink r:id="rId1120" ref="G728"/>
    <hyperlink r:id="rId1121" ref="D729"/>
    <hyperlink r:id="rId1122" ref="G729"/>
    <hyperlink r:id="rId1123" ref="D730"/>
    <hyperlink r:id="rId1124" ref="G730"/>
    <hyperlink r:id="rId1125" ref="G731"/>
    <hyperlink r:id="rId1126" ref="G732"/>
    <hyperlink r:id="rId1127" ref="G733"/>
    <hyperlink r:id="rId1128" ref="G734"/>
    <hyperlink r:id="rId1129" ref="D735"/>
    <hyperlink r:id="rId1130" ref="G735"/>
    <hyperlink r:id="rId1131" ref="G736"/>
    <hyperlink r:id="rId1132" ref="D737"/>
    <hyperlink r:id="rId1133" ref="G737"/>
    <hyperlink r:id="rId1134" ref="G738"/>
    <hyperlink r:id="rId1135" ref="D739"/>
    <hyperlink r:id="rId1136" ref="G739"/>
    <hyperlink r:id="rId1137" ref="G740"/>
    <hyperlink r:id="rId1138" ref="D741"/>
    <hyperlink r:id="rId1139" ref="G741"/>
    <hyperlink r:id="rId1140" ref="D742"/>
    <hyperlink r:id="rId1141" ref="G742"/>
    <hyperlink r:id="rId1142" ref="G743"/>
    <hyperlink r:id="rId1143" ref="G744"/>
    <hyperlink r:id="rId1144" ref="D745"/>
    <hyperlink r:id="rId1145" ref="G745"/>
    <hyperlink r:id="rId1146" ref="D746"/>
    <hyperlink r:id="rId1147" ref="G746"/>
    <hyperlink r:id="rId1148" ref="D747"/>
    <hyperlink r:id="rId1149" ref="G747"/>
    <hyperlink r:id="rId1150" ref="D748"/>
    <hyperlink r:id="rId1151" ref="G748"/>
    <hyperlink r:id="rId1152" ref="D749"/>
    <hyperlink r:id="rId1153" ref="G749"/>
    <hyperlink r:id="rId1154" ref="G750"/>
    <hyperlink r:id="rId1155" ref="D751"/>
    <hyperlink r:id="rId1156" ref="G751"/>
    <hyperlink r:id="rId1157" ref="G752"/>
    <hyperlink r:id="rId1158" ref="G753"/>
    <hyperlink r:id="rId1159" ref="G754"/>
    <hyperlink r:id="rId1160" ref="D755"/>
    <hyperlink r:id="rId1161" ref="G755"/>
    <hyperlink r:id="rId1162" ref="G756"/>
    <hyperlink r:id="rId1163" ref="G757"/>
    <hyperlink r:id="rId1164" ref="G758"/>
    <hyperlink r:id="rId1165" ref="G759"/>
    <hyperlink r:id="rId1166" ref="G760"/>
    <hyperlink r:id="rId1167" ref="G761"/>
    <hyperlink r:id="rId1168" ref="D762"/>
    <hyperlink r:id="rId1169" ref="G762"/>
    <hyperlink r:id="rId1170" ref="G763"/>
    <hyperlink r:id="rId1171" ref="G764"/>
    <hyperlink r:id="rId1172" ref="D765"/>
    <hyperlink r:id="rId1173" ref="G765"/>
    <hyperlink r:id="rId1174" ref="D766"/>
    <hyperlink r:id="rId1175" ref="G766"/>
    <hyperlink r:id="rId1176" ref="D767"/>
    <hyperlink r:id="rId1177" ref="G767"/>
    <hyperlink r:id="rId1178" ref="D768"/>
    <hyperlink r:id="rId1179" ref="G768"/>
    <hyperlink r:id="rId1180" ref="G769"/>
    <hyperlink r:id="rId1181" ref="G770"/>
    <hyperlink r:id="rId1182" ref="G771"/>
    <hyperlink r:id="rId1183" ref="G772"/>
    <hyperlink r:id="rId1184" ref="D773"/>
    <hyperlink r:id="rId1185" ref="G773"/>
    <hyperlink r:id="rId1186" ref="D774"/>
    <hyperlink r:id="rId1187" ref="G774"/>
    <hyperlink r:id="rId1188" ref="G775"/>
    <hyperlink r:id="rId1189" ref="G776"/>
    <hyperlink r:id="rId1190" ref="D777"/>
    <hyperlink r:id="rId1191" ref="G777"/>
    <hyperlink r:id="rId1192" ref="G778"/>
    <hyperlink r:id="rId1193" ref="G779"/>
    <hyperlink r:id="rId1194" ref="D780"/>
    <hyperlink r:id="rId1195" ref="G780"/>
    <hyperlink r:id="rId1196" ref="D781"/>
    <hyperlink r:id="rId1197" ref="G781"/>
    <hyperlink r:id="rId1198" ref="D782"/>
    <hyperlink r:id="rId1199" ref="G782"/>
    <hyperlink r:id="rId1200" ref="D783"/>
    <hyperlink r:id="rId1201" ref="G783"/>
    <hyperlink r:id="rId1202" ref="G784"/>
    <hyperlink r:id="rId1203" ref="D785"/>
    <hyperlink r:id="rId1204" ref="G785"/>
    <hyperlink r:id="rId1205" ref="G786"/>
    <hyperlink r:id="rId1206" ref="G787"/>
    <hyperlink r:id="rId1207" ref="G788"/>
    <hyperlink r:id="rId1208" ref="G789"/>
    <hyperlink r:id="rId1209" ref="G790"/>
    <hyperlink r:id="rId1210" ref="G791"/>
    <hyperlink r:id="rId1211" ref="D792"/>
    <hyperlink r:id="rId1212" ref="G792"/>
    <hyperlink r:id="rId1213" ref="G793"/>
    <hyperlink r:id="rId1214" ref="D794"/>
    <hyperlink r:id="rId1215" ref="G794"/>
    <hyperlink r:id="rId1216" ref="D795"/>
    <hyperlink r:id="rId1217" ref="G795"/>
    <hyperlink r:id="rId1218" ref="G796"/>
    <hyperlink r:id="rId1219" ref="G797"/>
    <hyperlink r:id="rId1220" ref="G798"/>
    <hyperlink r:id="rId1221" ref="D799"/>
    <hyperlink r:id="rId1222" ref="G799"/>
    <hyperlink r:id="rId1223" ref="D800"/>
    <hyperlink r:id="rId1224" ref="G800"/>
    <hyperlink r:id="rId1225" ref="D801"/>
    <hyperlink r:id="rId1226" ref="G801"/>
    <hyperlink r:id="rId1227" ref="G802"/>
    <hyperlink r:id="rId1228" ref="D803"/>
    <hyperlink r:id="rId1229" ref="G803"/>
    <hyperlink r:id="rId1230" ref="D804"/>
    <hyperlink r:id="rId1231" ref="G804"/>
    <hyperlink r:id="rId1232" ref="D805"/>
    <hyperlink r:id="rId1233" ref="G805"/>
    <hyperlink r:id="rId1234" ref="D806"/>
    <hyperlink r:id="rId1235" ref="G806"/>
    <hyperlink r:id="rId1236" ref="D807"/>
    <hyperlink r:id="rId1237" ref="G807"/>
    <hyperlink r:id="rId1238" ref="G808"/>
    <hyperlink r:id="rId1239" ref="G809"/>
    <hyperlink r:id="rId1240" ref="G810"/>
    <hyperlink r:id="rId1241" ref="G811"/>
    <hyperlink r:id="rId1242" ref="D812"/>
    <hyperlink r:id="rId1243" ref="G812"/>
    <hyperlink r:id="rId1244" ref="G813"/>
    <hyperlink r:id="rId1245" ref="D814"/>
    <hyperlink r:id="rId1246" ref="G814"/>
    <hyperlink r:id="rId1247" ref="D815"/>
    <hyperlink r:id="rId1248" ref="G815"/>
    <hyperlink r:id="rId1249" ref="G816"/>
    <hyperlink r:id="rId1250" ref="G817"/>
    <hyperlink r:id="rId1251" ref="D818"/>
    <hyperlink r:id="rId1252" ref="G818"/>
    <hyperlink r:id="rId1253" ref="G819"/>
    <hyperlink r:id="rId1254" ref="G820"/>
    <hyperlink r:id="rId1255" ref="G821"/>
    <hyperlink r:id="rId1256" ref="G822"/>
    <hyperlink r:id="rId1257" ref="D823"/>
    <hyperlink r:id="rId1258" ref="G823"/>
    <hyperlink r:id="rId1259" ref="G824"/>
    <hyperlink r:id="rId1260" ref="G825"/>
    <hyperlink r:id="rId1261" ref="G826"/>
    <hyperlink r:id="rId1262" ref="D827"/>
    <hyperlink r:id="rId1263" ref="G827"/>
    <hyperlink r:id="rId1264" ref="G828"/>
    <hyperlink r:id="rId1265" ref="G829"/>
    <hyperlink r:id="rId1266" ref="G830"/>
    <hyperlink r:id="rId1267" ref="G831"/>
    <hyperlink r:id="rId1268" ref="G832"/>
    <hyperlink r:id="rId1269" ref="D833"/>
    <hyperlink r:id="rId1270" ref="G833"/>
    <hyperlink r:id="rId1271" ref="D834"/>
    <hyperlink r:id="rId1272" ref="G834"/>
    <hyperlink r:id="rId1273" ref="G835"/>
    <hyperlink r:id="rId1274" ref="G836"/>
    <hyperlink r:id="rId1275" ref="G837"/>
    <hyperlink r:id="rId1276" ref="D838"/>
    <hyperlink r:id="rId1277" ref="G838"/>
    <hyperlink r:id="rId1278" ref="D839"/>
    <hyperlink r:id="rId1279" ref="G839"/>
    <hyperlink r:id="rId1280" ref="D840"/>
    <hyperlink r:id="rId1281" ref="G840"/>
    <hyperlink r:id="rId1282" ref="G841"/>
    <hyperlink r:id="rId1283" ref="G842"/>
    <hyperlink r:id="rId1284" ref="G843"/>
    <hyperlink r:id="rId1285" ref="G844"/>
    <hyperlink r:id="rId1286" ref="G845"/>
    <hyperlink r:id="rId1287" ref="D846"/>
    <hyperlink r:id="rId1288" ref="G846"/>
    <hyperlink r:id="rId1289" ref="G847"/>
    <hyperlink r:id="rId1290" ref="D848"/>
    <hyperlink r:id="rId1291" ref="G848"/>
    <hyperlink r:id="rId1292" ref="D849"/>
    <hyperlink r:id="rId1293" ref="G849"/>
    <hyperlink r:id="rId1294" ref="G850"/>
    <hyperlink r:id="rId1295" ref="D851"/>
    <hyperlink r:id="rId1296" ref="G851"/>
    <hyperlink r:id="rId1297" ref="G852"/>
    <hyperlink r:id="rId1298" ref="G853"/>
    <hyperlink r:id="rId1299" ref="G854"/>
    <hyperlink r:id="rId1300" ref="D855"/>
    <hyperlink r:id="rId1301" ref="G855"/>
    <hyperlink r:id="rId1302" ref="D856"/>
    <hyperlink r:id="rId1303" ref="G856"/>
    <hyperlink r:id="rId1304" ref="G857"/>
    <hyperlink r:id="rId1305" ref="G858"/>
    <hyperlink r:id="rId1306" ref="D859"/>
    <hyperlink r:id="rId1307" ref="G859"/>
    <hyperlink r:id="rId1308" ref="G860"/>
    <hyperlink r:id="rId1309" ref="G861"/>
    <hyperlink r:id="rId1310" ref="D862"/>
    <hyperlink r:id="rId1311" ref="G862"/>
    <hyperlink r:id="rId1312" ref="D863"/>
    <hyperlink r:id="rId1313" ref="G863"/>
    <hyperlink r:id="rId1314" ref="D864"/>
    <hyperlink r:id="rId1315" ref="G864"/>
    <hyperlink r:id="rId1316" ref="D865"/>
    <hyperlink r:id="rId1317" ref="G865"/>
    <hyperlink r:id="rId1318" ref="G866"/>
    <hyperlink r:id="rId1319" ref="G867"/>
    <hyperlink r:id="rId1320" ref="G868"/>
    <hyperlink r:id="rId1321" ref="D869"/>
    <hyperlink r:id="rId1322" ref="G869"/>
    <hyperlink r:id="rId1323" ref="G870"/>
    <hyperlink r:id="rId1324" ref="D871"/>
    <hyperlink r:id="rId1325" ref="G871"/>
    <hyperlink r:id="rId1326" ref="G872"/>
    <hyperlink r:id="rId1327" ref="D873"/>
    <hyperlink r:id="rId1328" ref="G873"/>
    <hyperlink r:id="rId1329" ref="G874"/>
    <hyperlink r:id="rId1330" ref="G875"/>
    <hyperlink r:id="rId1331" ref="D876"/>
    <hyperlink r:id="rId1332" ref="G876"/>
    <hyperlink r:id="rId1333" ref="D877"/>
    <hyperlink r:id="rId1334" ref="G877"/>
    <hyperlink r:id="rId1335" ref="G878"/>
    <hyperlink r:id="rId1336" ref="D879"/>
    <hyperlink r:id="rId1337" ref="G879"/>
    <hyperlink r:id="rId1338" ref="G880"/>
    <hyperlink r:id="rId1339" ref="G881"/>
    <hyperlink r:id="rId1340" ref="G882"/>
    <hyperlink r:id="rId1341" ref="G883"/>
    <hyperlink r:id="rId1342" ref="D884"/>
    <hyperlink r:id="rId1343" ref="G884"/>
    <hyperlink r:id="rId1344" ref="D885"/>
    <hyperlink r:id="rId1345" ref="G885"/>
    <hyperlink r:id="rId1346" ref="G886"/>
    <hyperlink r:id="rId1347" ref="G887"/>
    <hyperlink r:id="rId1348" ref="G888"/>
    <hyperlink r:id="rId1349" ref="D889"/>
    <hyperlink r:id="rId1350" ref="G889"/>
    <hyperlink r:id="rId1351" ref="D890"/>
    <hyperlink r:id="rId1352" ref="G890"/>
    <hyperlink r:id="rId1353" ref="G891"/>
    <hyperlink r:id="rId1354" ref="D892"/>
    <hyperlink r:id="rId1355" ref="G892"/>
    <hyperlink r:id="rId1356" ref="G893"/>
    <hyperlink r:id="rId1357" ref="G894"/>
    <hyperlink r:id="rId1358" ref="G895"/>
    <hyperlink r:id="rId1359" ref="D896"/>
    <hyperlink r:id="rId1360" ref="G896"/>
    <hyperlink r:id="rId1361" ref="D897"/>
    <hyperlink r:id="rId1362" ref="G897"/>
    <hyperlink r:id="rId1363" ref="D898"/>
    <hyperlink r:id="rId1364" ref="G898"/>
    <hyperlink r:id="rId1365" ref="D899"/>
    <hyperlink r:id="rId1366" ref="G899"/>
    <hyperlink r:id="rId1367" ref="D900"/>
    <hyperlink r:id="rId1368" ref="G900"/>
    <hyperlink r:id="rId1369" ref="D901"/>
    <hyperlink r:id="rId1370" ref="G901"/>
    <hyperlink r:id="rId1371" ref="G902"/>
    <hyperlink r:id="rId1372" ref="D903"/>
    <hyperlink r:id="rId1373" ref="G903"/>
    <hyperlink r:id="rId1374" ref="D904"/>
    <hyperlink r:id="rId1375" ref="G904"/>
    <hyperlink r:id="rId1376" ref="G905"/>
    <hyperlink r:id="rId1377" ref="D906"/>
    <hyperlink r:id="rId1378" ref="G906"/>
    <hyperlink r:id="rId1379" ref="D907"/>
    <hyperlink r:id="rId1380" ref="G907"/>
    <hyperlink r:id="rId1381" ref="D908"/>
    <hyperlink r:id="rId1382" ref="G908"/>
    <hyperlink r:id="rId1383" ref="D909"/>
    <hyperlink r:id="rId1384" ref="G909"/>
    <hyperlink r:id="rId1385" ref="G910"/>
    <hyperlink r:id="rId1386" ref="D911"/>
    <hyperlink r:id="rId1387" ref="G911"/>
    <hyperlink r:id="rId1388" ref="G912"/>
    <hyperlink r:id="rId1389" ref="D913"/>
    <hyperlink r:id="rId1390" ref="G913"/>
    <hyperlink r:id="rId1391" ref="G914"/>
    <hyperlink r:id="rId1392" ref="G915"/>
    <hyperlink r:id="rId1393" ref="D916"/>
    <hyperlink r:id="rId1394" ref="G916"/>
    <hyperlink r:id="rId1395" ref="G917"/>
    <hyperlink r:id="rId1396" ref="D918"/>
    <hyperlink r:id="rId1397" ref="G918"/>
    <hyperlink r:id="rId1398" ref="D919"/>
    <hyperlink r:id="rId1399" ref="G919"/>
    <hyperlink r:id="rId1400" ref="D920"/>
    <hyperlink r:id="rId1401" ref="G920"/>
    <hyperlink r:id="rId1402" ref="G921"/>
    <hyperlink r:id="rId1403" ref="G922"/>
    <hyperlink r:id="rId1404" ref="D923"/>
    <hyperlink r:id="rId1405" ref="G923"/>
    <hyperlink r:id="rId1406" ref="G924"/>
    <hyperlink r:id="rId1407" ref="D925"/>
    <hyperlink r:id="rId1408" ref="G925"/>
    <hyperlink r:id="rId1409" ref="D926"/>
    <hyperlink r:id="rId1410" ref="G926"/>
    <hyperlink r:id="rId1411" ref="G927"/>
    <hyperlink r:id="rId1412" ref="G928"/>
    <hyperlink r:id="rId1413" ref="D929"/>
    <hyperlink r:id="rId1414" ref="G929"/>
    <hyperlink r:id="rId1415" ref="D930"/>
    <hyperlink r:id="rId1416" ref="G930"/>
    <hyperlink r:id="rId1417" ref="D931"/>
    <hyperlink r:id="rId1418" ref="G931"/>
    <hyperlink r:id="rId1419" ref="D932"/>
    <hyperlink r:id="rId1420" ref="G932"/>
    <hyperlink r:id="rId1421" ref="G933"/>
    <hyperlink r:id="rId1422" ref="D934"/>
    <hyperlink r:id="rId1423" ref="G934"/>
    <hyperlink r:id="rId1424" ref="G935"/>
    <hyperlink r:id="rId1425" ref="G936"/>
    <hyperlink r:id="rId1426" ref="G937"/>
    <hyperlink r:id="rId1427" ref="G938"/>
    <hyperlink r:id="rId1428" ref="D939"/>
    <hyperlink r:id="rId1429" ref="G939"/>
    <hyperlink r:id="rId1430" ref="D940"/>
    <hyperlink r:id="rId1431" ref="G940"/>
    <hyperlink r:id="rId1432" ref="D941"/>
    <hyperlink r:id="rId1433" ref="G941"/>
    <hyperlink r:id="rId1434" ref="G942"/>
    <hyperlink r:id="rId1435" ref="D943"/>
    <hyperlink r:id="rId1436" ref="G943"/>
    <hyperlink r:id="rId1437" ref="D944"/>
    <hyperlink r:id="rId1438" ref="G944"/>
    <hyperlink r:id="rId1439" ref="G945"/>
    <hyperlink r:id="rId1440" ref="D946"/>
    <hyperlink r:id="rId1441" ref="G946"/>
    <hyperlink r:id="rId1442" ref="D947"/>
    <hyperlink r:id="rId1443" ref="G947"/>
    <hyperlink r:id="rId1444" ref="G948"/>
    <hyperlink r:id="rId1445" ref="D949"/>
    <hyperlink r:id="rId1446" ref="G949"/>
    <hyperlink r:id="rId1447" ref="G950"/>
    <hyperlink r:id="rId1448" ref="G951"/>
    <hyperlink r:id="rId1449" ref="D952"/>
    <hyperlink r:id="rId1450" ref="G952"/>
    <hyperlink r:id="rId1451" ref="D953"/>
    <hyperlink r:id="rId1452" ref="G953"/>
    <hyperlink r:id="rId1453" ref="G954"/>
    <hyperlink r:id="rId1454" ref="D955"/>
    <hyperlink r:id="rId1455" ref="G955"/>
    <hyperlink r:id="rId1456" ref="D956"/>
    <hyperlink r:id="rId1457" ref="G956"/>
    <hyperlink r:id="rId1458" ref="G957"/>
    <hyperlink r:id="rId1459" ref="D958"/>
    <hyperlink r:id="rId1460" ref="G958"/>
    <hyperlink r:id="rId1461" ref="D959"/>
    <hyperlink r:id="rId1462" ref="G959"/>
    <hyperlink r:id="rId1463" ref="G960"/>
    <hyperlink r:id="rId1464" ref="G961"/>
    <hyperlink r:id="rId1465" ref="D962"/>
    <hyperlink r:id="rId1466" ref="G962"/>
    <hyperlink r:id="rId1467" ref="D963"/>
    <hyperlink r:id="rId1468" ref="G963"/>
    <hyperlink r:id="rId1469" ref="D964"/>
    <hyperlink r:id="rId1470" ref="G964"/>
    <hyperlink r:id="rId1471" ref="G965"/>
    <hyperlink r:id="rId1472" ref="G966"/>
    <hyperlink r:id="rId1473" ref="G967"/>
    <hyperlink r:id="rId1474" ref="D968"/>
    <hyperlink r:id="rId1475" ref="G968"/>
    <hyperlink r:id="rId1476" ref="D969"/>
    <hyperlink r:id="rId1477" ref="G969"/>
    <hyperlink r:id="rId1478" ref="D970"/>
    <hyperlink r:id="rId1479" ref="G970"/>
    <hyperlink r:id="rId1480" ref="G971"/>
    <hyperlink r:id="rId1481" ref="D972"/>
    <hyperlink r:id="rId1482" ref="G972"/>
    <hyperlink r:id="rId1483" ref="G973"/>
    <hyperlink r:id="rId1484" ref="D974"/>
    <hyperlink r:id="rId1485" ref="G974"/>
    <hyperlink r:id="rId1486" ref="D975"/>
    <hyperlink r:id="rId1487" ref="G975"/>
    <hyperlink r:id="rId1488" ref="D976"/>
    <hyperlink r:id="rId1489" ref="G976"/>
    <hyperlink r:id="rId1490" ref="D977"/>
    <hyperlink r:id="rId1491" ref="G977"/>
    <hyperlink r:id="rId1492" ref="D978"/>
    <hyperlink r:id="rId1493" ref="G978"/>
    <hyperlink r:id="rId1494" ref="D979"/>
    <hyperlink r:id="rId1495" ref="G979"/>
    <hyperlink r:id="rId1496" ref="G980"/>
    <hyperlink r:id="rId1497" ref="G981"/>
    <hyperlink r:id="rId1498" ref="G982"/>
    <hyperlink r:id="rId1499" ref="D983"/>
    <hyperlink r:id="rId1500" ref="G983"/>
    <hyperlink r:id="rId1501" ref="D984"/>
    <hyperlink r:id="rId1502" ref="G984"/>
    <hyperlink r:id="rId1503" ref="D985"/>
    <hyperlink r:id="rId1504" ref="G985"/>
    <hyperlink r:id="rId1505" ref="D986"/>
    <hyperlink r:id="rId1506" ref="G986"/>
    <hyperlink r:id="rId1507" ref="G987"/>
    <hyperlink r:id="rId1508" ref="G988"/>
    <hyperlink r:id="rId1509" ref="D989"/>
    <hyperlink r:id="rId1510" ref="G989"/>
    <hyperlink r:id="rId1511" ref="G990"/>
    <hyperlink r:id="rId1512" ref="G991"/>
    <hyperlink r:id="rId1513" ref="D992"/>
    <hyperlink r:id="rId1514" ref="G992"/>
    <hyperlink r:id="rId1515" ref="D993"/>
    <hyperlink r:id="rId1516" ref="G993"/>
    <hyperlink r:id="rId1517" ref="D994"/>
    <hyperlink r:id="rId1518" ref="G994"/>
    <hyperlink r:id="rId1519" ref="G995"/>
    <hyperlink r:id="rId1520" ref="D996"/>
    <hyperlink r:id="rId1521" ref="G996"/>
    <hyperlink r:id="rId1522" ref="G997"/>
    <hyperlink r:id="rId1523" ref="G998"/>
    <hyperlink r:id="rId1524" ref="D999"/>
    <hyperlink r:id="rId1525" ref="G999"/>
    <hyperlink r:id="rId1526" ref="D1000"/>
    <hyperlink r:id="rId1527" ref="G1000"/>
    <hyperlink r:id="rId1528" ref="G1001"/>
    <hyperlink r:id="rId1529" ref="G1002"/>
    <hyperlink r:id="rId1530" ref="G1003"/>
    <hyperlink r:id="rId1531" ref="D1004"/>
    <hyperlink r:id="rId1532" ref="G1004"/>
    <hyperlink r:id="rId1533" ref="D1005"/>
    <hyperlink r:id="rId1534" ref="G1005"/>
    <hyperlink r:id="rId1535" ref="G1006"/>
    <hyperlink r:id="rId1536" ref="G1007"/>
    <hyperlink r:id="rId1537" ref="D1008"/>
    <hyperlink r:id="rId1538" ref="G1008"/>
    <hyperlink r:id="rId1539" ref="G1009"/>
    <hyperlink r:id="rId1540" ref="G1010"/>
    <hyperlink r:id="rId1541" ref="G1011"/>
    <hyperlink r:id="rId1542" ref="G1012"/>
    <hyperlink r:id="rId1543" ref="D1013"/>
    <hyperlink r:id="rId1544" ref="G1013"/>
    <hyperlink r:id="rId1545" ref="G1014"/>
    <hyperlink r:id="rId1546" ref="G1015"/>
    <hyperlink r:id="rId1547" ref="G1016"/>
    <hyperlink r:id="rId1548" ref="D1017"/>
    <hyperlink r:id="rId1549" ref="G1017"/>
    <hyperlink r:id="rId1550" ref="G1018"/>
    <hyperlink r:id="rId1551" ref="D1019"/>
    <hyperlink r:id="rId1552" ref="G1019"/>
    <hyperlink r:id="rId1553" ref="G1020"/>
    <hyperlink r:id="rId1554" ref="G1021"/>
    <hyperlink r:id="rId1555" ref="G1022"/>
    <hyperlink r:id="rId1556" ref="D1023"/>
    <hyperlink r:id="rId1557" ref="G1023"/>
    <hyperlink r:id="rId1558" ref="D1024"/>
    <hyperlink r:id="rId1559" ref="G1024"/>
    <hyperlink r:id="rId1560" ref="D1025"/>
    <hyperlink r:id="rId1561" ref="G1025"/>
    <hyperlink r:id="rId1562" ref="G1026"/>
    <hyperlink r:id="rId1563" ref="D1027"/>
    <hyperlink r:id="rId1564" ref="G1027"/>
    <hyperlink r:id="rId1565" ref="G1028"/>
    <hyperlink r:id="rId1566" ref="G1029"/>
    <hyperlink r:id="rId1567" ref="D1030"/>
    <hyperlink r:id="rId1568" ref="G1030"/>
    <hyperlink r:id="rId1569" ref="G1031"/>
    <hyperlink r:id="rId1570" ref="G1032"/>
    <hyperlink r:id="rId1571" ref="D1033"/>
    <hyperlink r:id="rId1572" ref="G1033"/>
    <hyperlink r:id="rId1573" ref="D1034"/>
    <hyperlink r:id="rId1574" ref="G1034"/>
    <hyperlink r:id="rId1575" ref="G1035"/>
    <hyperlink r:id="rId1576" ref="D1036"/>
    <hyperlink r:id="rId1577" ref="G1036"/>
    <hyperlink r:id="rId1578" ref="D1037"/>
    <hyperlink r:id="rId1579" ref="G1037"/>
    <hyperlink r:id="rId1580" ref="G1038"/>
    <hyperlink r:id="rId1581" ref="G1039"/>
    <hyperlink r:id="rId1582" ref="D1040"/>
    <hyperlink r:id="rId1583" ref="G1040"/>
    <hyperlink r:id="rId1584" ref="G1041"/>
    <hyperlink r:id="rId1585" ref="D1042"/>
    <hyperlink r:id="rId1586" ref="G1042"/>
    <hyperlink r:id="rId1587" ref="D1043"/>
    <hyperlink r:id="rId1588" ref="G1043"/>
    <hyperlink r:id="rId1589" ref="G1044"/>
    <hyperlink r:id="rId1590" ref="G1045"/>
    <hyperlink r:id="rId1591" ref="G1046"/>
    <hyperlink r:id="rId1592" ref="G1047"/>
    <hyperlink r:id="rId1593" ref="D1048"/>
    <hyperlink r:id="rId1594" ref="G1048"/>
    <hyperlink r:id="rId1595" ref="D1049"/>
    <hyperlink r:id="rId1596" ref="G1049"/>
    <hyperlink r:id="rId1597" ref="D1050"/>
    <hyperlink r:id="rId1598" ref="G1050"/>
    <hyperlink r:id="rId1599" ref="D1051"/>
    <hyperlink r:id="rId1600" ref="G1051"/>
    <hyperlink r:id="rId1601" ref="G1052"/>
    <hyperlink r:id="rId1602" ref="G1053"/>
    <hyperlink r:id="rId1603" ref="D1054"/>
    <hyperlink r:id="rId1604" ref="G1054"/>
    <hyperlink r:id="rId1605" ref="D1055"/>
    <hyperlink r:id="rId1606" ref="G1055"/>
    <hyperlink r:id="rId1607" ref="D1056"/>
    <hyperlink r:id="rId1608" ref="G1056"/>
    <hyperlink r:id="rId1609" ref="G1057"/>
    <hyperlink r:id="rId1610" ref="D1058"/>
    <hyperlink r:id="rId1611" ref="G1058"/>
    <hyperlink r:id="rId1612" ref="D1059"/>
    <hyperlink r:id="rId1613" ref="G1059"/>
    <hyperlink r:id="rId1614" ref="G1060"/>
    <hyperlink r:id="rId1615" ref="D1061"/>
    <hyperlink r:id="rId1616" ref="G1061"/>
    <hyperlink r:id="rId1617" ref="G1062"/>
    <hyperlink r:id="rId1618" ref="D1063"/>
    <hyperlink r:id="rId1619" ref="G1063"/>
    <hyperlink r:id="rId1620" ref="G1064"/>
    <hyperlink r:id="rId1621" ref="G1065"/>
    <hyperlink r:id="rId1622" ref="D1066"/>
    <hyperlink r:id="rId1623" ref="G1066"/>
    <hyperlink r:id="rId1624" ref="D1067"/>
    <hyperlink r:id="rId1625" ref="G1067"/>
    <hyperlink r:id="rId1626" ref="G1068"/>
    <hyperlink r:id="rId1627" ref="D1069"/>
    <hyperlink r:id="rId1628" ref="G1069"/>
    <hyperlink r:id="rId1629" ref="D1070"/>
    <hyperlink r:id="rId1630" ref="G1070"/>
    <hyperlink r:id="rId1631" ref="G1071"/>
    <hyperlink r:id="rId1632" ref="G1072"/>
    <hyperlink r:id="rId1633" ref="D1073"/>
    <hyperlink r:id="rId1634" ref="G1073"/>
    <hyperlink r:id="rId1635" ref="G1074"/>
    <hyperlink r:id="rId1636" ref="G1075"/>
    <hyperlink r:id="rId1637" ref="G1076"/>
    <hyperlink r:id="rId1638" ref="D1077"/>
    <hyperlink r:id="rId1639" ref="G1077"/>
    <hyperlink r:id="rId1640" ref="G1078"/>
    <hyperlink r:id="rId1641" ref="D1079"/>
    <hyperlink r:id="rId1642" ref="G1079"/>
    <hyperlink r:id="rId1643" ref="G1080"/>
    <hyperlink r:id="rId1644" ref="D1081"/>
    <hyperlink r:id="rId1645" ref="G1081"/>
    <hyperlink r:id="rId1646" ref="D1082"/>
    <hyperlink r:id="rId1647" ref="G1082"/>
    <hyperlink r:id="rId1648" ref="G1083"/>
    <hyperlink r:id="rId1649" ref="D1084"/>
    <hyperlink r:id="rId1650" ref="G1084"/>
    <hyperlink r:id="rId1651" ref="G1085"/>
    <hyperlink r:id="rId1652" ref="G1086"/>
    <hyperlink r:id="rId1653" ref="D1087"/>
    <hyperlink r:id="rId1654" ref="G1087"/>
    <hyperlink r:id="rId1655" ref="D1088"/>
    <hyperlink r:id="rId1656" ref="G1088"/>
    <hyperlink r:id="rId1657" ref="D1089"/>
    <hyperlink r:id="rId1658" ref="G1089"/>
    <hyperlink r:id="rId1659" ref="G1090"/>
    <hyperlink r:id="rId1660" ref="G1091"/>
    <hyperlink r:id="rId1661" ref="D1092"/>
    <hyperlink r:id="rId1662" ref="G1092"/>
    <hyperlink r:id="rId1663" ref="D1093"/>
    <hyperlink r:id="rId1664" ref="G1093"/>
    <hyperlink r:id="rId1665" ref="G1094"/>
    <hyperlink r:id="rId1666" ref="D1095"/>
    <hyperlink r:id="rId1667" ref="G1095"/>
    <hyperlink r:id="rId1668" ref="G1096"/>
    <hyperlink r:id="rId1669" ref="D1097"/>
    <hyperlink r:id="rId1670" ref="G1097"/>
    <hyperlink r:id="rId1671" ref="D1098"/>
    <hyperlink r:id="rId1672" ref="G1098"/>
    <hyperlink r:id="rId1673" ref="D1099"/>
    <hyperlink r:id="rId1674" ref="G1099"/>
    <hyperlink r:id="rId1675" ref="D1100"/>
    <hyperlink r:id="rId1676" ref="G1100"/>
    <hyperlink r:id="rId1677" ref="D1101"/>
    <hyperlink r:id="rId1678" ref="G1101"/>
    <hyperlink r:id="rId1679" ref="D1102"/>
    <hyperlink r:id="rId1680" ref="G1102"/>
    <hyperlink r:id="rId1681" ref="G1103"/>
    <hyperlink r:id="rId1682" ref="G1104"/>
    <hyperlink r:id="rId1683" ref="D1105"/>
    <hyperlink r:id="rId1684" ref="G1105"/>
    <hyperlink r:id="rId1685" ref="D1106"/>
    <hyperlink r:id="rId1686" ref="G1106"/>
    <hyperlink r:id="rId1687" ref="G1107"/>
    <hyperlink r:id="rId1688" ref="G1108"/>
    <hyperlink r:id="rId1689" ref="G1109"/>
    <hyperlink r:id="rId1690" ref="G1110"/>
    <hyperlink r:id="rId1691" ref="G1111"/>
    <hyperlink r:id="rId1692" ref="D1112"/>
    <hyperlink r:id="rId1693" ref="G1112"/>
    <hyperlink r:id="rId1694" ref="D1113"/>
    <hyperlink r:id="rId1695" ref="G1113"/>
    <hyperlink r:id="rId1696" ref="D1114"/>
    <hyperlink r:id="rId1697" ref="G1114"/>
    <hyperlink r:id="rId1698" ref="G1115"/>
    <hyperlink r:id="rId1699" ref="D1116"/>
    <hyperlink r:id="rId1700" ref="G1116"/>
    <hyperlink r:id="rId1701" ref="G1117"/>
    <hyperlink r:id="rId1702" ref="D1118"/>
    <hyperlink r:id="rId1703" ref="G1118"/>
    <hyperlink r:id="rId1704" ref="D1119"/>
    <hyperlink r:id="rId1705" ref="G1119"/>
    <hyperlink r:id="rId1706" ref="G1120"/>
    <hyperlink r:id="rId1707" ref="D1121"/>
    <hyperlink r:id="rId1708" ref="G1121"/>
    <hyperlink r:id="rId1709" ref="G1122"/>
    <hyperlink r:id="rId1710" ref="D1123"/>
    <hyperlink r:id="rId1711" ref="G1123"/>
    <hyperlink r:id="rId1712" ref="G1124"/>
    <hyperlink r:id="rId1713" ref="D1125"/>
    <hyperlink r:id="rId1714" ref="G1125"/>
    <hyperlink r:id="rId1715" ref="D1126"/>
    <hyperlink r:id="rId1716" ref="G1126"/>
    <hyperlink r:id="rId1717" ref="D1127"/>
    <hyperlink r:id="rId1718" ref="G1127"/>
    <hyperlink r:id="rId1719" ref="D1128"/>
    <hyperlink r:id="rId1720" ref="G1128"/>
    <hyperlink r:id="rId1721" ref="D1129"/>
    <hyperlink r:id="rId1722" ref="G1129"/>
    <hyperlink r:id="rId1723" ref="G1130"/>
    <hyperlink r:id="rId1724" ref="D1131"/>
    <hyperlink r:id="rId1725" ref="G1131"/>
    <hyperlink r:id="rId1726" ref="D1132"/>
    <hyperlink r:id="rId1727" ref="G1132"/>
    <hyperlink r:id="rId1728" ref="D1133"/>
    <hyperlink r:id="rId1729" ref="G1133"/>
    <hyperlink r:id="rId1730" ref="D1134"/>
    <hyperlink r:id="rId1731" ref="G1134"/>
    <hyperlink r:id="rId1732" ref="D1135"/>
    <hyperlink r:id="rId1733" ref="G1135"/>
    <hyperlink r:id="rId1734" ref="G1136"/>
    <hyperlink r:id="rId1735" ref="D1137"/>
    <hyperlink r:id="rId1736" ref="G1137"/>
    <hyperlink r:id="rId1737" ref="G1138"/>
    <hyperlink r:id="rId1738" ref="D1139"/>
    <hyperlink r:id="rId1739" ref="G1139"/>
    <hyperlink r:id="rId1740" ref="D1140"/>
    <hyperlink r:id="rId1741" ref="G1140"/>
    <hyperlink r:id="rId1742" ref="G1141"/>
    <hyperlink r:id="rId1743" ref="D1142"/>
    <hyperlink r:id="rId1744" ref="G1142"/>
    <hyperlink r:id="rId1745" ref="G1143"/>
    <hyperlink r:id="rId1746" ref="D1144"/>
    <hyperlink r:id="rId1747" ref="G1144"/>
    <hyperlink r:id="rId1748" ref="G1145"/>
    <hyperlink r:id="rId1749" ref="D1146"/>
    <hyperlink r:id="rId1750" ref="G1146"/>
    <hyperlink r:id="rId1751" ref="D1147"/>
    <hyperlink r:id="rId1752" ref="G1147"/>
    <hyperlink r:id="rId1753" ref="D1148"/>
    <hyperlink r:id="rId1754" ref="G1148"/>
    <hyperlink r:id="rId1755" ref="D1149"/>
    <hyperlink r:id="rId1756" ref="G1149"/>
    <hyperlink r:id="rId1757" ref="D1150"/>
    <hyperlink r:id="rId1758" ref="G1150"/>
    <hyperlink r:id="rId1759" ref="G1151"/>
    <hyperlink r:id="rId1760" ref="D1152"/>
    <hyperlink r:id="rId1761" ref="G1152"/>
    <hyperlink r:id="rId1762" ref="G1153"/>
    <hyperlink r:id="rId1763" ref="D1154"/>
    <hyperlink r:id="rId1764" ref="G1154"/>
    <hyperlink r:id="rId1765" ref="D1155"/>
    <hyperlink r:id="rId1766" ref="G1155"/>
    <hyperlink r:id="rId1767" ref="G1156"/>
    <hyperlink r:id="rId1768" ref="D1157"/>
    <hyperlink r:id="rId1769" ref="G1157"/>
    <hyperlink r:id="rId1770" ref="G1158"/>
    <hyperlink r:id="rId1771" ref="D1159"/>
    <hyperlink r:id="rId1772" ref="G1159"/>
    <hyperlink r:id="rId1773" ref="G1160"/>
    <hyperlink r:id="rId1774" ref="D1161"/>
    <hyperlink r:id="rId1775" ref="G1161"/>
    <hyperlink r:id="rId1776" ref="D1162"/>
    <hyperlink r:id="rId1777" ref="G1162"/>
    <hyperlink r:id="rId1778" ref="D1163"/>
    <hyperlink r:id="rId1779" ref="G1163"/>
    <hyperlink r:id="rId1780" ref="D1164"/>
    <hyperlink r:id="rId1781" ref="G1164"/>
    <hyperlink r:id="rId1782" ref="D1165"/>
    <hyperlink r:id="rId1783" ref="G1165"/>
    <hyperlink r:id="rId1784" ref="G1166"/>
    <hyperlink r:id="rId1785" ref="D1167"/>
    <hyperlink r:id="rId1786" ref="G1167"/>
    <hyperlink r:id="rId1787" ref="D1168"/>
    <hyperlink r:id="rId1788" ref="G1168"/>
    <hyperlink r:id="rId1789" ref="D1169"/>
    <hyperlink r:id="rId1790" ref="G1169"/>
    <hyperlink r:id="rId1791" ref="D1170"/>
    <hyperlink r:id="rId1792" ref="G1170"/>
    <hyperlink r:id="rId1793" ref="G1171"/>
    <hyperlink r:id="rId1794" ref="G1172"/>
    <hyperlink r:id="rId1795" ref="G1173"/>
    <hyperlink r:id="rId1796" ref="D1174"/>
    <hyperlink r:id="rId1797" ref="G1174"/>
    <hyperlink r:id="rId1798" ref="G1175"/>
    <hyperlink r:id="rId1799" ref="D1176"/>
    <hyperlink r:id="rId1800" ref="G1176"/>
    <hyperlink r:id="rId1801" ref="D1177"/>
    <hyperlink r:id="rId1802" ref="G1177"/>
    <hyperlink r:id="rId1803" ref="G1178"/>
    <hyperlink r:id="rId1804" ref="D1179"/>
    <hyperlink r:id="rId1805" ref="G1179"/>
    <hyperlink r:id="rId1806" ref="G1180"/>
    <hyperlink r:id="rId1807" ref="D1181"/>
    <hyperlink r:id="rId1808" ref="G1181"/>
    <hyperlink r:id="rId1809" ref="G1182"/>
    <hyperlink r:id="rId1810" ref="G1183"/>
    <hyperlink r:id="rId1811" ref="G1184"/>
    <hyperlink r:id="rId1812" ref="D1185"/>
    <hyperlink r:id="rId1813" ref="G1185"/>
    <hyperlink r:id="rId1814" ref="D1186"/>
    <hyperlink r:id="rId1815" ref="G1186"/>
    <hyperlink r:id="rId1816" ref="D1187"/>
    <hyperlink r:id="rId1817" ref="G1187"/>
    <hyperlink r:id="rId1818" ref="D1188"/>
    <hyperlink r:id="rId1819" ref="G1188"/>
    <hyperlink r:id="rId1820" ref="G1189"/>
    <hyperlink r:id="rId1821" ref="G1190"/>
    <hyperlink r:id="rId1822" ref="D1191"/>
    <hyperlink r:id="rId1823" ref="G1191"/>
    <hyperlink r:id="rId1824" ref="G1192"/>
    <hyperlink r:id="rId1825" ref="G1193"/>
    <hyperlink r:id="rId1826" ref="D1194"/>
    <hyperlink r:id="rId1827" ref="G1194"/>
    <hyperlink r:id="rId1828" ref="G1195"/>
    <hyperlink r:id="rId1829" ref="D1196"/>
    <hyperlink r:id="rId1830" ref="G1196"/>
    <hyperlink r:id="rId1831" ref="G1197"/>
    <hyperlink r:id="rId1832" ref="G1198"/>
    <hyperlink r:id="rId1833" ref="D1199"/>
    <hyperlink r:id="rId1834" ref="G1199"/>
    <hyperlink r:id="rId1835" ref="D1200"/>
    <hyperlink r:id="rId1836" ref="G1200"/>
    <hyperlink r:id="rId1837" ref="D1201"/>
    <hyperlink r:id="rId1838" ref="G1201"/>
    <hyperlink r:id="rId1839" ref="D1202"/>
    <hyperlink r:id="rId1840" ref="G1202"/>
    <hyperlink r:id="rId1841" ref="G1203"/>
    <hyperlink r:id="rId1842" ref="D1204"/>
    <hyperlink r:id="rId1843" ref="G1204"/>
    <hyperlink r:id="rId1844" ref="D1205"/>
    <hyperlink r:id="rId1845" ref="G1205"/>
    <hyperlink r:id="rId1846" ref="G1206"/>
    <hyperlink r:id="rId1847" ref="G1207"/>
    <hyperlink r:id="rId1848" ref="D1208"/>
    <hyperlink r:id="rId1849" ref="G1208"/>
    <hyperlink r:id="rId1850" ref="G1209"/>
    <hyperlink r:id="rId1851" ref="G1210"/>
    <hyperlink r:id="rId1852" ref="G1211"/>
    <hyperlink r:id="rId1853" ref="D1212"/>
    <hyperlink r:id="rId1854" ref="G1212"/>
    <hyperlink r:id="rId1855" ref="G1213"/>
    <hyperlink r:id="rId1856" ref="G1214"/>
    <hyperlink r:id="rId1857" ref="D1215"/>
    <hyperlink r:id="rId1858" ref="G1215"/>
    <hyperlink r:id="rId1859" ref="G1216"/>
    <hyperlink r:id="rId1860" ref="G1217"/>
    <hyperlink r:id="rId1861" ref="D1218"/>
    <hyperlink r:id="rId1862" ref="G1218"/>
    <hyperlink r:id="rId1863" ref="G1219"/>
    <hyperlink r:id="rId1864" ref="D1220"/>
    <hyperlink r:id="rId1865" ref="G1220"/>
    <hyperlink r:id="rId1866" ref="G1221"/>
    <hyperlink r:id="rId1867" ref="G1222"/>
    <hyperlink r:id="rId1868" ref="D1223"/>
    <hyperlink r:id="rId1869" ref="G1223"/>
    <hyperlink r:id="rId1870" ref="G1224"/>
    <hyperlink r:id="rId1871" ref="D1225"/>
    <hyperlink r:id="rId1872" ref="G1225"/>
    <hyperlink r:id="rId1873" ref="G1226"/>
    <hyperlink r:id="rId1874" ref="D1227"/>
    <hyperlink r:id="rId1875" ref="G1227"/>
    <hyperlink r:id="rId1876" ref="G1228"/>
    <hyperlink r:id="rId1877" ref="G1229"/>
    <hyperlink r:id="rId1878" ref="G1230"/>
    <hyperlink r:id="rId1879" ref="D1231"/>
    <hyperlink r:id="rId1880" ref="G1231"/>
    <hyperlink r:id="rId1881" ref="G1232"/>
    <hyperlink r:id="rId1882" ref="G1233"/>
    <hyperlink r:id="rId1883" ref="D1234"/>
    <hyperlink r:id="rId1884" ref="G1234"/>
    <hyperlink r:id="rId1885" ref="D1235"/>
    <hyperlink r:id="rId1886" ref="G1235"/>
    <hyperlink r:id="rId1887" ref="G1236"/>
    <hyperlink r:id="rId1888" ref="D1237"/>
    <hyperlink r:id="rId1889" ref="G1237"/>
    <hyperlink r:id="rId1890" ref="G1238"/>
    <hyperlink r:id="rId1891" ref="G1239"/>
    <hyperlink r:id="rId1892" ref="D1240"/>
    <hyperlink r:id="rId1893" ref="G1240"/>
    <hyperlink r:id="rId1894" ref="D1241"/>
    <hyperlink r:id="rId1895" ref="G1241"/>
    <hyperlink r:id="rId1896" ref="G1242"/>
    <hyperlink r:id="rId1897" ref="D1243"/>
    <hyperlink r:id="rId1898" ref="G1243"/>
    <hyperlink r:id="rId1899" ref="D1244"/>
    <hyperlink r:id="rId1900" ref="G1244"/>
    <hyperlink r:id="rId1901" ref="G1245"/>
    <hyperlink r:id="rId1902" ref="D1246"/>
    <hyperlink r:id="rId1903" ref="G1246"/>
    <hyperlink r:id="rId1904" ref="G1247"/>
    <hyperlink r:id="rId1905" ref="G1248"/>
    <hyperlink r:id="rId1906" ref="D1249"/>
    <hyperlink r:id="rId1907" ref="G1249"/>
    <hyperlink r:id="rId1908" ref="D1250"/>
    <hyperlink r:id="rId1909" ref="G1250"/>
    <hyperlink r:id="rId1910" ref="G1251"/>
    <hyperlink r:id="rId1911" ref="D1252"/>
    <hyperlink r:id="rId1912" ref="G1252"/>
    <hyperlink r:id="rId1913" ref="D1253"/>
    <hyperlink r:id="rId1914" ref="G1253"/>
    <hyperlink r:id="rId1915" ref="D1254"/>
    <hyperlink r:id="rId1916" ref="G1254"/>
    <hyperlink r:id="rId1917" ref="D1255"/>
    <hyperlink r:id="rId1918" ref="G1255"/>
    <hyperlink r:id="rId1919" ref="D1256"/>
    <hyperlink r:id="rId1920" ref="G1256"/>
    <hyperlink r:id="rId1921" ref="D1257"/>
    <hyperlink r:id="rId1922" ref="G1257"/>
    <hyperlink r:id="rId1923" ref="D1258"/>
    <hyperlink r:id="rId1924" ref="G1258"/>
    <hyperlink r:id="rId1925" ref="G1259"/>
    <hyperlink r:id="rId1926" ref="G1260"/>
    <hyperlink r:id="rId1927" ref="D1261"/>
    <hyperlink r:id="rId1928" ref="G1261"/>
    <hyperlink r:id="rId1929" ref="D1262"/>
    <hyperlink r:id="rId1930" ref="G1262"/>
    <hyperlink r:id="rId1931" ref="D1263"/>
    <hyperlink r:id="rId1932" ref="G1263"/>
    <hyperlink r:id="rId1933" ref="G1264"/>
    <hyperlink r:id="rId1934" ref="G1265"/>
    <hyperlink r:id="rId1935" ref="D1266"/>
    <hyperlink r:id="rId1936" ref="G1266"/>
    <hyperlink r:id="rId1937" ref="G1267"/>
    <hyperlink r:id="rId1938" ref="D1268"/>
    <hyperlink r:id="rId1939" ref="G1268"/>
    <hyperlink r:id="rId1940" ref="G1269"/>
    <hyperlink r:id="rId1941" ref="D1270"/>
    <hyperlink r:id="rId1942" ref="G1270"/>
    <hyperlink r:id="rId1943" ref="G1271"/>
    <hyperlink r:id="rId1944" ref="D1272"/>
    <hyperlink r:id="rId1945" ref="G1272"/>
    <hyperlink r:id="rId1946" ref="D1273"/>
    <hyperlink r:id="rId1947" ref="G1273"/>
    <hyperlink r:id="rId1948" ref="D1274"/>
    <hyperlink r:id="rId1949" ref="G1274"/>
    <hyperlink r:id="rId1950" ref="D1275"/>
    <hyperlink r:id="rId1951" ref="G1275"/>
    <hyperlink r:id="rId1952" ref="D1276"/>
    <hyperlink r:id="rId1953" ref="G1276"/>
    <hyperlink r:id="rId1954" ref="D1277"/>
    <hyperlink r:id="rId1955" ref="G1277"/>
    <hyperlink r:id="rId1956" ref="D1278"/>
    <hyperlink r:id="rId1957" ref="G1278"/>
    <hyperlink r:id="rId1958" ref="D1279"/>
    <hyperlink r:id="rId1959" ref="G1279"/>
    <hyperlink r:id="rId1960" ref="G1280"/>
    <hyperlink r:id="rId1961" ref="G1281"/>
    <hyperlink r:id="rId1962" ref="D1282"/>
    <hyperlink r:id="rId1963" ref="G1282"/>
    <hyperlink r:id="rId1964" ref="D1283"/>
    <hyperlink r:id="rId1965" ref="G1283"/>
    <hyperlink r:id="rId1966" ref="D1284"/>
    <hyperlink r:id="rId1967" ref="G1284"/>
    <hyperlink r:id="rId1968" ref="D1285"/>
    <hyperlink r:id="rId1969" ref="G1285"/>
    <hyperlink r:id="rId1970" ref="G1286"/>
    <hyperlink r:id="rId1971" ref="G1287"/>
    <hyperlink r:id="rId1972" ref="D1288"/>
    <hyperlink r:id="rId1973" ref="G1288"/>
    <hyperlink r:id="rId1974" ref="D1289"/>
    <hyperlink r:id="rId1975" ref="G1289"/>
    <hyperlink r:id="rId1976" ref="D1290"/>
    <hyperlink r:id="rId1977" ref="G1290"/>
    <hyperlink r:id="rId1978" ref="D1291"/>
    <hyperlink r:id="rId1979" ref="G1291"/>
    <hyperlink r:id="rId1980" ref="G1292"/>
    <hyperlink r:id="rId1981" ref="D1293"/>
    <hyperlink r:id="rId1982" ref="G1293"/>
    <hyperlink r:id="rId1983" ref="D1294"/>
    <hyperlink r:id="rId1984" ref="G1294"/>
    <hyperlink r:id="rId1985" ref="D1295"/>
    <hyperlink r:id="rId1986" ref="G1295"/>
    <hyperlink r:id="rId1987" ref="D1296"/>
    <hyperlink r:id="rId1988" ref="G1296"/>
    <hyperlink r:id="rId1989" ref="G1297"/>
    <hyperlink r:id="rId1990" ref="G1298"/>
    <hyperlink r:id="rId1991" ref="D1299"/>
    <hyperlink r:id="rId1992" ref="G1299"/>
    <hyperlink r:id="rId1993" ref="G1300"/>
    <hyperlink r:id="rId1994" ref="D1301"/>
    <hyperlink r:id="rId1995" ref="G1301"/>
    <hyperlink r:id="rId1996" ref="G1302"/>
    <hyperlink r:id="rId1997" ref="D1303"/>
    <hyperlink r:id="rId1998" ref="G1303"/>
    <hyperlink r:id="rId1999" ref="D1304"/>
    <hyperlink r:id="rId2000" ref="G1304"/>
    <hyperlink r:id="rId2001" ref="D1305"/>
    <hyperlink r:id="rId2002" ref="G1305"/>
    <hyperlink r:id="rId2003" ref="D1306"/>
    <hyperlink r:id="rId2004" ref="G1306"/>
    <hyperlink r:id="rId2005" ref="G1307"/>
    <hyperlink r:id="rId2006" ref="D1308"/>
    <hyperlink r:id="rId2007" ref="G1308"/>
    <hyperlink r:id="rId2008" ref="G1309"/>
    <hyperlink r:id="rId2009" ref="D1310"/>
    <hyperlink r:id="rId2010" ref="G1310"/>
    <hyperlink r:id="rId2011" ref="D1311"/>
    <hyperlink r:id="rId2012" ref="G1311"/>
    <hyperlink r:id="rId2013" ref="D1312"/>
    <hyperlink r:id="rId2014" ref="G1312"/>
    <hyperlink r:id="rId2015" ref="G1313"/>
    <hyperlink r:id="rId2016" ref="G1314"/>
    <hyperlink r:id="rId2017" ref="D1315"/>
    <hyperlink r:id="rId2018" ref="G1315"/>
    <hyperlink r:id="rId2019" ref="G1316"/>
    <hyperlink r:id="rId2020" ref="D1317"/>
    <hyperlink r:id="rId2021" ref="G1317"/>
    <hyperlink r:id="rId2022" ref="D1318"/>
    <hyperlink r:id="rId2023" ref="G1318"/>
    <hyperlink r:id="rId2024" ref="D1319"/>
    <hyperlink r:id="rId2025" ref="G1319"/>
    <hyperlink r:id="rId2026" ref="D1320"/>
    <hyperlink r:id="rId2027" ref="G1320"/>
    <hyperlink r:id="rId2028" ref="D1321"/>
    <hyperlink r:id="rId2029" ref="G1321"/>
    <hyperlink r:id="rId2030" ref="D1322"/>
    <hyperlink r:id="rId2031" ref="G1322"/>
    <hyperlink r:id="rId2032" ref="D1323"/>
    <hyperlink r:id="rId2033" ref="G1323"/>
    <hyperlink r:id="rId2034" ref="D1324"/>
    <hyperlink r:id="rId2035" ref="G1324"/>
    <hyperlink r:id="rId2036" ref="G1325"/>
    <hyperlink r:id="rId2037" ref="D1326"/>
    <hyperlink r:id="rId2038" ref="G1326"/>
    <hyperlink r:id="rId2039" ref="G1327"/>
    <hyperlink r:id="rId2040" ref="G1328"/>
    <hyperlink r:id="rId2041" ref="G1329"/>
    <hyperlink r:id="rId2042" ref="G1330"/>
    <hyperlink r:id="rId2043" ref="D1331"/>
    <hyperlink r:id="rId2044" ref="G1331"/>
    <hyperlink r:id="rId2045" ref="D1332"/>
    <hyperlink r:id="rId2046" ref="G1332"/>
    <hyperlink r:id="rId2047" ref="D1333"/>
    <hyperlink r:id="rId2048" ref="G1333"/>
    <hyperlink r:id="rId2049" ref="D1334"/>
    <hyperlink r:id="rId2050" ref="G1334"/>
    <hyperlink r:id="rId2051" ref="G1335"/>
    <hyperlink r:id="rId2052" ref="G1336"/>
    <hyperlink r:id="rId2053" ref="G1337"/>
    <hyperlink r:id="rId2054" ref="D1338"/>
    <hyperlink r:id="rId2055" ref="G1338"/>
    <hyperlink r:id="rId2056" ref="G1339"/>
    <hyperlink r:id="rId2057" ref="G1340"/>
    <hyperlink r:id="rId2058" ref="D1341"/>
    <hyperlink r:id="rId2059" ref="G1341"/>
    <hyperlink r:id="rId2060" ref="G1342"/>
    <hyperlink r:id="rId2061" ref="G1343"/>
    <hyperlink r:id="rId2062" ref="D1344"/>
    <hyperlink r:id="rId2063" ref="G1344"/>
    <hyperlink r:id="rId2064" ref="D1345"/>
    <hyperlink r:id="rId2065" ref="G1345"/>
    <hyperlink r:id="rId2066" ref="D1346"/>
    <hyperlink r:id="rId2067" ref="G1346"/>
    <hyperlink r:id="rId2068" ref="G1347"/>
    <hyperlink r:id="rId2069" ref="G1348"/>
    <hyperlink r:id="rId2070" ref="D1349"/>
    <hyperlink r:id="rId2071" ref="G1349"/>
    <hyperlink r:id="rId2072" ref="G1350"/>
    <hyperlink r:id="rId2073" ref="G1351"/>
    <hyperlink r:id="rId2074" ref="G1352"/>
    <hyperlink r:id="rId2075" ref="G1353"/>
    <hyperlink r:id="rId2076" ref="G1354"/>
    <hyperlink r:id="rId2077" ref="G1355"/>
    <hyperlink r:id="rId2078" ref="G1356"/>
    <hyperlink r:id="rId2079" ref="G1357"/>
    <hyperlink r:id="rId2080" ref="D1358"/>
    <hyperlink r:id="rId2081" ref="G1358"/>
    <hyperlink r:id="rId2082" ref="G1359"/>
    <hyperlink r:id="rId2083" ref="G1360"/>
    <hyperlink r:id="rId2084" ref="D1361"/>
    <hyperlink r:id="rId2085" ref="G1361"/>
    <hyperlink r:id="rId2086" ref="D1362"/>
    <hyperlink r:id="rId2087" ref="G1362"/>
    <hyperlink r:id="rId2088" ref="D1363"/>
    <hyperlink r:id="rId2089" ref="G1363"/>
    <hyperlink r:id="rId2090" ref="G1364"/>
    <hyperlink r:id="rId2091" ref="G1365"/>
    <hyperlink r:id="rId2092" ref="G1366"/>
    <hyperlink r:id="rId2093" ref="D1367"/>
    <hyperlink r:id="rId2094" ref="G1367"/>
    <hyperlink r:id="rId2095" ref="D1368"/>
    <hyperlink r:id="rId2096" ref="G1368"/>
    <hyperlink r:id="rId2097" ref="D1369"/>
    <hyperlink r:id="rId2098" ref="G1369"/>
    <hyperlink r:id="rId2099" ref="D1370"/>
    <hyperlink r:id="rId2100" ref="G1370"/>
    <hyperlink r:id="rId2101" ref="D1371"/>
    <hyperlink r:id="rId2102" ref="G1371"/>
    <hyperlink r:id="rId2103" ref="G1372"/>
    <hyperlink r:id="rId2104" ref="G1373"/>
    <hyperlink r:id="rId2105" ref="G1374"/>
    <hyperlink r:id="rId2106" ref="G1375"/>
    <hyperlink r:id="rId2107" ref="D1376"/>
    <hyperlink r:id="rId2108" ref="G1376"/>
    <hyperlink r:id="rId2109" ref="D1377"/>
    <hyperlink r:id="rId2110" ref="G1377"/>
    <hyperlink r:id="rId2111" ref="G1378"/>
    <hyperlink r:id="rId2112" ref="D1379"/>
    <hyperlink r:id="rId2113" ref="G1379"/>
    <hyperlink r:id="rId2114" ref="G1380"/>
    <hyperlink r:id="rId2115" ref="G1381"/>
    <hyperlink r:id="rId2116" ref="G1382"/>
    <hyperlink r:id="rId2117" ref="G1383"/>
    <hyperlink r:id="rId2118" ref="G1384"/>
    <hyperlink r:id="rId2119" ref="G1385"/>
    <hyperlink r:id="rId2120" ref="D1386"/>
    <hyperlink r:id="rId2121" ref="G1386"/>
    <hyperlink r:id="rId2122" ref="G1387"/>
    <hyperlink r:id="rId2123" ref="D1388"/>
    <hyperlink r:id="rId2124" ref="G1388"/>
    <hyperlink r:id="rId2125" ref="G1389"/>
    <hyperlink r:id="rId2126" ref="D1390"/>
    <hyperlink r:id="rId2127" ref="G1390"/>
    <hyperlink r:id="rId2128" ref="G1391"/>
    <hyperlink r:id="rId2129" ref="D1392"/>
    <hyperlink r:id="rId2130" ref="G1392"/>
    <hyperlink r:id="rId2131" ref="D1393"/>
    <hyperlink r:id="rId2132" ref="G1393"/>
    <hyperlink r:id="rId2133" ref="D1394"/>
    <hyperlink r:id="rId2134" ref="G1394"/>
    <hyperlink r:id="rId2135" ref="D1395"/>
    <hyperlink r:id="rId2136" ref="G1395"/>
    <hyperlink r:id="rId2137" ref="D1396"/>
    <hyperlink r:id="rId2138" ref="G1396"/>
    <hyperlink r:id="rId2139" ref="D1397"/>
    <hyperlink r:id="rId2140" ref="G1397"/>
    <hyperlink r:id="rId2141" ref="G1398"/>
    <hyperlink r:id="rId2142" ref="D1399"/>
    <hyperlink r:id="rId2143" ref="G1399"/>
    <hyperlink r:id="rId2144" ref="G1400"/>
    <hyperlink r:id="rId2145" ref="G1401"/>
    <hyperlink r:id="rId2146" ref="D1402"/>
    <hyperlink r:id="rId2147" ref="G1402"/>
    <hyperlink r:id="rId2148" ref="D1403"/>
    <hyperlink r:id="rId2149" ref="G1403"/>
    <hyperlink r:id="rId2150" ref="D1404"/>
    <hyperlink r:id="rId2151" ref="G1404"/>
    <hyperlink r:id="rId2152" ref="G1405"/>
    <hyperlink r:id="rId2153" ref="D1406"/>
    <hyperlink r:id="rId2154" ref="G1406"/>
    <hyperlink r:id="rId2155" ref="G1407"/>
    <hyperlink r:id="rId2156" ref="G1408"/>
    <hyperlink r:id="rId2157" ref="D1409"/>
    <hyperlink r:id="rId2158" ref="G1409"/>
    <hyperlink r:id="rId2159" ref="G1410"/>
    <hyperlink r:id="rId2160" ref="D1411"/>
    <hyperlink r:id="rId2161" ref="G1411"/>
    <hyperlink r:id="rId2162" ref="D1412"/>
    <hyperlink r:id="rId2163" ref="G1412"/>
    <hyperlink r:id="rId2164" ref="D1413"/>
    <hyperlink r:id="rId2165" ref="G1413"/>
    <hyperlink r:id="rId2166" ref="D1414"/>
    <hyperlink r:id="rId2167" ref="G1414"/>
    <hyperlink r:id="rId2168" ref="D1415"/>
    <hyperlink r:id="rId2169" ref="G1415"/>
    <hyperlink r:id="rId2170" ref="G1416"/>
    <hyperlink r:id="rId2171" ref="G1417"/>
    <hyperlink r:id="rId2172" ref="G1418"/>
    <hyperlink r:id="rId2173" ref="D1419"/>
    <hyperlink r:id="rId2174" ref="G1419"/>
    <hyperlink r:id="rId2175" ref="G1420"/>
    <hyperlink r:id="rId2176" ref="D1421"/>
    <hyperlink r:id="rId2177" ref="G1421"/>
    <hyperlink r:id="rId2178" ref="D1422"/>
    <hyperlink r:id="rId2179" ref="G1422"/>
    <hyperlink r:id="rId2180" ref="D1423"/>
    <hyperlink r:id="rId2181" ref="G1423"/>
    <hyperlink r:id="rId2182" ref="G1424"/>
    <hyperlink r:id="rId2183" ref="G1425"/>
    <hyperlink r:id="rId2184" ref="G1426"/>
    <hyperlink r:id="rId2185" ref="D1427"/>
    <hyperlink r:id="rId2186" ref="G1427"/>
    <hyperlink r:id="rId2187" ref="G1428"/>
    <hyperlink r:id="rId2188" ref="D1429"/>
    <hyperlink r:id="rId2189" ref="G1429"/>
    <hyperlink r:id="rId2190" ref="G1430"/>
    <hyperlink r:id="rId2191" ref="G1431"/>
    <hyperlink r:id="rId2192" ref="D1432"/>
    <hyperlink r:id="rId2193" ref="G1432"/>
    <hyperlink r:id="rId2194" ref="G1433"/>
    <hyperlink r:id="rId2195" ref="D1434"/>
    <hyperlink r:id="rId2196" ref="G1434"/>
    <hyperlink r:id="rId2197" ref="D1435"/>
    <hyperlink r:id="rId2198" ref="G1435"/>
    <hyperlink r:id="rId2199" ref="D1436"/>
    <hyperlink r:id="rId2200" ref="G1436"/>
    <hyperlink r:id="rId2201" ref="G1437"/>
    <hyperlink r:id="rId2202" ref="G1438"/>
    <hyperlink r:id="rId2203" ref="G1439"/>
    <hyperlink r:id="rId2204" ref="D1440"/>
    <hyperlink r:id="rId2205" ref="G1440"/>
    <hyperlink r:id="rId2206" ref="D1441"/>
    <hyperlink r:id="rId2207" ref="G1441"/>
    <hyperlink r:id="rId2208" ref="D1442"/>
    <hyperlink r:id="rId2209" ref="G1442"/>
    <hyperlink r:id="rId2210" ref="G1443"/>
    <hyperlink r:id="rId2211" ref="D1444"/>
    <hyperlink r:id="rId2212" ref="G1444"/>
    <hyperlink r:id="rId2213" ref="G1445"/>
    <hyperlink r:id="rId2214" ref="D1446"/>
    <hyperlink r:id="rId2215" ref="G1446"/>
    <hyperlink r:id="rId2216" ref="D1447"/>
    <hyperlink r:id="rId2217" ref="G1447"/>
    <hyperlink r:id="rId2218" ref="D1448"/>
    <hyperlink r:id="rId2219" ref="G1448"/>
    <hyperlink r:id="rId2220" ref="D1449"/>
    <hyperlink r:id="rId2221" ref="G1449"/>
    <hyperlink r:id="rId2222" ref="G1450"/>
    <hyperlink r:id="rId2223" ref="D1451"/>
    <hyperlink r:id="rId2224" ref="G1451"/>
    <hyperlink r:id="rId2225" ref="G1452"/>
    <hyperlink r:id="rId2226" ref="G1453"/>
    <hyperlink r:id="rId2227" ref="D1454"/>
    <hyperlink r:id="rId2228" ref="G1454"/>
    <hyperlink r:id="rId2229" ref="G1455"/>
    <hyperlink r:id="rId2230" ref="D1456"/>
    <hyperlink r:id="rId2231" ref="G1456"/>
    <hyperlink r:id="rId2232" ref="D1457"/>
    <hyperlink r:id="rId2233" ref="G1457"/>
    <hyperlink r:id="rId2234" ref="D1458"/>
    <hyperlink r:id="rId2235" ref="G1458"/>
    <hyperlink r:id="rId2236" ref="D1459"/>
    <hyperlink r:id="rId2237" ref="G1459"/>
    <hyperlink r:id="rId2238" ref="D1460"/>
    <hyperlink r:id="rId2239" ref="G1460"/>
    <hyperlink r:id="rId2240" ref="D1461"/>
    <hyperlink r:id="rId2241" ref="G1461"/>
    <hyperlink r:id="rId2242" ref="D1462"/>
    <hyperlink r:id="rId2243" ref="G1462"/>
    <hyperlink r:id="rId2244" ref="G1463"/>
    <hyperlink r:id="rId2245" ref="D1464"/>
    <hyperlink r:id="rId2246" ref="G1464"/>
    <hyperlink r:id="rId2247" ref="G1465"/>
    <hyperlink r:id="rId2248" ref="G1466"/>
    <hyperlink r:id="rId2249" ref="D1467"/>
    <hyperlink r:id="rId2250" ref="G1467"/>
    <hyperlink r:id="rId2251" ref="G1468"/>
    <hyperlink r:id="rId2252" ref="D1469"/>
    <hyperlink r:id="rId2253" ref="G1469"/>
    <hyperlink r:id="rId2254" ref="D1470"/>
    <hyperlink r:id="rId2255" ref="G1470"/>
    <hyperlink r:id="rId2256" ref="G1471"/>
    <hyperlink r:id="rId2257" ref="D1472"/>
    <hyperlink r:id="rId2258" ref="G1472"/>
    <hyperlink r:id="rId2259" ref="D1473"/>
    <hyperlink r:id="rId2260" ref="G1473"/>
    <hyperlink r:id="rId2261" ref="G1474"/>
    <hyperlink r:id="rId2262" ref="D1475"/>
    <hyperlink r:id="rId2263" ref="G1475"/>
    <hyperlink r:id="rId2264" ref="D1476"/>
    <hyperlink r:id="rId2265" ref="G1476"/>
    <hyperlink r:id="rId2266" ref="G1477"/>
    <hyperlink r:id="rId2267" ref="D1478"/>
    <hyperlink r:id="rId2268" ref="G1478"/>
    <hyperlink r:id="rId2269" ref="D1479"/>
    <hyperlink r:id="rId2270" ref="G1479"/>
    <hyperlink r:id="rId2271" ref="G1480"/>
    <hyperlink r:id="rId2272" ref="D1481"/>
    <hyperlink r:id="rId2273" ref="G1481"/>
    <hyperlink r:id="rId2274" ref="D1482"/>
    <hyperlink r:id="rId2275" ref="G1482"/>
    <hyperlink r:id="rId2276" ref="D1483"/>
    <hyperlink r:id="rId2277" ref="G1483"/>
    <hyperlink r:id="rId2278" ref="D1484"/>
    <hyperlink r:id="rId2279" ref="G1484"/>
    <hyperlink r:id="rId2280" ref="G1485"/>
    <hyperlink r:id="rId2281" ref="G1486"/>
    <hyperlink r:id="rId2282" ref="D1487"/>
    <hyperlink r:id="rId2283" ref="G1487"/>
    <hyperlink r:id="rId2284" ref="D1488"/>
    <hyperlink r:id="rId2285" ref="G1488"/>
    <hyperlink r:id="rId2286" ref="D1489"/>
    <hyperlink r:id="rId2287" ref="G1489"/>
    <hyperlink r:id="rId2288" ref="D1490"/>
    <hyperlink r:id="rId2289" ref="G1490"/>
    <hyperlink r:id="rId2290" ref="D1491"/>
    <hyperlink r:id="rId2291" ref="G1491"/>
    <hyperlink r:id="rId2292" ref="G1492"/>
    <hyperlink r:id="rId2293" ref="G1493"/>
    <hyperlink r:id="rId2294" ref="D1494"/>
    <hyperlink r:id="rId2295" ref="G1494"/>
    <hyperlink r:id="rId2296" ref="G1495"/>
    <hyperlink r:id="rId2297" ref="D1496"/>
    <hyperlink r:id="rId2298" ref="G1496"/>
    <hyperlink r:id="rId2299" ref="D1497"/>
    <hyperlink r:id="rId2300" ref="G1497"/>
    <hyperlink r:id="rId2301" ref="D1498"/>
    <hyperlink r:id="rId2302" ref="G1498"/>
    <hyperlink r:id="rId2303" ref="D1499"/>
    <hyperlink r:id="rId2304" ref="G1499"/>
    <hyperlink r:id="rId2305" ref="G1500"/>
    <hyperlink r:id="rId2306" ref="D1501"/>
    <hyperlink r:id="rId2307" ref="G1501"/>
    <hyperlink r:id="rId2308" ref="G1502"/>
    <hyperlink r:id="rId2309" ref="G1503"/>
    <hyperlink r:id="rId2310" ref="D1504"/>
    <hyperlink r:id="rId2311" ref="G1504"/>
    <hyperlink r:id="rId2312" ref="D1505"/>
    <hyperlink r:id="rId2313" ref="G1505"/>
    <hyperlink r:id="rId2314" ref="G1506"/>
    <hyperlink r:id="rId2315" ref="G1507"/>
    <hyperlink r:id="rId2316" ref="G1508"/>
    <hyperlink r:id="rId2317" ref="G1509"/>
    <hyperlink r:id="rId2318" ref="D1510"/>
    <hyperlink r:id="rId2319" ref="G1510"/>
    <hyperlink r:id="rId2320" ref="G1511"/>
    <hyperlink r:id="rId2321" ref="D1512"/>
    <hyperlink r:id="rId2322" ref="G1512"/>
    <hyperlink r:id="rId2323" ref="D1513"/>
    <hyperlink r:id="rId2324" ref="G1513"/>
    <hyperlink r:id="rId2325" ref="D1514"/>
    <hyperlink r:id="rId2326" ref="G1514"/>
    <hyperlink r:id="rId2327" ref="D1515"/>
    <hyperlink r:id="rId2328" ref="G1515"/>
    <hyperlink r:id="rId2329" ref="D1516"/>
    <hyperlink r:id="rId2330" ref="G1516"/>
    <hyperlink r:id="rId2331" ref="D1517"/>
    <hyperlink r:id="rId2332" ref="G1517"/>
    <hyperlink r:id="rId2333" ref="G1518"/>
    <hyperlink r:id="rId2334" ref="D1519"/>
    <hyperlink r:id="rId2335" ref="G1519"/>
    <hyperlink r:id="rId2336" ref="G1520"/>
    <hyperlink r:id="rId2337" ref="D1521"/>
    <hyperlink r:id="rId2338" ref="G1521"/>
    <hyperlink r:id="rId2339" ref="D1522"/>
    <hyperlink r:id="rId2340" ref="G1522"/>
    <hyperlink r:id="rId2341" ref="D1523"/>
    <hyperlink r:id="rId2342" ref="G1523"/>
    <hyperlink r:id="rId2343" ref="G1524"/>
    <hyperlink r:id="rId2344" ref="G1525"/>
    <hyperlink r:id="rId2345" ref="D1526"/>
    <hyperlink r:id="rId2346" ref="G1526"/>
    <hyperlink r:id="rId2347" ref="D1527"/>
    <hyperlink r:id="rId2348" ref="G1527"/>
    <hyperlink r:id="rId2349" ref="D1528"/>
    <hyperlink r:id="rId2350" ref="G1528"/>
    <hyperlink r:id="rId2351" ref="D1529"/>
    <hyperlink r:id="rId2352" ref="G1529"/>
    <hyperlink r:id="rId2353" ref="D1530"/>
    <hyperlink r:id="rId2354" ref="G1530"/>
    <hyperlink r:id="rId2355" ref="D1531"/>
    <hyperlink r:id="rId2356" ref="G1531"/>
    <hyperlink r:id="rId2357" ref="G1532"/>
    <hyperlink r:id="rId2358" ref="D1533"/>
    <hyperlink r:id="rId2359" ref="G1533"/>
    <hyperlink r:id="rId2360" ref="G1534"/>
    <hyperlink r:id="rId2361" ref="G1535"/>
    <hyperlink r:id="rId2362" ref="G1536"/>
    <hyperlink r:id="rId2363" ref="D1537"/>
    <hyperlink r:id="rId2364" ref="G1537"/>
    <hyperlink r:id="rId2365" ref="D1538"/>
    <hyperlink r:id="rId2366" ref="G1538"/>
    <hyperlink r:id="rId2367" ref="D1539"/>
    <hyperlink r:id="rId2368" ref="G1539"/>
    <hyperlink r:id="rId2369" ref="D1540"/>
    <hyperlink r:id="rId2370" ref="G1540"/>
    <hyperlink r:id="rId2371" ref="D1541"/>
    <hyperlink r:id="rId2372" ref="G1541"/>
    <hyperlink r:id="rId2373" ref="D1542"/>
    <hyperlink r:id="rId2374" ref="G1542"/>
    <hyperlink r:id="rId2375" ref="D1543"/>
    <hyperlink r:id="rId2376" ref="G1543"/>
    <hyperlink r:id="rId2377" ref="G1544"/>
    <hyperlink r:id="rId2378" ref="D1545"/>
    <hyperlink r:id="rId2379" ref="G1545"/>
    <hyperlink r:id="rId2380" ref="G1546"/>
    <hyperlink r:id="rId2381" ref="G1547"/>
    <hyperlink r:id="rId2382" ref="D1548"/>
    <hyperlink r:id="rId2383" ref="G1548"/>
    <hyperlink r:id="rId2384" ref="G1549"/>
    <hyperlink r:id="rId2385" ref="D1550"/>
    <hyperlink r:id="rId2386" ref="G1550"/>
    <hyperlink r:id="rId2387" ref="G1551"/>
    <hyperlink r:id="rId2388" ref="D1552"/>
    <hyperlink r:id="rId2389" ref="G1552"/>
    <hyperlink r:id="rId2390" ref="D1553"/>
    <hyperlink r:id="rId2391" ref="G1553"/>
    <hyperlink r:id="rId2392" ref="D1554"/>
    <hyperlink r:id="rId2393" ref="G1554"/>
    <hyperlink r:id="rId2394" ref="D1555"/>
    <hyperlink r:id="rId2395" ref="G1555"/>
    <hyperlink r:id="rId2396" ref="G1556"/>
    <hyperlink r:id="rId2397" ref="G1557"/>
    <hyperlink r:id="rId2398" ref="G1558"/>
    <hyperlink r:id="rId2399" ref="D1559"/>
    <hyperlink r:id="rId2400" ref="G1559"/>
    <hyperlink r:id="rId2401" ref="D1560"/>
    <hyperlink r:id="rId2402" ref="G1560"/>
    <hyperlink r:id="rId2403" ref="D1561"/>
    <hyperlink r:id="rId2404" ref="G1561"/>
    <hyperlink r:id="rId2405" ref="G1562"/>
    <hyperlink r:id="rId2406" ref="G1563"/>
    <hyperlink r:id="rId2407" ref="D1564"/>
    <hyperlink r:id="rId2408" ref="G1564"/>
    <hyperlink r:id="rId2409" ref="G1565"/>
    <hyperlink r:id="rId2410" ref="G1566"/>
    <hyperlink r:id="rId2411" ref="G1567"/>
    <hyperlink r:id="rId2412" ref="D1568"/>
    <hyperlink r:id="rId2413" ref="G1568"/>
    <hyperlink r:id="rId2414" ref="D1569"/>
    <hyperlink r:id="rId2415" ref="G1569"/>
    <hyperlink r:id="rId2416" ref="D1570"/>
    <hyperlink r:id="rId2417" ref="G1570"/>
    <hyperlink r:id="rId2418" ref="D1571"/>
    <hyperlink r:id="rId2419" ref="G1571"/>
    <hyperlink r:id="rId2420" ref="D1572"/>
    <hyperlink r:id="rId2421" ref="G1572"/>
    <hyperlink r:id="rId2422" ref="G1573"/>
    <hyperlink r:id="rId2423" ref="D1574"/>
    <hyperlink r:id="rId2424" ref="G1574"/>
    <hyperlink r:id="rId2425" ref="D1575"/>
    <hyperlink r:id="rId2426" ref="G1575"/>
    <hyperlink r:id="rId2427" ref="G1576"/>
    <hyperlink r:id="rId2428" ref="D1577"/>
    <hyperlink r:id="rId2429" ref="G1577"/>
    <hyperlink r:id="rId2430" ref="G1578"/>
    <hyperlink r:id="rId2431" ref="G1579"/>
    <hyperlink r:id="rId2432" ref="D1580"/>
    <hyperlink r:id="rId2433" ref="G1580"/>
    <hyperlink r:id="rId2434" ref="D1581"/>
    <hyperlink r:id="rId2435" ref="G1581"/>
    <hyperlink r:id="rId2436" ref="G1582"/>
    <hyperlink r:id="rId2437" ref="G1583"/>
    <hyperlink r:id="rId2438" ref="G1584"/>
    <hyperlink r:id="rId2439" ref="D1585"/>
    <hyperlink r:id="rId2440" ref="G1585"/>
    <hyperlink r:id="rId2441" ref="G1586"/>
    <hyperlink r:id="rId2442" ref="G1587"/>
    <hyperlink r:id="rId2443" ref="G1588"/>
    <hyperlink r:id="rId2444" ref="D1589"/>
    <hyperlink r:id="rId2445" ref="G1589"/>
    <hyperlink r:id="rId2446" ref="G1590"/>
    <hyperlink r:id="rId2447" ref="D1591"/>
    <hyperlink r:id="rId2448" ref="G1591"/>
    <hyperlink r:id="rId2449" ref="D1592"/>
    <hyperlink r:id="rId2450" ref="G1592"/>
    <hyperlink r:id="rId2451" ref="D1593"/>
    <hyperlink r:id="rId2452" ref="G1593"/>
    <hyperlink r:id="rId2453" ref="D1594"/>
    <hyperlink r:id="rId2454" ref="G1594"/>
    <hyperlink r:id="rId2455" ref="D1595"/>
    <hyperlink r:id="rId2456" ref="G1595"/>
    <hyperlink r:id="rId2457" ref="G1596"/>
    <hyperlink r:id="rId2458" ref="G1597"/>
    <hyperlink r:id="rId2459" ref="G1598"/>
    <hyperlink r:id="rId2460" ref="G1599"/>
    <hyperlink r:id="rId2461" ref="D1600"/>
    <hyperlink r:id="rId2462" ref="G1600"/>
    <hyperlink r:id="rId2463" ref="D1601"/>
    <hyperlink r:id="rId2464" ref="G1601"/>
    <hyperlink r:id="rId2465" ref="G1602"/>
    <hyperlink r:id="rId2466" ref="G1603"/>
    <hyperlink r:id="rId2467" ref="G1604"/>
    <hyperlink r:id="rId2468" ref="G1605"/>
    <hyperlink r:id="rId2469" ref="D1606"/>
    <hyperlink r:id="rId2470" ref="G1606"/>
    <hyperlink r:id="rId2471" ref="G1607"/>
    <hyperlink r:id="rId2472" ref="D1608"/>
    <hyperlink r:id="rId2473" ref="G1608"/>
    <hyperlink r:id="rId2474" ref="D1609"/>
    <hyperlink r:id="rId2475" ref="G1609"/>
    <hyperlink r:id="rId2476" ref="D1610"/>
    <hyperlink r:id="rId2477" ref="G1610"/>
    <hyperlink r:id="rId2478" ref="D1611"/>
    <hyperlink r:id="rId2479" ref="G1611"/>
    <hyperlink r:id="rId2480" ref="D1612"/>
    <hyperlink r:id="rId2481" ref="G1612"/>
    <hyperlink r:id="rId2482" ref="G1613"/>
    <hyperlink r:id="rId2483" ref="G1614"/>
    <hyperlink r:id="rId2484" ref="G1615"/>
    <hyperlink r:id="rId2485" ref="D1616"/>
    <hyperlink r:id="rId2486" ref="G1616"/>
    <hyperlink r:id="rId2487" ref="D1617"/>
    <hyperlink r:id="rId2488" ref="G1617"/>
    <hyperlink r:id="rId2489" ref="G1618"/>
    <hyperlink r:id="rId2490" ref="G1619"/>
    <hyperlink r:id="rId2491" ref="D1620"/>
    <hyperlink r:id="rId2492" ref="G1620"/>
    <hyperlink r:id="rId2493" ref="G1621"/>
    <hyperlink r:id="rId2494" ref="D1622"/>
    <hyperlink r:id="rId2495" ref="G1622"/>
    <hyperlink r:id="rId2496" ref="G1623"/>
    <hyperlink r:id="rId2497" ref="G1624"/>
    <hyperlink r:id="rId2498" ref="G1625"/>
    <hyperlink r:id="rId2499" ref="D1626"/>
    <hyperlink r:id="rId2500" ref="G1626"/>
    <hyperlink r:id="rId2501" ref="D1627"/>
    <hyperlink r:id="rId2502" ref="G1627"/>
    <hyperlink r:id="rId2503" ref="D1628"/>
    <hyperlink r:id="rId2504" ref="G1628"/>
    <hyperlink r:id="rId2505" ref="D1629"/>
    <hyperlink r:id="rId2506" ref="G1629"/>
    <hyperlink r:id="rId2507" ref="D1630"/>
    <hyperlink r:id="rId2508" ref="G1630"/>
    <hyperlink r:id="rId2509" ref="D1631"/>
    <hyperlink r:id="rId2510" ref="G1631"/>
    <hyperlink r:id="rId2511" ref="D1632"/>
    <hyperlink r:id="rId2512" ref="G1632"/>
    <hyperlink r:id="rId2513" ref="D1633"/>
    <hyperlink r:id="rId2514" ref="G1633"/>
    <hyperlink r:id="rId2515" ref="G1634"/>
    <hyperlink r:id="rId2516" ref="D1635"/>
    <hyperlink r:id="rId2517" ref="G1635"/>
    <hyperlink r:id="rId2518" ref="G1636"/>
    <hyperlink r:id="rId2519" ref="D1637"/>
    <hyperlink r:id="rId2520" ref="G1637"/>
    <hyperlink r:id="rId2521" ref="D1638"/>
    <hyperlink r:id="rId2522" ref="G1638"/>
    <hyperlink r:id="rId2523" ref="G1639"/>
    <hyperlink r:id="rId2524" ref="G1640"/>
    <hyperlink r:id="rId2525" ref="G1641"/>
    <hyperlink r:id="rId2526" ref="G1642"/>
    <hyperlink r:id="rId2527" ref="D1643"/>
    <hyperlink r:id="rId2528" ref="G1643"/>
    <hyperlink r:id="rId2529" ref="D1644"/>
    <hyperlink r:id="rId2530" ref="G1644"/>
    <hyperlink r:id="rId2531" ref="G1645"/>
    <hyperlink r:id="rId2532" ref="D1646"/>
    <hyperlink r:id="rId2533" ref="G1646"/>
    <hyperlink r:id="rId2534" ref="D1647"/>
    <hyperlink r:id="rId2535" ref="G1647"/>
    <hyperlink r:id="rId2536" ref="D1648"/>
    <hyperlink r:id="rId2537" ref="G1648"/>
    <hyperlink r:id="rId2538" ref="D1649"/>
    <hyperlink r:id="rId2539" ref="G1649"/>
    <hyperlink r:id="rId2540" ref="D1650"/>
    <hyperlink r:id="rId2541" ref="G1650"/>
    <hyperlink r:id="rId2542" ref="D1651"/>
    <hyperlink r:id="rId2543" ref="G1651"/>
    <hyperlink r:id="rId2544" ref="D1652"/>
    <hyperlink r:id="rId2545" ref="G1652"/>
    <hyperlink r:id="rId2546" ref="D1653"/>
    <hyperlink r:id="rId2547" ref="G1653"/>
    <hyperlink r:id="rId2548" ref="D1654"/>
    <hyperlink r:id="rId2549" ref="G1654"/>
    <hyperlink r:id="rId2550" ref="D1655"/>
    <hyperlink r:id="rId2551" ref="G1655"/>
    <hyperlink r:id="rId2552" ref="D1656"/>
    <hyperlink r:id="rId2553" ref="G1656"/>
    <hyperlink r:id="rId2554" ref="D1657"/>
    <hyperlink r:id="rId2555" ref="G1657"/>
    <hyperlink r:id="rId2556" ref="G1658"/>
    <hyperlink r:id="rId2557" ref="G1659"/>
    <hyperlink r:id="rId2558" ref="G1660"/>
    <hyperlink r:id="rId2559" ref="G1661"/>
    <hyperlink r:id="rId2560" ref="D1662"/>
    <hyperlink r:id="rId2561" ref="G1662"/>
    <hyperlink r:id="rId2562" ref="G1663"/>
    <hyperlink r:id="rId2563" ref="D1664"/>
    <hyperlink r:id="rId2564" ref="G1664"/>
    <hyperlink r:id="rId2565" ref="D1665"/>
    <hyperlink r:id="rId2566" ref="G1665"/>
    <hyperlink r:id="rId2567" ref="D1666"/>
    <hyperlink r:id="rId2568" ref="G1666"/>
    <hyperlink r:id="rId2569" ref="D1667"/>
    <hyperlink r:id="rId2570" ref="G1667"/>
    <hyperlink r:id="rId2571" ref="D1668"/>
    <hyperlink r:id="rId2572" ref="G1668"/>
    <hyperlink r:id="rId2573" ref="D1669"/>
    <hyperlink r:id="rId2574" ref="G1669"/>
    <hyperlink r:id="rId2575" ref="D1670"/>
    <hyperlink r:id="rId2576" ref="G1670"/>
    <hyperlink r:id="rId2577" ref="D1671"/>
    <hyperlink r:id="rId2578" ref="G1671"/>
    <hyperlink r:id="rId2579" ref="D1672"/>
    <hyperlink r:id="rId2580" ref="G1672"/>
    <hyperlink r:id="rId2581" ref="G1673"/>
    <hyperlink r:id="rId2582" ref="G1674"/>
    <hyperlink r:id="rId2583" ref="G1675"/>
    <hyperlink r:id="rId2584" ref="D1676"/>
    <hyperlink r:id="rId2585" ref="G1676"/>
    <hyperlink r:id="rId2586" ref="G1677"/>
    <hyperlink r:id="rId2587" ref="D1678"/>
    <hyperlink r:id="rId2588" ref="G1678"/>
    <hyperlink r:id="rId2589" ref="D1679"/>
    <hyperlink r:id="rId2590" ref="G1679"/>
    <hyperlink r:id="rId2591" ref="G1680"/>
    <hyperlink r:id="rId2592" ref="G1681"/>
    <hyperlink r:id="rId2593" ref="G1682"/>
    <hyperlink r:id="rId2594" ref="D1683"/>
    <hyperlink r:id="rId2595" ref="G1683"/>
    <hyperlink r:id="rId2596" ref="G1684"/>
    <hyperlink r:id="rId2597" ref="D1685"/>
    <hyperlink r:id="rId2598" ref="G1685"/>
    <hyperlink r:id="rId2599" ref="D1686"/>
    <hyperlink r:id="rId2600" ref="G1686"/>
    <hyperlink r:id="rId2601" ref="D1687"/>
    <hyperlink r:id="rId2602" ref="G1687"/>
    <hyperlink r:id="rId2603" ref="G1688"/>
    <hyperlink r:id="rId2604" ref="G1689"/>
    <hyperlink r:id="rId2605" ref="D1690"/>
    <hyperlink r:id="rId2606" ref="G1690"/>
    <hyperlink r:id="rId2607" ref="G1691"/>
    <hyperlink r:id="rId2608" ref="G1692"/>
    <hyperlink r:id="rId2609" ref="D1693"/>
    <hyperlink r:id="rId2610" ref="G1693"/>
    <hyperlink r:id="rId2611" ref="G1694"/>
    <hyperlink r:id="rId2612" ref="G1695"/>
    <hyperlink r:id="rId2613" ref="G1696"/>
    <hyperlink r:id="rId2614" ref="G1697"/>
    <hyperlink r:id="rId2615" ref="D1698"/>
    <hyperlink r:id="rId2616" ref="G1698"/>
    <hyperlink r:id="rId2617" ref="G1699"/>
    <hyperlink r:id="rId2618" ref="G1700"/>
    <hyperlink r:id="rId2619" ref="D1701"/>
    <hyperlink r:id="rId2620" ref="G1701"/>
    <hyperlink r:id="rId2621" ref="D1702"/>
    <hyperlink r:id="rId2622" ref="G1702"/>
    <hyperlink r:id="rId2623" ref="D1703"/>
    <hyperlink r:id="rId2624" ref="G1703"/>
    <hyperlink r:id="rId2625" ref="D1704"/>
    <hyperlink r:id="rId2626" ref="G1704"/>
    <hyperlink r:id="rId2627" ref="D1705"/>
    <hyperlink r:id="rId2628" ref="G1705"/>
    <hyperlink r:id="rId2629" ref="G1706"/>
    <hyperlink r:id="rId2630" ref="G1707"/>
    <hyperlink r:id="rId2631" ref="G1708"/>
    <hyperlink r:id="rId2632" ref="G1709"/>
    <hyperlink r:id="rId2633" ref="G1710"/>
    <hyperlink r:id="rId2634" ref="G1711"/>
    <hyperlink r:id="rId2635" ref="D1712"/>
    <hyperlink r:id="rId2636" ref="G1712"/>
    <hyperlink r:id="rId2637" ref="G1713"/>
    <hyperlink r:id="rId2638" ref="G1714"/>
    <hyperlink r:id="rId2639" ref="G1715"/>
    <hyperlink r:id="rId2640" ref="G1716"/>
    <hyperlink r:id="rId2641" ref="D1717"/>
    <hyperlink r:id="rId2642" ref="G1717"/>
    <hyperlink r:id="rId2643" ref="D1718"/>
    <hyperlink r:id="rId2644" ref="G1718"/>
    <hyperlink r:id="rId2645" ref="D1719"/>
    <hyperlink r:id="rId2646" ref="G1719"/>
    <hyperlink r:id="rId2647" ref="D1720"/>
    <hyperlink r:id="rId2648" ref="G1720"/>
    <hyperlink r:id="rId2649" ref="D1721"/>
    <hyperlink r:id="rId2650" ref="G1721"/>
    <hyperlink r:id="rId2651" ref="G1722"/>
    <hyperlink r:id="rId2652" ref="G1723"/>
    <hyperlink r:id="rId2653" ref="G1724"/>
    <hyperlink r:id="rId2654" ref="G1725"/>
    <hyperlink r:id="rId2655" ref="G1726"/>
    <hyperlink r:id="rId2656" ref="G1727"/>
    <hyperlink r:id="rId2657" ref="D1728"/>
    <hyperlink r:id="rId2658" ref="G1728"/>
    <hyperlink r:id="rId2659" ref="G1729"/>
    <hyperlink r:id="rId2660" ref="D1730"/>
    <hyperlink r:id="rId2661" ref="G1730"/>
    <hyperlink r:id="rId2662" ref="G1731"/>
    <hyperlink r:id="rId2663" ref="G1732"/>
    <hyperlink r:id="rId2664" ref="G1733"/>
    <hyperlink r:id="rId2665" ref="G1734"/>
    <hyperlink r:id="rId2666" ref="G1735"/>
    <hyperlink r:id="rId2667" ref="G1736"/>
    <hyperlink r:id="rId2668" ref="D1737"/>
    <hyperlink r:id="rId2669" ref="G1737"/>
    <hyperlink r:id="rId2670" ref="D1738"/>
    <hyperlink r:id="rId2671" ref="G1738"/>
    <hyperlink r:id="rId2672" ref="D1739"/>
    <hyperlink r:id="rId2673" ref="G1739"/>
    <hyperlink r:id="rId2674" ref="D1740"/>
    <hyperlink r:id="rId2675" ref="G1740"/>
    <hyperlink r:id="rId2676" ref="G1741"/>
    <hyperlink r:id="rId2677" ref="G1742"/>
    <hyperlink r:id="rId2678" ref="G1743"/>
    <hyperlink r:id="rId2679" ref="D1744"/>
    <hyperlink r:id="rId2680" ref="G1744"/>
    <hyperlink r:id="rId2681" ref="D1745"/>
    <hyperlink r:id="rId2682" ref="G1745"/>
    <hyperlink r:id="rId2683" ref="G1746"/>
    <hyperlink r:id="rId2684" ref="D1747"/>
    <hyperlink r:id="rId2685" ref="G1747"/>
    <hyperlink r:id="rId2686" ref="G1748"/>
    <hyperlink r:id="rId2687" ref="D1749"/>
    <hyperlink r:id="rId2688" ref="G1749"/>
    <hyperlink r:id="rId2689" ref="G1750"/>
    <hyperlink r:id="rId2690" ref="G1751"/>
    <hyperlink r:id="rId2691" ref="G1752"/>
    <hyperlink r:id="rId2692" ref="G1753"/>
    <hyperlink r:id="rId2693" ref="G1754"/>
    <hyperlink r:id="rId2694" ref="G1755"/>
    <hyperlink r:id="rId2695" ref="D1756"/>
    <hyperlink r:id="rId2696" ref="G1756"/>
    <hyperlink r:id="rId2697" ref="G1757"/>
    <hyperlink r:id="rId2698" ref="G1758"/>
    <hyperlink r:id="rId2699" ref="D1759"/>
    <hyperlink r:id="rId2700" ref="G1759"/>
    <hyperlink r:id="rId2701" ref="G1760"/>
    <hyperlink r:id="rId2702" ref="D1761"/>
    <hyperlink r:id="rId2703" ref="G1761"/>
    <hyperlink r:id="rId2704" ref="G1762"/>
    <hyperlink r:id="rId2705" ref="G1763"/>
    <hyperlink r:id="rId2706" ref="D1764"/>
    <hyperlink r:id="rId2707" ref="G1764"/>
    <hyperlink r:id="rId2708" ref="D1765"/>
    <hyperlink r:id="rId2709" ref="G1765"/>
    <hyperlink r:id="rId2710" ref="G1766"/>
    <hyperlink r:id="rId2711" ref="D1767"/>
    <hyperlink r:id="rId2712" ref="G1767"/>
    <hyperlink r:id="rId2713" ref="G1768"/>
    <hyperlink r:id="rId2714" ref="D1769"/>
    <hyperlink r:id="rId2715" ref="G1769"/>
    <hyperlink r:id="rId2716" ref="G1770"/>
    <hyperlink r:id="rId2717" ref="G1771"/>
    <hyperlink r:id="rId2718" ref="G1772"/>
    <hyperlink r:id="rId2719" ref="G1773"/>
    <hyperlink r:id="rId2720" ref="G1774"/>
    <hyperlink r:id="rId2721" ref="G1775"/>
    <hyperlink r:id="rId2722" ref="D1776"/>
    <hyperlink r:id="rId2723" ref="G1776"/>
    <hyperlink r:id="rId2724" ref="D1777"/>
    <hyperlink r:id="rId2725" ref="G1777"/>
    <hyperlink r:id="rId2726" ref="G1778"/>
    <hyperlink r:id="rId2727" ref="D1779"/>
    <hyperlink r:id="rId2728" ref="G1779"/>
    <hyperlink r:id="rId2729" ref="G1780"/>
    <hyperlink r:id="rId2730" ref="G1781"/>
    <hyperlink r:id="rId2731" ref="G1782"/>
    <hyperlink r:id="rId2732" ref="D1783"/>
    <hyperlink r:id="rId2733" ref="G1783"/>
    <hyperlink r:id="rId2734" ref="G1784"/>
    <hyperlink r:id="rId2735" ref="D1785"/>
    <hyperlink r:id="rId2736" ref="G1785"/>
    <hyperlink r:id="rId2737" ref="G1786"/>
    <hyperlink r:id="rId2738" ref="G1787"/>
    <hyperlink r:id="rId2739" ref="D1788"/>
    <hyperlink r:id="rId2740" ref="G1788"/>
    <hyperlink r:id="rId2741" ref="D1789"/>
    <hyperlink r:id="rId2742" ref="G1789"/>
    <hyperlink r:id="rId2743" ref="G1790"/>
    <hyperlink r:id="rId2744" ref="D1791"/>
    <hyperlink r:id="rId2745" ref="G1791"/>
    <hyperlink r:id="rId2746" ref="D1792"/>
    <hyperlink r:id="rId2747" ref="G1792"/>
    <hyperlink r:id="rId2748" ref="D1793"/>
    <hyperlink r:id="rId2749" ref="G1793"/>
    <hyperlink r:id="rId2750" ref="G1794"/>
    <hyperlink r:id="rId2751" ref="G1795"/>
    <hyperlink r:id="rId2752" ref="D1796"/>
    <hyperlink r:id="rId2753" ref="G1796"/>
    <hyperlink r:id="rId2754" ref="G1797"/>
    <hyperlink r:id="rId2755" ref="G1798"/>
    <hyperlink r:id="rId2756" ref="G1799"/>
    <hyperlink r:id="rId2757" ref="G1800"/>
    <hyperlink r:id="rId2758" ref="D1801"/>
    <hyperlink r:id="rId2759" ref="G1801"/>
    <hyperlink r:id="rId2760" ref="G1802"/>
    <hyperlink r:id="rId2761" ref="D1803"/>
    <hyperlink r:id="rId2762" ref="G1803"/>
    <hyperlink r:id="rId2763" ref="G1804"/>
    <hyperlink r:id="rId2764" ref="G1805"/>
    <hyperlink r:id="rId2765" ref="D1806"/>
    <hyperlink r:id="rId2766" ref="G1806"/>
    <hyperlink r:id="rId2767" ref="D1807"/>
    <hyperlink r:id="rId2768" ref="G1807"/>
    <hyperlink r:id="rId2769" ref="G1808"/>
    <hyperlink r:id="rId2770" ref="D1809"/>
    <hyperlink r:id="rId2771" ref="G1809"/>
    <hyperlink r:id="rId2772" ref="G1810"/>
    <hyperlink r:id="rId2773" ref="D1811"/>
    <hyperlink r:id="rId2774" ref="G1811"/>
    <hyperlink r:id="rId2775" ref="G1812"/>
    <hyperlink r:id="rId2776" ref="G1813"/>
    <hyperlink r:id="rId2777" ref="G1814"/>
    <hyperlink r:id="rId2778" ref="G1815"/>
    <hyperlink r:id="rId2779" ref="G1816"/>
    <hyperlink r:id="rId2780" ref="G1817"/>
    <hyperlink r:id="rId2781" ref="G1818"/>
    <hyperlink r:id="rId2782" ref="G1819"/>
    <hyperlink r:id="rId2783" ref="G1820"/>
    <hyperlink r:id="rId2784" ref="G1821"/>
    <hyperlink r:id="rId2785" ref="D1822"/>
    <hyperlink r:id="rId2786" ref="G1822"/>
    <hyperlink r:id="rId2787" ref="D1823"/>
    <hyperlink r:id="rId2788" ref="G1823"/>
    <hyperlink r:id="rId2789" ref="D1824"/>
    <hyperlink r:id="rId2790" ref="G1824"/>
    <hyperlink r:id="rId2791" ref="D1825"/>
    <hyperlink r:id="rId2792" ref="G1825"/>
    <hyperlink r:id="rId2793" ref="G1826"/>
    <hyperlink r:id="rId2794" ref="G1827"/>
    <hyperlink r:id="rId2795" ref="G1828"/>
    <hyperlink r:id="rId2796" ref="G1829"/>
    <hyperlink r:id="rId2797" ref="G1830"/>
    <hyperlink r:id="rId2798" ref="G1831"/>
    <hyperlink r:id="rId2799" ref="G1832"/>
    <hyperlink r:id="rId2800" ref="G1833"/>
    <hyperlink r:id="rId2801" ref="G1834"/>
    <hyperlink r:id="rId2802" ref="G1835"/>
    <hyperlink r:id="rId2803" ref="G1836"/>
    <hyperlink r:id="rId2804" ref="D1837"/>
    <hyperlink r:id="rId2805" ref="G1837"/>
    <hyperlink r:id="rId2806" ref="D1838"/>
    <hyperlink r:id="rId2807" ref="G1838"/>
    <hyperlink r:id="rId2808" ref="D1839"/>
    <hyperlink r:id="rId2809" ref="G1839"/>
    <hyperlink r:id="rId2810" ref="G1840"/>
    <hyperlink r:id="rId2811" ref="G1841"/>
    <hyperlink r:id="rId2812" ref="G1842"/>
    <hyperlink r:id="rId2813" ref="G1843"/>
    <hyperlink r:id="rId2814" ref="G1844"/>
    <hyperlink r:id="rId2815" ref="G1845"/>
    <hyperlink r:id="rId2816" ref="G1846"/>
    <hyperlink r:id="rId2817" ref="G1847"/>
    <hyperlink r:id="rId2818" ref="D1848"/>
    <hyperlink r:id="rId2819" ref="G1848"/>
    <hyperlink r:id="rId2820" ref="D1849"/>
    <hyperlink r:id="rId2821" ref="G1849"/>
    <hyperlink r:id="rId2822" ref="D1850"/>
    <hyperlink r:id="rId2823" ref="G1850"/>
    <hyperlink r:id="rId2824" ref="D1851"/>
    <hyperlink r:id="rId2825" ref="G1851"/>
    <hyperlink r:id="rId2826" ref="G1852"/>
    <hyperlink r:id="rId2827" ref="G1853"/>
    <hyperlink r:id="rId2828" ref="G1854"/>
    <hyperlink r:id="rId2829" ref="D1855"/>
    <hyperlink r:id="rId2830" ref="G1855"/>
    <hyperlink r:id="rId2831" ref="D1856"/>
    <hyperlink r:id="rId2832" ref="G1856"/>
    <hyperlink r:id="rId2833" ref="G1857"/>
    <hyperlink r:id="rId2834" ref="G1858"/>
    <hyperlink r:id="rId2835" ref="G1859"/>
    <hyperlink r:id="rId2836" ref="G1860"/>
    <hyperlink r:id="rId2837" ref="G1861"/>
    <hyperlink r:id="rId2838" ref="G1862"/>
    <hyperlink r:id="rId2839" ref="G1863"/>
    <hyperlink r:id="rId2840" ref="G1864"/>
    <hyperlink r:id="rId2841" ref="G1865"/>
    <hyperlink r:id="rId2842" ref="D1866"/>
    <hyperlink r:id="rId2843" ref="G1866"/>
    <hyperlink r:id="rId2844" ref="G1867"/>
    <hyperlink r:id="rId2845" ref="D1868"/>
    <hyperlink r:id="rId2846" ref="G1868"/>
    <hyperlink r:id="rId2847" ref="G1869"/>
    <hyperlink r:id="rId2848" ref="G1870"/>
    <hyperlink r:id="rId2849" ref="G1871"/>
    <hyperlink r:id="rId2850" ref="G1872"/>
    <hyperlink r:id="rId2851" ref="G1873"/>
    <hyperlink r:id="rId2852" ref="D1874"/>
    <hyperlink r:id="rId2853" ref="G1874"/>
    <hyperlink r:id="rId2854" ref="D1875"/>
    <hyperlink r:id="rId2855" ref="G1875"/>
    <hyperlink r:id="rId2856" ref="G1876"/>
    <hyperlink r:id="rId2857" ref="D1877"/>
    <hyperlink r:id="rId2858" ref="G1877"/>
    <hyperlink r:id="rId2859" ref="D1878"/>
    <hyperlink r:id="rId2860" ref="G1878"/>
    <hyperlink r:id="rId2861" ref="G1879"/>
    <hyperlink r:id="rId2862" ref="D1880"/>
    <hyperlink r:id="rId2863" ref="G1880"/>
    <hyperlink r:id="rId2864" ref="G1881"/>
    <hyperlink r:id="rId2865" ref="G1882"/>
    <hyperlink r:id="rId2866" ref="G1883"/>
    <hyperlink r:id="rId2867" ref="D1884"/>
    <hyperlink r:id="rId2868" ref="G1884"/>
    <hyperlink r:id="rId2869" ref="G1885"/>
    <hyperlink r:id="rId2870" ref="D1886"/>
    <hyperlink r:id="rId2871" ref="G1886"/>
    <hyperlink r:id="rId2872" ref="G1887"/>
    <hyperlink r:id="rId2873" ref="G1888"/>
    <hyperlink r:id="rId2874" ref="G1889"/>
    <hyperlink r:id="rId2875" ref="G1890"/>
    <hyperlink r:id="rId2876" ref="G1891"/>
    <hyperlink r:id="rId2877" ref="G1892"/>
    <hyperlink r:id="rId2878" ref="G1893"/>
    <hyperlink r:id="rId2879" ref="D1894"/>
    <hyperlink r:id="rId2880" ref="G1894"/>
    <hyperlink r:id="rId2881" ref="D1895"/>
    <hyperlink r:id="rId2882" ref="G1895"/>
    <hyperlink r:id="rId2883" ref="G1896"/>
    <hyperlink r:id="rId2884" ref="D1897"/>
    <hyperlink r:id="rId2885" ref="G1897"/>
    <hyperlink r:id="rId2886" ref="G1898"/>
    <hyperlink r:id="rId2887" ref="G1899"/>
    <hyperlink r:id="rId2888" ref="G1900"/>
    <hyperlink r:id="rId2889" ref="D1901"/>
    <hyperlink r:id="rId2890" ref="G1901"/>
    <hyperlink r:id="rId2891" ref="G1902"/>
    <hyperlink r:id="rId2892" ref="D1903"/>
    <hyperlink r:id="rId2893" ref="G1903"/>
    <hyperlink r:id="rId2894" ref="D1904"/>
    <hyperlink r:id="rId2895" ref="G1904"/>
    <hyperlink r:id="rId2896" ref="D1905"/>
    <hyperlink r:id="rId2897" ref="G1905"/>
    <hyperlink r:id="rId2898" ref="D1906"/>
    <hyperlink r:id="rId2899" ref="G1906"/>
    <hyperlink r:id="rId2900" ref="G1907"/>
    <hyperlink r:id="rId2901" ref="D1908"/>
    <hyperlink r:id="rId2902" ref="G1908"/>
    <hyperlink r:id="rId2903" ref="G1909"/>
    <hyperlink r:id="rId2904" ref="G1910"/>
    <hyperlink r:id="rId2905" ref="G1911"/>
    <hyperlink r:id="rId2906" ref="G1912"/>
    <hyperlink r:id="rId2907" ref="D1913"/>
    <hyperlink r:id="rId2908" ref="G1913"/>
    <hyperlink r:id="rId2909" ref="D1914"/>
    <hyperlink r:id="rId2910" ref="G1914"/>
    <hyperlink r:id="rId2911" ref="G1915"/>
    <hyperlink r:id="rId2912" ref="D1916"/>
    <hyperlink r:id="rId2913" ref="G1916"/>
    <hyperlink r:id="rId2914" ref="G1917"/>
    <hyperlink r:id="rId2915" ref="G1918"/>
    <hyperlink r:id="rId2916" ref="G1919"/>
    <hyperlink r:id="rId2917" ref="D1920"/>
    <hyperlink r:id="rId2918" ref="G1920"/>
    <hyperlink r:id="rId2919" ref="G1921"/>
    <hyperlink r:id="rId2920" ref="D1922"/>
    <hyperlink r:id="rId2921" ref="G1922"/>
    <hyperlink r:id="rId2922" ref="D1923"/>
    <hyperlink r:id="rId2923" ref="G1923"/>
    <hyperlink r:id="rId2924" ref="D1924"/>
    <hyperlink r:id="rId2925" ref="G1924"/>
    <hyperlink r:id="rId2926" ref="G1925"/>
    <hyperlink r:id="rId2927" ref="G1926"/>
    <hyperlink r:id="rId2928" ref="D1927"/>
    <hyperlink r:id="rId2929" ref="G1927"/>
    <hyperlink r:id="rId2930" ref="G1928"/>
    <hyperlink r:id="rId2931" ref="D1929"/>
    <hyperlink r:id="rId2932" ref="G1929"/>
    <hyperlink r:id="rId2933" ref="G1930"/>
    <hyperlink r:id="rId2934" ref="D1931"/>
    <hyperlink r:id="rId2935" ref="G1931"/>
    <hyperlink r:id="rId2936" ref="D1932"/>
    <hyperlink r:id="rId2937" ref="G1932"/>
    <hyperlink r:id="rId2938" ref="D1933"/>
    <hyperlink r:id="rId2939" ref="G1933"/>
    <hyperlink r:id="rId2940" ref="G1934"/>
    <hyperlink r:id="rId2941" ref="G1935"/>
    <hyperlink r:id="rId2942" ref="G1936"/>
    <hyperlink r:id="rId2943" ref="D1937"/>
    <hyperlink r:id="rId2944" ref="G1937"/>
    <hyperlink r:id="rId2945" ref="G1938"/>
    <hyperlink r:id="rId2946" ref="G1939"/>
    <hyperlink r:id="rId2947" ref="D1940"/>
    <hyperlink r:id="rId2948" ref="G1940"/>
    <hyperlink r:id="rId2949" ref="D1941"/>
    <hyperlink r:id="rId2950" ref="G1941"/>
    <hyperlink r:id="rId2951" ref="G1942"/>
    <hyperlink r:id="rId2952" ref="C1943"/>
    <hyperlink r:id="rId2953" ref="D1943"/>
    <hyperlink r:id="rId2954" ref="G1943"/>
    <hyperlink r:id="rId2955" ref="G1944"/>
    <hyperlink r:id="rId2956" ref="G1945"/>
    <hyperlink r:id="rId2957" ref="D1946"/>
    <hyperlink r:id="rId2958" ref="G1946"/>
    <hyperlink r:id="rId2959" ref="D1947"/>
    <hyperlink r:id="rId2960" ref="G1947"/>
    <hyperlink r:id="rId2961" ref="D1948"/>
    <hyperlink r:id="rId2962" ref="G1948"/>
    <hyperlink r:id="rId2963" ref="G1949"/>
    <hyperlink r:id="rId2964" ref="G1950"/>
    <hyperlink r:id="rId2965" ref="G1951"/>
    <hyperlink r:id="rId2966" ref="G1952"/>
    <hyperlink r:id="rId2967" ref="D1953"/>
    <hyperlink r:id="rId2968" ref="G1953"/>
    <hyperlink r:id="rId2969" ref="D1954"/>
    <hyperlink r:id="rId2970" ref="G1954"/>
    <hyperlink r:id="rId2971" ref="D1955"/>
    <hyperlink r:id="rId2972" ref="G1955"/>
    <hyperlink r:id="rId2973" ref="D1956"/>
    <hyperlink r:id="rId2974" ref="G1956"/>
    <hyperlink r:id="rId2975" ref="G1957"/>
    <hyperlink r:id="rId2976" ref="D1958"/>
    <hyperlink r:id="rId2977" ref="G1958"/>
    <hyperlink r:id="rId2978" ref="G1959"/>
    <hyperlink r:id="rId2979" ref="G1960"/>
    <hyperlink r:id="rId2980" ref="D1961"/>
    <hyperlink r:id="rId2981" ref="G1961"/>
    <hyperlink r:id="rId2982" ref="D1962"/>
    <hyperlink r:id="rId2983" ref="G1962"/>
    <hyperlink r:id="rId2984" ref="D1963"/>
    <hyperlink r:id="rId2985" ref="G1963"/>
    <hyperlink r:id="rId2986" ref="D1964"/>
    <hyperlink r:id="rId2987" ref="G1964"/>
    <hyperlink r:id="rId2988" ref="D1965"/>
    <hyperlink r:id="rId2989" ref="G1965"/>
    <hyperlink r:id="rId2990" ref="G1966"/>
    <hyperlink r:id="rId2991" ref="D1967"/>
    <hyperlink r:id="rId2992" ref="G1967"/>
    <hyperlink r:id="rId2993" ref="G1968"/>
    <hyperlink r:id="rId2994" ref="D1969"/>
    <hyperlink r:id="rId2995" ref="G1969"/>
    <hyperlink r:id="rId2996" ref="G1970"/>
    <hyperlink r:id="rId2997" ref="D1971"/>
    <hyperlink r:id="rId2998" ref="G1971"/>
    <hyperlink r:id="rId2999" ref="G1972"/>
    <hyperlink r:id="rId3000" ref="D1973"/>
    <hyperlink r:id="rId3001" ref="G1973"/>
    <hyperlink r:id="rId3002" ref="G1974"/>
    <hyperlink r:id="rId3003" ref="D1975"/>
    <hyperlink r:id="rId3004" ref="G1975"/>
    <hyperlink r:id="rId3005" ref="D1976"/>
    <hyperlink r:id="rId3006" ref="G1976"/>
    <hyperlink r:id="rId3007" ref="G1977"/>
    <hyperlink r:id="rId3008" ref="G1978"/>
    <hyperlink r:id="rId3009" ref="G1979"/>
    <hyperlink r:id="rId3010" ref="G1980"/>
    <hyperlink r:id="rId3011" ref="G1981"/>
    <hyperlink r:id="rId3012" ref="D1982"/>
    <hyperlink r:id="rId3013" ref="G1982"/>
    <hyperlink r:id="rId3014" ref="G1983"/>
    <hyperlink r:id="rId3015" ref="G1984"/>
    <hyperlink r:id="rId3016" ref="D1985"/>
    <hyperlink r:id="rId3017" ref="G1985"/>
    <hyperlink r:id="rId3018" ref="G1986"/>
    <hyperlink r:id="rId3019" ref="D1987"/>
    <hyperlink r:id="rId3020" ref="G1987"/>
    <hyperlink r:id="rId3021" ref="D1988"/>
    <hyperlink r:id="rId3022" ref="G1988"/>
    <hyperlink r:id="rId3023" ref="D1989"/>
    <hyperlink r:id="rId3024" ref="G1989"/>
    <hyperlink r:id="rId3025" ref="G1990"/>
    <hyperlink r:id="rId3026" ref="G1991"/>
    <hyperlink r:id="rId3027" ref="G1992"/>
    <hyperlink r:id="rId3028" ref="G1993"/>
    <hyperlink r:id="rId3029" ref="G1994"/>
    <hyperlink r:id="rId3030" ref="D1995"/>
    <hyperlink r:id="rId3031" ref="G1995"/>
    <hyperlink r:id="rId3032" ref="G1996"/>
    <hyperlink r:id="rId3033" ref="G1997"/>
    <hyperlink r:id="rId3034" ref="G1998"/>
    <hyperlink r:id="rId3035" ref="D1999"/>
    <hyperlink r:id="rId3036" ref="G1999"/>
    <hyperlink r:id="rId3037" ref="D2000"/>
    <hyperlink r:id="rId3038" ref="G2000"/>
  </hyperlinks>
  <drawing r:id="rId3039"/>
</worksheet>
</file>